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gina.diaz\AppData\Local\Microsoft\Windows\INetCache\Content.Outlook\I16704MZ\"/>
    </mc:Choice>
  </mc:AlternateContent>
  <xr:revisionPtr revIDLastSave="0" documentId="13_ncr:1_{6574FD2F-6EFB-4830-8404-DCF3E16C2B33}" xr6:coauthVersionLast="47" xr6:coauthVersionMax="47" xr10:uidLastSave="{00000000-0000-0000-0000-000000000000}"/>
  <bookViews>
    <workbookView xWindow="-120" yWindow="-120" windowWidth="29040" windowHeight="15720" activeTab="1" xr2:uid="{00000000-000D-0000-FFFF-FFFF00000000}"/>
  </bookViews>
  <sheets>
    <sheet name="IVC - CÁLCULO INICIAL" sheetId="4" r:id="rId1"/>
    <sheet name="IVC AJUSTADO - CÁLCULO FINAL" sheetId="2" r:id="rId2"/>
  </sheets>
  <definedNames>
    <definedName name="_xlnm._FilterDatabase" localSheetId="0" hidden="1">'IVC - CÁLCULO INICIAL'!$A$11:$R$1118</definedName>
    <definedName name="_xlnm._FilterDatabase" localSheetId="1" hidden="1">'IVC AJUSTADO - CÁLCULO FINAL'!$A$11:$W$1119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 i="2" l="1"/>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U105" i="2"/>
  <c r="U106" i="2"/>
  <c r="U107" i="2"/>
  <c r="U108" i="2"/>
  <c r="U109" i="2"/>
  <c r="U110" i="2"/>
  <c r="U111" i="2"/>
  <c r="U112" i="2"/>
  <c r="U113" i="2"/>
  <c r="U114" i="2"/>
  <c r="U115" i="2"/>
  <c r="U116" i="2"/>
  <c r="U117" i="2"/>
  <c r="U118" i="2"/>
  <c r="U119" i="2"/>
  <c r="U120" i="2"/>
  <c r="U121" i="2"/>
  <c r="U122" i="2"/>
  <c r="U123" i="2"/>
  <c r="U124" i="2"/>
  <c r="U125" i="2"/>
  <c r="U126" i="2"/>
  <c r="U127" i="2"/>
  <c r="U128" i="2"/>
  <c r="U129" i="2"/>
  <c r="U130" i="2"/>
  <c r="U131" i="2"/>
  <c r="U132" i="2"/>
  <c r="U133" i="2"/>
  <c r="U134" i="2"/>
  <c r="U135" i="2"/>
  <c r="U136" i="2"/>
  <c r="U137" i="2"/>
  <c r="U138" i="2"/>
  <c r="U139" i="2"/>
  <c r="U140" i="2"/>
  <c r="U141" i="2"/>
  <c r="U142" i="2"/>
  <c r="U143" i="2"/>
  <c r="U144" i="2"/>
  <c r="U145" i="2"/>
  <c r="U146" i="2"/>
  <c r="U147" i="2"/>
  <c r="U148" i="2"/>
  <c r="U149" i="2"/>
  <c r="U150" i="2"/>
  <c r="U151" i="2"/>
  <c r="U152" i="2"/>
  <c r="U153" i="2"/>
  <c r="U154" i="2"/>
  <c r="U155" i="2"/>
  <c r="U156" i="2"/>
  <c r="U157" i="2"/>
  <c r="U158" i="2"/>
  <c r="U159" i="2"/>
  <c r="U160" i="2"/>
  <c r="U161" i="2"/>
  <c r="U162" i="2"/>
  <c r="U163" i="2"/>
  <c r="U164" i="2"/>
  <c r="U165" i="2"/>
  <c r="U166" i="2"/>
  <c r="U167" i="2"/>
  <c r="U168" i="2"/>
  <c r="U169" i="2"/>
  <c r="U170" i="2"/>
  <c r="U171" i="2"/>
  <c r="U172" i="2"/>
  <c r="U173" i="2"/>
  <c r="U174" i="2"/>
  <c r="U175" i="2"/>
  <c r="U176" i="2"/>
  <c r="U177" i="2"/>
  <c r="U178" i="2"/>
  <c r="U179" i="2"/>
  <c r="U180" i="2"/>
  <c r="U181" i="2"/>
  <c r="U182" i="2"/>
  <c r="U183" i="2"/>
  <c r="U184" i="2"/>
  <c r="U185" i="2"/>
  <c r="U186" i="2"/>
  <c r="U187" i="2"/>
  <c r="U188" i="2"/>
  <c r="U189" i="2"/>
  <c r="U190" i="2"/>
  <c r="U191" i="2"/>
  <c r="U192" i="2"/>
  <c r="U193" i="2"/>
  <c r="U194" i="2"/>
  <c r="U195" i="2"/>
  <c r="U196" i="2"/>
  <c r="U197" i="2"/>
  <c r="U198" i="2"/>
  <c r="U199" i="2"/>
  <c r="U200" i="2"/>
  <c r="U201" i="2"/>
  <c r="U202" i="2"/>
  <c r="U203" i="2"/>
  <c r="U204" i="2"/>
  <c r="U205" i="2"/>
  <c r="U206" i="2"/>
  <c r="U207" i="2"/>
  <c r="U208" i="2"/>
  <c r="U209" i="2"/>
  <c r="U210" i="2"/>
  <c r="U211" i="2"/>
  <c r="U212" i="2"/>
  <c r="U213" i="2"/>
  <c r="U214" i="2"/>
  <c r="U215" i="2"/>
  <c r="U216" i="2"/>
  <c r="U217" i="2"/>
  <c r="U218" i="2"/>
  <c r="U219" i="2"/>
  <c r="U220" i="2"/>
  <c r="U221" i="2"/>
  <c r="U222" i="2"/>
  <c r="U223" i="2"/>
  <c r="U224" i="2"/>
  <c r="U225" i="2"/>
  <c r="U226" i="2"/>
  <c r="U227" i="2"/>
  <c r="U228" i="2"/>
  <c r="U229" i="2"/>
  <c r="U230" i="2"/>
  <c r="U231" i="2"/>
  <c r="U232" i="2"/>
  <c r="U233" i="2"/>
  <c r="U234" i="2"/>
  <c r="U235" i="2"/>
  <c r="U236" i="2"/>
  <c r="U237" i="2"/>
  <c r="U238" i="2"/>
  <c r="U239" i="2"/>
  <c r="U240" i="2"/>
  <c r="U241" i="2"/>
  <c r="U242" i="2"/>
  <c r="U243" i="2"/>
  <c r="U244" i="2"/>
  <c r="U245" i="2"/>
  <c r="U246" i="2"/>
  <c r="U247" i="2"/>
  <c r="U248" i="2"/>
  <c r="U249" i="2"/>
  <c r="U250" i="2"/>
  <c r="U251" i="2"/>
  <c r="U252" i="2"/>
  <c r="U253" i="2"/>
  <c r="U254" i="2"/>
  <c r="U255" i="2"/>
  <c r="U256" i="2"/>
  <c r="U257" i="2"/>
  <c r="U258" i="2"/>
  <c r="U259" i="2"/>
  <c r="U260" i="2"/>
  <c r="U261" i="2"/>
  <c r="U262" i="2"/>
  <c r="U263" i="2"/>
  <c r="U264" i="2"/>
  <c r="U265" i="2"/>
  <c r="U266" i="2"/>
  <c r="U267" i="2"/>
  <c r="U268" i="2"/>
  <c r="U269" i="2"/>
  <c r="U270" i="2"/>
  <c r="U271" i="2"/>
  <c r="U272" i="2"/>
  <c r="U273" i="2"/>
  <c r="U274" i="2"/>
  <c r="U275" i="2"/>
  <c r="U276" i="2"/>
  <c r="U277" i="2"/>
  <c r="U278" i="2"/>
  <c r="U279" i="2"/>
  <c r="U280" i="2"/>
  <c r="U281" i="2"/>
  <c r="U282" i="2"/>
  <c r="U283" i="2"/>
  <c r="U284" i="2"/>
  <c r="U285" i="2"/>
  <c r="U286" i="2"/>
  <c r="U287" i="2"/>
  <c r="U288" i="2"/>
  <c r="U289" i="2"/>
  <c r="U290" i="2"/>
  <c r="U291" i="2"/>
  <c r="U292" i="2"/>
  <c r="U293" i="2"/>
  <c r="U294" i="2"/>
  <c r="U295" i="2"/>
  <c r="U296" i="2"/>
  <c r="U297" i="2"/>
  <c r="U298" i="2"/>
  <c r="U299" i="2"/>
  <c r="U300" i="2"/>
  <c r="U301" i="2"/>
  <c r="U302" i="2"/>
  <c r="U303" i="2"/>
  <c r="U304" i="2"/>
  <c r="U305" i="2"/>
  <c r="U306" i="2"/>
  <c r="U307" i="2"/>
  <c r="U308" i="2"/>
  <c r="U309" i="2"/>
  <c r="U310" i="2"/>
  <c r="U311" i="2"/>
  <c r="U312" i="2"/>
  <c r="U313" i="2"/>
  <c r="U314" i="2"/>
  <c r="U315" i="2"/>
  <c r="U316" i="2"/>
  <c r="U317" i="2"/>
  <c r="U318" i="2"/>
  <c r="U319" i="2"/>
  <c r="U320" i="2"/>
  <c r="U321" i="2"/>
  <c r="U322" i="2"/>
  <c r="U323" i="2"/>
  <c r="U324" i="2"/>
  <c r="U325" i="2"/>
  <c r="U326" i="2"/>
  <c r="U327" i="2"/>
  <c r="U328" i="2"/>
  <c r="U329" i="2"/>
  <c r="U330" i="2"/>
  <c r="U331" i="2"/>
  <c r="U332" i="2"/>
  <c r="U333" i="2"/>
  <c r="U334" i="2"/>
  <c r="U335" i="2"/>
  <c r="U336" i="2"/>
  <c r="U337" i="2"/>
  <c r="U338" i="2"/>
  <c r="U339" i="2"/>
  <c r="U340" i="2"/>
  <c r="U341" i="2"/>
  <c r="U342" i="2"/>
  <c r="U343" i="2"/>
  <c r="U344" i="2"/>
  <c r="U345" i="2"/>
  <c r="U346" i="2"/>
  <c r="U347" i="2"/>
  <c r="U348" i="2"/>
  <c r="U349" i="2"/>
  <c r="U350" i="2"/>
  <c r="U351" i="2"/>
  <c r="U352" i="2"/>
  <c r="U353" i="2"/>
  <c r="U354" i="2"/>
  <c r="U355" i="2"/>
  <c r="U356" i="2"/>
  <c r="U357" i="2"/>
  <c r="U358" i="2"/>
  <c r="U359" i="2"/>
  <c r="U360" i="2"/>
  <c r="U361" i="2"/>
  <c r="U362" i="2"/>
  <c r="U363" i="2"/>
  <c r="U364" i="2"/>
  <c r="U365" i="2"/>
  <c r="U366" i="2"/>
  <c r="U367" i="2"/>
  <c r="U368" i="2"/>
  <c r="U369" i="2"/>
  <c r="U370" i="2"/>
  <c r="U371" i="2"/>
  <c r="U372" i="2"/>
  <c r="U373" i="2"/>
  <c r="U374" i="2"/>
  <c r="U375" i="2"/>
  <c r="U376" i="2"/>
  <c r="U377" i="2"/>
  <c r="U378" i="2"/>
  <c r="U379" i="2"/>
  <c r="U380" i="2"/>
  <c r="U381" i="2"/>
  <c r="U382" i="2"/>
  <c r="U383" i="2"/>
  <c r="U384" i="2"/>
  <c r="U385" i="2"/>
  <c r="U386" i="2"/>
  <c r="U387" i="2"/>
  <c r="U388" i="2"/>
  <c r="U389" i="2"/>
  <c r="U390" i="2"/>
  <c r="U391" i="2"/>
  <c r="U392" i="2"/>
  <c r="U393" i="2"/>
  <c r="U394" i="2"/>
  <c r="U395" i="2"/>
  <c r="U396" i="2"/>
  <c r="U397" i="2"/>
  <c r="U398" i="2"/>
  <c r="U399" i="2"/>
  <c r="U400" i="2"/>
  <c r="U401" i="2"/>
  <c r="U402" i="2"/>
  <c r="U403" i="2"/>
  <c r="U404" i="2"/>
  <c r="U405" i="2"/>
  <c r="U406" i="2"/>
  <c r="U407" i="2"/>
  <c r="U408" i="2"/>
  <c r="U409" i="2"/>
  <c r="U410" i="2"/>
  <c r="U411" i="2"/>
  <c r="U412" i="2"/>
  <c r="U413" i="2"/>
  <c r="U414" i="2"/>
  <c r="U415" i="2"/>
  <c r="U416" i="2"/>
  <c r="U417" i="2"/>
  <c r="U418" i="2"/>
  <c r="U419" i="2"/>
  <c r="U420" i="2"/>
  <c r="U421" i="2"/>
  <c r="U422" i="2"/>
  <c r="U423" i="2"/>
  <c r="U424" i="2"/>
  <c r="U425" i="2"/>
  <c r="U426" i="2"/>
  <c r="U427" i="2"/>
  <c r="U428" i="2"/>
  <c r="U429" i="2"/>
  <c r="U430" i="2"/>
  <c r="U431" i="2"/>
  <c r="U432" i="2"/>
  <c r="U433" i="2"/>
  <c r="U434" i="2"/>
  <c r="U435" i="2"/>
  <c r="U436" i="2"/>
  <c r="U437" i="2"/>
  <c r="U438" i="2"/>
  <c r="U439" i="2"/>
  <c r="U440" i="2"/>
  <c r="U441" i="2"/>
  <c r="U442" i="2"/>
  <c r="U443" i="2"/>
  <c r="U444" i="2"/>
  <c r="U445" i="2"/>
  <c r="U446" i="2"/>
  <c r="U447" i="2"/>
  <c r="U448" i="2"/>
  <c r="U449" i="2"/>
  <c r="U450" i="2"/>
  <c r="U451" i="2"/>
  <c r="U452" i="2"/>
  <c r="U453" i="2"/>
  <c r="U454" i="2"/>
  <c r="U455" i="2"/>
  <c r="U456" i="2"/>
  <c r="U457" i="2"/>
  <c r="U458" i="2"/>
  <c r="U459" i="2"/>
  <c r="U460" i="2"/>
  <c r="U461" i="2"/>
  <c r="U462" i="2"/>
  <c r="U463" i="2"/>
  <c r="U464" i="2"/>
  <c r="U465" i="2"/>
  <c r="U466" i="2"/>
  <c r="U467" i="2"/>
  <c r="U468" i="2"/>
  <c r="U469" i="2"/>
  <c r="U470" i="2"/>
  <c r="U471" i="2"/>
  <c r="U472" i="2"/>
  <c r="U473" i="2"/>
  <c r="U474" i="2"/>
  <c r="U475" i="2"/>
  <c r="U476" i="2"/>
  <c r="U477" i="2"/>
  <c r="U478" i="2"/>
  <c r="U479" i="2"/>
  <c r="U480" i="2"/>
  <c r="U481" i="2"/>
  <c r="U482" i="2"/>
  <c r="U483" i="2"/>
  <c r="U484" i="2"/>
  <c r="U485" i="2"/>
  <c r="U486" i="2"/>
  <c r="U487" i="2"/>
  <c r="U488" i="2"/>
  <c r="U489" i="2"/>
  <c r="U490" i="2"/>
  <c r="U491" i="2"/>
  <c r="U492" i="2"/>
  <c r="U493" i="2"/>
  <c r="U494" i="2"/>
  <c r="U495" i="2"/>
  <c r="U496" i="2"/>
  <c r="U497" i="2"/>
  <c r="U498" i="2"/>
  <c r="U499" i="2"/>
  <c r="U500" i="2"/>
  <c r="U501" i="2"/>
  <c r="U502" i="2"/>
  <c r="U503" i="2"/>
  <c r="U504" i="2"/>
  <c r="U505" i="2"/>
  <c r="U506" i="2"/>
  <c r="U507" i="2"/>
  <c r="U508" i="2"/>
  <c r="U509" i="2"/>
  <c r="U510" i="2"/>
  <c r="U511" i="2"/>
  <c r="U512" i="2"/>
  <c r="U513" i="2"/>
  <c r="U514" i="2"/>
  <c r="U515" i="2"/>
  <c r="U516" i="2"/>
  <c r="U517" i="2"/>
  <c r="U518" i="2"/>
  <c r="U519" i="2"/>
  <c r="U520" i="2"/>
  <c r="U521" i="2"/>
  <c r="U522" i="2"/>
  <c r="U523" i="2"/>
  <c r="U524" i="2"/>
  <c r="U525" i="2"/>
  <c r="U526" i="2"/>
  <c r="U527" i="2"/>
  <c r="U528" i="2"/>
  <c r="U529" i="2"/>
  <c r="U530" i="2"/>
  <c r="U531" i="2"/>
  <c r="U532" i="2"/>
  <c r="U533" i="2"/>
  <c r="U534" i="2"/>
  <c r="U535" i="2"/>
  <c r="U536" i="2"/>
  <c r="U537" i="2"/>
  <c r="U538" i="2"/>
  <c r="U539" i="2"/>
  <c r="U540" i="2"/>
  <c r="U541" i="2"/>
  <c r="U542" i="2"/>
  <c r="U543" i="2"/>
  <c r="U544" i="2"/>
  <c r="U545" i="2"/>
  <c r="U546" i="2"/>
  <c r="U547" i="2"/>
  <c r="U548" i="2"/>
  <c r="U549" i="2"/>
  <c r="U550" i="2"/>
  <c r="U551" i="2"/>
  <c r="U552" i="2"/>
  <c r="U553" i="2"/>
  <c r="U554" i="2"/>
  <c r="U555" i="2"/>
  <c r="U556" i="2"/>
  <c r="U557" i="2"/>
  <c r="U558" i="2"/>
  <c r="U559" i="2"/>
  <c r="U560" i="2"/>
  <c r="U561" i="2"/>
  <c r="U562" i="2"/>
  <c r="U563" i="2"/>
  <c r="U564" i="2"/>
  <c r="U565" i="2"/>
  <c r="U566" i="2"/>
  <c r="U567" i="2"/>
  <c r="U568" i="2"/>
  <c r="U569" i="2"/>
  <c r="U570" i="2"/>
  <c r="U571" i="2"/>
  <c r="U572" i="2"/>
  <c r="U573" i="2"/>
  <c r="U574" i="2"/>
  <c r="U575" i="2"/>
  <c r="U576" i="2"/>
  <c r="U577" i="2"/>
  <c r="U578" i="2"/>
  <c r="U579" i="2"/>
  <c r="U580" i="2"/>
  <c r="U581" i="2"/>
  <c r="U582" i="2"/>
  <c r="U583" i="2"/>
  <c r="U584" i="2"/>
  <c r="U585" i="2"/>
  <c r="U586" i="2"/>
  <c r="U587" i="2"/>
  <c r="U588" i="2"/>
  <c r="U589" i="2"/>
  <c r="U590" i="2"/>
  <c r="U591" i="2"/>
  <c r="U592" i="2"/>
  <c r="U593" i="2"/>
  <c r="U594" i="2"/>
  <c r="U595" i="2"/>
  <c r="U596" i="2"/>
  <c r="U597" i="2"/>
  <c r="U598" i="2"/>
  <c r="U599" i="2"/>
  <c r="U600" i="2"/>
  <c r="U601" i="2"/>
  <c r="U602" i="2"/>
  <c r="U603" i="2"/>
  <c r="U604" i="2"/>
  <c r="U605" i="2"/>
  <c r="U606" i="2"/>
  <c r="U608" i="2"/>
  <c r="U609" i="2"/>
  <c r="U610" i="2"/>
  <c r="U611" i="2"/>
  <c r="U612" i="2"/>
  <c r="U613" i="2"/>
  <c r="U614" i="2"/>
  <c r="U615" i="2"/>
  <c r="U616" i="2"/>
  <c r="U617" i="2"/>
  <c r="U618" i="2"/>
  <c r="U619" i="2"/>
  <c r="U620" i="2"/>
  <c r="U621" i="2"/>
  <c r="U622" i="2"/>
  <c r="U623" i="2"/>
  <c r="U624" i="2"/>
  <c r="U625" i="2"/>
  <c r="U626" i="2"/>
  <c r="U627" i="2"/>
  <c r="U628" i="2"/>
  <c r="U629" i="2"/>
  <c r="U630" i="2"/>
  <c r="U631" i="2"/>
  <c r="U632" i="2"/>
  <c r="U633" i="2"/>
  <c r="U634" i="2"/>
  <c r="U635" i="2"/>
  <c r="U636" i="2"/>
  <c r="U637" i="2"/>
  <c r="U638" i="2"/>
  <c r="U639" i="2"/>
  <c r="U640" i="2"/>
  <c r="U641" i="2"/>
  <c r="U642" i="2"/>
  <c r="U643" i="2"/>
  <c r="U644" i="2"/>
  <c r="U645" i="2"/>
  <c r="U646" i="2"/>
  <c r="U647" i="2"/>
  <c r="U648" i="2"/>
  <c r="U649" i="2"/>
  <c r="U650" i="2"/>
  <c r="U651" i="2"/>
  <c r="U652" i="2"/>
  <c r="U653" i="2"/>
  <c r="U654" i="2"/>
  <c r="U655" i="2"/>
  <c r="U656" i="2"/>
  <c r="U657" i="2"/>
  <c r="U658" i="2"/>
  <c r="U659" i="2"/>
  <c r="U660" i="2"/>
  <c r="U661" i="2"/>
  <c r="U662" i="2"/>
  <c r="U663" i="2"/>
  <c r="U664" i="2"/>
  <c r="U665" i="2"/>
  <c r="U666" i="2"/>
  <c r="U667" i="2"/>
  <c r="U668" i="2"/>
  <c r="U669" i="2"/>
  <c r="U670" i="2"/>
  <c r="U671" i="2"/>
  <c r="U672" i="2"/>
  <c r="U673" i="2"/>
  <c r="U674" i="2"/>
  <c r="U675" i="2"/>
  <c r="U676" i="2"/>
  <c r="U677" i="2"/>
  <c r="U678" i="2"/>
  <c r="U679" i="2"/>
  <c r="U680" i="2"/>
  <c r="U681" i="2"/>
  <c r="U682" i="2"/>
  <c r="U683" i="2"/>
  <c r="U684" i="2"/>
  <c r="U685" i="2"/>
  <c r="U686" i="2"/>
  <c r="U687" i="2"/>
  <c r="U688" i="2"/>
  <c r="U689" i="2"/>
  <c r="U690" i="2"/>
  <c r="U691" i="2"/>
  <c r="U692" i="2"/>
  <c r="U693" i="2"/>
  <c r="U694" i="2"/>
  <c r="U695" i="2"/>
  <c r="U696" i="2"/>
  <c r="U697" i="2"/>
  <c r="U698" i="2"/>
  <c r="U699" i="2"/>
  <c r="U700" i="2"/>
  <c r="U701" i="2"/>
  <c r="U702" i="2"/>
  <c r="U703" i="2"/>
  <c r="U704" i="2"/>
  <c r="U705" i="2"/>
  <c r="U706" i="2"/>
  <c r="U707" i="2"/>
  <c r="U708" i="2"/>
  <c r="U709" i="2"/>
  <c r="U710" i="2"/>
  <c r="U711" i="2"/>
  <c r="U712" i="2"/>
  <c r="U713" i="2"/>
  <c r="U714" i="2"/>
  <c r="U715" i="2"/>
  <c r="U716" i="2"/>
  <c r="U717" i="2"/>
  <c r="U718" i="2"/>
  <c r="U719" i="2"/>
  <c r="U720" i="2"/>
  <c r="U721" i="2"/>
  <c r="U722" i="2"/>
  <c r="U723" i="2"/>
  <c r="U724" i="2"/>
  <c r="U725" i="2"/>
  <c r="U726" i="2"/>
  <c r="U727" i="2"/>
  <c r="U728" i="2"/>
  <c r="U729" i="2"/>
  <c r="U730" i="2"/>
  <c r="U731" i="2"/>
  <c r="U732" i="2"/>
  <c r="U733" i="2"/>
  <c r="U734" i="2"/>
  <c r="U735" i="2"/>
  <c r="U736" i="2"/>
  <c r="U737" i="2"/>
  <c r="U738" i="2"/>
  <c r="U739" i="2"/>
  <c r="U740" i="2"/>
  <c r="U741" i="2"/>
  <c r="U742" i="2"/>
  <c r="U743" i="2"/>
  <c r="U744" i="2"/>
  <c r="U745" i="2"/>
  <c r="U746" i="2"/>
  <c r="U747" i="2"/>
  <c r="U748" i="2"/>
  <c r="U749" i="2"/>
  <c r="U750" i="2"/>
  <c r="U751" i="2"/>
  <c r="U752" i="2"/>
  <c r="U753" i="2"/>
  <c r="U754" i="2"/>
  <c r="U755" i="2"/>
  <c r="U756" i="2"/>
  <c r="U757" i="2"/>
  <c r="U758" i="2"/>
  <c r="U759" i="2"/>
  <c r="U760" i="2"/>
  <c r="U761" i="2"/>
  <c r="U762" i="2"/>
  <c r="U763" i="2"/>
  <c r="U764" i="2"/>
  <c r="U765" i="2"/>
  <c r="U766" i="2"/>
  <c r="U767" i="2"/>
  <c r="U768" i="2"/>
  <c r="U769" i="2"/>
  <c r="U770" i="2"/>
  <c r="U771" i="2"/>
  <c r="U772" i="2"/>
  <c r="U773" i="2"/>
  <c r="U774" i="2"/>
  <c r="U775" i="2"/>
  <c r="U776" i="2"/>
  <c r="U777" i="2"/>
  <c r="U778" i="2"/>
  <c r="U779" i="2"/>
  <c r="U780" i="2"/>
  <c r="U781" i="2"/>
  <c r="U782" i="2"/>
  <c r="U783" i="2"/>
  <c r="U784" i="2"/>
  <c r="U785" i="2"/>
  <c r="U786" i="2"/>
  <c r="U787" i="2"/>
  <c r="U788" i="2"/>
  <c r="U789" i="2"/>
  <c r="U790" i="2"/>
  <c r="U791" i="2"/>
  <c r="U792" i="2"/>
  <c r="U793" i="2"/>
  <c r="U794" i="2"/>
  <c r="U795" i="2"/>
  <c r="U796" i="2"/>
  <c r="U797" i="2"/>
  <c r="U798" i="2"/>
  <c r="U799" i="2"/>
  <c r="U800" i="2"/>
  <c r="U801" i="2"/>
  <c r="U802" i="2"/>
  <c r="U803" i="2"/>
  <c r="U804" i="2"/>
  <c r="U805" i="2"/>
  <c r="U806" i="2"/>
  <c r="U807" i="2"/>
  <c r="U808" i="2"/>
  <c r="U809" i="2"/>
  <c r="U810" i="2"/>
  <c r="U811" i="2"/>
  <c r="U812" i="2"/>
  <c r="U813" i="2"/>
  <c r="U814" i="2"/>
  <c r="U815" i="2"/>
  <c r="U816" i="2"/>
  <c r="U817" i="2"/>
  <c r="U818" i="2"/>
  <c r="U819" i="2"/>
  <c r="U820" i="2"/>
  <c r="U821" i="2"/>
  <c r="U822" i="2"/>
  <c r="U823" i="2"/>
  <c r="U824" i="2"/>
  <c r="U825" i="2"/>
  <c r="U826" i="2"/>
  <c r="U827" i="2"/>
  <c r="U828" i="2"/>
  <c r="U829" i="2"/>
  <c r="U830" i="2"/>
  <c r="U831" i="2"/>
  <c r="U832" i="2"/>
  <c r="U833" i="2"/>
  <c r="U834" i="2"/>
  <c r="U835" i="2"/>
  <c r="U836" i="2"/>
  <c r="U837" i="2"/>
  <c r="U838" i="2"/>
  <c r="U839" i="2"/>
  <c r="U840" i="2"/>
  <c r="U841" i="2"/>
  <c r="U842" i="2"/>
  <c r="U843" i="2"/>
  <c r="U844" i="2"/>
  <c r="U845" i="2"/>
  <c r="U846" i="2"/>
  <c r="U847" i="2"/>
  <c r="U848" i="2"/>
  <c r="U849" i="2"/>
  <c r="U850" i="2"/>
  <c r="U851" i="2"/>
  <c r="U852" i="2"/>
  <c r="U853" i="2"/>
  <c r="U854" i="2"/>
  <c r="U855" i="2"/>
  <c r="U856" i="2"/>
  <c r="U857" i="2"/>
  <c r="U858" i="2"/>
  <c r="U859" i="2"/>
  <c r="U860" i="2"/>
  <c r="U861" i="2"/>
  <c r="U862" i="2"/>
  <c r="U863" i="2"/>
  <c r="U864" i="2"/>
  <c r="U865" i="2"/>
  <c r="U866" i="2"/>
  <c r="U867" i="2"/>
  <c r="U868" i="2"/>
  <c r="U869" i="2"/>
  <c r="U870" i="2"/>
  <c r="U871" i="2"/>
  <c r="U872" i="2"/>
  <c r="U873" i="2"/>
  <c r="U874" i="2"/>
  <c r="U875" i="2"/>
  <c r="U876" i="2"/>
  <c r="U877" i="2"/>
  <c r="U878" i="2"/>
  <c r="U879" i="2"/>
  <c r="U880" i="2"/>
  <c r="U881" i="2"/>
  <c r="U882" i="2"/>
  <c r="U883" i="2"/>
  <c r="U884" i="2"/>
  <c r="U885" i="2"/>
  <c r="U886" i="2"/>
  <c r="U887" i="2"/>
  <c r="U888" i="2"/>
  <c r="U889" i="2"/>
  <c r="U890" i="2"/>
  <c r="U891" i="2"/>
  <c r="U892" i="2"/>
  <c r="U893" i="2"/>
  <c r="U894" i="2"/>
  <c r="U895" i="2"/>
  <c r="U896" i="2"/>
  <c r="U897" i="2"/>
  <c r="U898" i="2"/>
  <c r="U899" i="2"/>
  <c r="U900" i="2"/>
  <c r="U901" i="2"/>
  <c r="U902" i="2"/>
  <c r="U903" i="2"/>
  <c r="U904" i="2"/>
  <c r="U905" i="2"/>
  <c r="U906" i="2"/>
  <c r="U907" i="2"/>
  <c r="U908" i="2"/>
  <c r="U909" i="2"/>
  <c r="U910" i="2"/>
  <c r="U911" i="2"/>
  <c r="U912" i="2"/>
  <c r="U913" i="2"/>
  <c r="U914" i="2"/>
  <c r="U915" i="2"/>
  <c r="U916" i="2"/>
  <c r="U917" i="2"/>
  <c r="U918" i="2"/>
  <c r="U919" i="2"/>
  <c r="U920" i="2"/>
  <c r="U921" i="2"/>
  <c r="U922" i="2"/>
  <c r="U923" i="2"/>
  <c r="U924" i="2"/>
  <c r="U925" i="2"/>
  <c r="U926" i="2"/>
  <c r="U927" i="2"/>
  <c r="U928" i="2"/>
  <c r="U929" i="2"/>
  <c r="U930" i="2"/>
  <c r="U931" i="2"/>
  <c r="U932" i="2"/>
  <c r="U933" i="2"/>
  <c r="U934" i="2"/>
  <c r="U935" i="2"/>
  <c r="U936" i="2"/>
  <c r="U937" i="2"/>
  <c r="U938" i="2"/>
  <c r="U939" i="2"/>
  <c r="U940" i="2"/>
  <c r="U941" i="2"/>
  <c r="U942" i="2"/>
  <c r="U943" i="2"/>
  <c r="U944" i="2"/>
  <c r="U945" i="2"/>
  <c r="U946" i="2"/>
  <c r="U947" i="2"/>
  <c r="U948" i="2"/>
  <c r="U949" i="2"/>
  <c r="U950" i="2"/>
  <c r="U951" i="2"/>
  <c r="U952" i="2"/>
  <c r="U953" i="2"/>
  <c r="U954" i="2"/>
  <c r="U955" i="2"/>
  <c r="U956" i="2"/>
  <c r="U957" i="2"/>
  <c r="U958" i="2"/>
  <c r="U959" i="2"/>
  <c r="U960" i="2"/>
  <c r="U961" i="2"/>
  <c r="U962" i="2"/>
  <c r="U963" i="2"/>
  <c r="U964" i="2"/>
  <c r="U965" i="2"/>
  <c r="U966" i="2"/>
  <c r="U967" i="2"/>
  <c r="U968" i="2"/>
  <c r="U969" i="2"/>
  <c r="U970" i="2"/>
  <c r="U971" i="2"/>
  <c r="U972" i="2"/>
  <c r="U973" i="2"/>
  <c r="U974" i="2"/>
  <c r="U975" i="2"/>
  <c r="U976" i="2"/>
  <c r="U977" i="2"/>
  <c r="U978" i="2"/>
  <c r="U979" i="2"/>
  <c r="U980" i="2"/>
  <c r="U981" i="2"/>
  <c r="U982" i="2"/>
  <c r="U983" i="2"/>
  <c r="U984" i="2"/>
  <c r="U985" i="2"/>
  <c r="U986" i="2"/>
  <c r="U987" i="2"/>
  <c r="U988" i="2"/>
  <c r="U989" i="2"/>
  <c r="U990" i="2"/>
  <c r="U991" i="2"/>
  <c r="U992" i="2"/>
  <c r="U993" i="2"/>
  <c r="U994" i="2"/>
  <c r="U995" i="2"/>
  <c r="U996" i="2"/>
  <c r="U997" i="2"/>
  <c r="U998" i="2"/>
  <c r="U999" i="2"/>
  <c r="U1000" i="2"/>
  <c r="U1001" i="2"/>
  <c r="U1002" i="2"/>
  <c r="U1003" i="2"/>
  <c r="U1004" i="2"/>
  <c r="U1005" i="2"/>
  <c r="U1006" i="2"/>
  <c r="U1007" i="2"/>
  <c r="U1008" i="2"/>
  <c r="U1009" i="2"/>
  <c r="U1010" i="2"/>
  <c r="U1011" i="2"/>
  <c r="U1012" i="2"/>
  <c r="U1013" i="2"/>
  <c r="U1014" i="2"/>
  <c r="U1015" i="2"/>
  <c r="U1016" i="2"/>
  <c r="U1017" i="2"/>
  <c r="U1018" i="2"/>
  <c r="U1019" i="2"/>
  <c r="U1020" i="2"/>
  <c r="U1021" i="2"/>
  <c r="U1022" i="2"/>
  <c r="U1023" i="2"/>
  <c r="U1024" i="2"/>
  <c r="U1025" i="2"/>
  <c r="U1026" i="2"/>
  <c r="U1027" i="2"/>
  <c r="U1028" i="2"/>
  <c r="U1029" i="2"/>
  <c r="U1030" i="2"/>
  <c r="U1031" i="2"/>
  <c r="U1032" i="2"/>
  <c r="U1033" i="2"/>
  <c r="U1034" i="2"/>
  <c r="U1035" i="2"/>
  <c r="U1036" i="2"/>
  <c r="U1037" i="2"/>
  <c r="U1038" i="2"/>
  <c r="U1039" i="2"/>
  <c r="U1040" i="2"/>
  <c r="U1041" i="2"/>
  <c r="U1042" i="2"/>
  <c r="U1043" i="2"/>
  <c r="U1044" i="2"/>
  <c r="U1045" i="2"/>
  <c r="U1046" i="2"/>
  <c r="U1047" i="2"/>
  <c r="U1048" i="2"/>
  <c r="U1049" i="2"/>
  <c r="U1050" i="2"/>
  <c r="U1051" i="2"/>
  <c r="U1052" i="2"/>
  <c r="U1053" i="2"/>
  <c r="U1054" i="2"/>
  <c r="U1055" i="2"/>
  <c r="U1056" i="2"/>
  <c r="U1057" i="2"/>
  <c r="U1058" i="2"/>
  <c r="U1059" i="2"/>
  <c r="U1060" i="2"/>
  <c r="U1061" i="2"/>
  <c r="U1062" i="2"/>
  <c r="U1063" i="2"/>
  <c r="U1064" i="2"/>
  <c r="U1065" i="2"/>
  <c r="U1066" i="2"/>
  <c r="U1067" i="2"/>
  <c r="U1068" i="2"/>
  <c r="U1069" i="2"/>
  <c r="U1070" i="2"/>
  <c r="U1071" i="2"/>
  <c r="U1072" i="2"/>
  <c r="U1073" i="2"/>
  <c r="U1074" i="2"/>
  <c r="U1075" i="2"/>
  <c r="U1076" i="2"/>
  <c r="U1077" i="2"/>
  <c r="U1078" i="2"/>
  <c r="U1079" i="2"/>
  <c r="U1080" i="2"/>
  <c r="U1081" i="2"/>
  <c r="U1082" i="2"/>
  <c r="U1083" i="2"/>
  <c r="U1084" i="2"/>
  <c r="U1085" i="2"/>
  <c r="U1086" i="2"/>
  <c r="U1087" i="2"/>
  <c r="U1088" i="2"/>
  <c r="U1089" i="2"/>
  <c r="U1090" i="2"/>
  <c r="U1091" i="2"/>
  <c r="U1092" i="2"/>
  <c r="U1093" i="2"/>
  <c r="U1094" i="2"/>
  <c r="U1095" i="2"/>
  <c r="U1096" i="2"/>
  <c r="U1097" i="2"/>
  <c r="U1098" i="2"/>
  <c r="U1099" i="2"/>
  <c r="U1100" i="2"/>
  <c r="U1101" i="2"/>
  <c r="U1102" i="2"/>
  <c r="U1103" i="2"/>
  <c r="U1104" i="2"/>
  <c r="U1105" i="2"/>
  <c r="U1106" i="2"/>
  <c r="U1107" i="2"/>
  <c r="U1108" i="2"/>
  <c r="U1109" i="2"/>
  <c r="U1110" i="2"/>
  <c r="U1111" i="2"/>
  <c r="U1112" i="2"/>
  <c r="U1113" i="2"/>
  <c r="U1114" i="2"/>
  <c r="U1115" i="2"/>
  <c r="U1116" i="2"/>
  <c r="U1117" i="2"/>
  <c r="U1118" i="2"/>
  <c r="U12" i="2"/>
  <c r="U1118" i="4"/>
  <c r="U1117" i="4"/>
  <c r="U1116" i="4"/>
  <c r="U1115" i="4"/>
  <c r="U1114" i="4"/>
  <c r="U1113" i="4"/>
  <c r="U1112" i="4"/>
  <c r="U1111" i="4"/>
  <c r="U1110" i="4"/>
  <c r="U1109" i="4"/>
  <c r="U1108" i="4"/>
  <c r="U1107" i="4"/>
  <c r="U1106" i="4"/>
  <c r="U1105" i="4"/>
  <c r="U1104" i="4"/>
  <c r="U1103" i="4"/>
  <c r="U1102" i="4"/>
  <c r="U1101" i="4"/>
  <c r="U1100" i="4"/>
  <c r="U1099" i="4"/>
  <c r="U1098" i="4"/>
  <c r="U1097" i="4"/>
  <c r="U1096" i="4"/>
  <c r="U1095" i="4"/>
  <c r="U1094" i="4"/>
  <c r="U1093" i="4"/>
  <c r="U1092" i="4"/>
  <c r="U1091" i="4"/>
  <c r="U1090" i="4"/>
  <c r="U1089" i="4"/>
  <c r="U1088" i="4"/>
  <c r="U1087" i="4"/>
  <c r="U1086" i="4"/>
  <c r="U1085" i="4"/>
  <c r="U1084" i="4"/>
  <c r="U1083" i="4"/>
  <c r="U1082" i="4"/>
  <c r="U1081" i="4"/>
  <c r="U1080" i="4"/>
  <c r="U1079" i="4"/>
  <c r="U1078" i="4"/>
  <c r="U1077" i="4"/>
  <c r="U1076" i="4"/>
  <c r="U1075" i="4"/>
  <c r="U1074" i="4"/>
  <c r="U1073" i="4"/>
  <c r="U1072" i="4"/>
  <c r="U1071" i="4"/>
  <c r="U1070" i="4"/>
  <c r="U1069" i="4"/>
  <c r="U1068" i="4"/>
  <c r="U1067" i="4"/>
  <c r="U1066" i="4"/>
  <c r="U1065" i="4"/>
  <c r="U1064" i="4"/>
  <c r="U1063" i="4"/>
  <c r="U1062" i="4"/>
  <c r="U1061" i="4"/>
  <c r="U1060" i="4"/>
  <c r="U1059" i="4"/>
  <c r="U1058" i="4"/>
  <c r="U1057" i="4"/>
  <c r="U1056" i="4"/>
  <c r="U1055" i="4"/>
  <c r="U1054" i="4"/>
  <c r="U1053" i="4"/>
  <c r="U1052" i="4"/>
  <c r="U1051" i="4"/>
  <c r="U1050" i="4"/>
  <c r="U1049" i="4"/>
  <c r="U1048" i="4"/>
  <c r="U1047" i="4"/>
  <c r="U1046" i="4"/>
  <c r="U1045" i="4"/>
  <c r="U1044" i="4"/>
  <c r="U1043" i="4"/>
  <c r="U1042" i="4"/>
  <c r="U1041" i="4"/>
  <c r="U1040" i="4"/>
  <c r="U1039" i="4"/>
  <c r="U1038" i="4"/>
  <c r="U1037" i="4"/>
  <c r="U1036" i="4"/>
  <c r="U1035" i="4"/>
  <c r="U1034" i="4"/>
  <c r="U1033" i="4"/>
  <c r="U1032" i="4"/>
  <c r="U1031" i="4"/>
  <c r="U1030" i="4"/>
  <c r="U1029" i="4"/>
  <c r="U1028" i="4"/>
  <c r="U1027" i="4"/>
  <c r="U1026" i="4"/>
  <c r="U1025" i="4"/>
  <c r="U1024" i="4"/>
  <c r="U1023" i="4"/>
  <c r="U1022" i="4"/>
  <c r="U1021" i="4"/>
  <c r="U1020" i="4"/>
  <c r="U1019" i="4"/>
  <c r="U1018" i="4"/>
  <c r="U1017" i="4"/>
  <c r="U1016" i="4"/>
  <c r="U1015" i="4"/>
  <c r="U1014" i="4"/>
  <c r="U1013" i="4"/>
  <c r="U1012" i="4"/>
  <c r="U1011" i="4"/>
  <c r="U1010" i="4"/>
  <c r="U1009" i="4"/>
  <c r="U1008" i="4"/>
  <c r="U1007" i="4"/>
  <c r="U1006" i="4"/>
  <c r="U1005" i="4"/>
  <c r="U1004" i="4"/>
  <c r="U1003" i="4"/>
  <c r="U1002" i="4"/>
  <c r="U1001" i="4"/>
  <c r="U1000" i="4"/>
  <c r="U999" i="4"/>
  <c r="U998" i="4"/>
  <c r="U997" i="4"/>
  <c r="U996" i="4"/>
  <c r="U995" i="4"/>
  <c r="U994" i="4"/>
  <c r="U993" i="4"/>
  <c r="U992" i="4"/>
  <c r="U991" i="4"/>
  <c r="U990" i="4"/>
  <c r="U989" i="4"/>
  <c r="U988" i="4"/>
  <c r="U987" i="4"/>
  <c r="U986" i="4"/>
  <c r="U985" i="4"/>
  <c r="U984" i="4"/>
  <c r="U983" i="4"/>
  <c r="U982" i="4"/>
  <c r="U981" i="4"/>
  <c r="U980" i="4"/>
  <c r="U979" i="4"/>
  <c r="U978" i="4"/>
  <c r="U977" i="4"/>
  <c r="U976" i="4"/>
  <c r="U975" i="4"/>
  <c r="U974" i="4"/>
  <c r="U973" i="4"/>
  <c r="U972" i="4"/>
  <c r="U971" i="4"/>
  <c r="U970" i="4"/>
  <c r="U969" i="4"/>
  <c r="U968" i="4"/>
  <c r="U967" i="4"/>
  <c r="U966" i="4"/>
  <c r="U965" i="4"/>
  <c r="U964" i="4"/>
  <c r="U963" i="4"/>
  <c r="U962" i="4"/>
  <c r="U961" i="4"/>
  <c r="U960" i="4"/>
  <c r="U959" i="4"/>
  <c r="U958" i="4"/>
  <c r="U957" i="4"/>
  <c r="U956" i="4"/>
  <c r="U955" i="4"/>
  <c r="U954" i="4"/>
  <c r="U953" i="4"/>
  <c r="U952" i="4"/>
  <c r="U951" i="4"/>
  <c r="U950" i="4"/>
  <c r="U949" i="4"/>
  <c r="U948" i="4"/>
  <c r="U947" i="4"/>
  <c r="U946" i="4"/>
  <c r="U945" i="4"/>
  <c r="U944" i="4"/>
  <c r="U943" i="4"/>
  <c r="U942" i="4"/>
  <c r="U941" i="4"/>
  <c r="U940" i="4"/>
  <c r="U939" i="4"/>
  <c r="U938" i="4"/>
  <c r="U937" i="4"/>
  <c r="U936" i="4"/>
  <c r="U935" i="4"/>
  <c r="U934" i="4"/>
  <c r="U933" i="4"/>
  <c r="U932" i="4"/>
  <c r="U931" i="4"/>
  <c r="U930" i="4"/>
  <c r="U929" i="4"/>
  <c r="U928" i="4"/>
  <c r="U927" i="4"/>
  <c r="U926" i="4"/>
  <c r="U925" i="4"/>
  <c r="U924" i="4"/>
  <c r="U923" i="4"/>
  <c r="U922" i="4"/>
  <c r="U921" i="4"/>
  <c r="U920" i="4"/>
  <c r="U919" i="4"/>
  <c r="U918" i="4"/>
  <c r="U917" i="4"/>
  <c r="U916" i="4"/>
  <c r="U915" i="4"/>
  <c r="U914" i="4"/>
  <c r="U913" i="4"/>
  <c r="U912" i="4"/>
  <c r="U911" i="4"/>
  <c r="U910" i="4"/>
  <c r="U909" i="4"/>
  <c r="U908" i="4"/>
  <c r="U907" i="4"/>
  <c r="U906" i="4"/>
  <c r="U905" i="4"/>
  <c r="U904" i="4"/>
  <c r="U903" i="4"/>
  <c r="U902" i="4"/>
  <c r="U901" i="4"/>
  <c r="U900" i="4"/>
  <c r="U899" i="4"/>
  <c r="U898" i="4"/>
  <c r="U897" i="4"/>
  <c r="U896" i="4"/>
  <c r="U895" i="4"/>
  <c r="U894" i="4"/>
  <c r="U893" i="4"/>
  <c r="U892" i="4"/>
  <c r="U891" i="4"/>
  <c r="U890" i="4"/>
  <c r="U889" i="4"/>
  <c r="U888" i="4"/>
  <c r="U887" i="4"/>
  <c r="U886" i="4"/>
  <c r="U885" i="4"/>
  <c r="U884" i="4"/>
  <c r="U883" i="4"/>
  <c r="U882" i="4"/>
  <c r="U881" i="4"/>
  <c r="U880" i="4"/>
  <c r="U879" i="4"/>
  <c r="U878" i="4"/>
  <c r="U877" i="4"/>
  <c r="U876" i="4"/>
  <c r="U875" i="4"/>
  <c r="U874" i="4"/>
  <c r="U873" i="4"/>
  <c r="U872" i="4"/>
  <c r="U871" i="4"/>
  <c r="U870" i="4"/>
  <c r="U869" i="4"/>
  <c r="U868" i="4"/>
  <c r="U867" i="4"/>
  <c r="U866" i="4"/>
  <c r="U865" i="4"/>
  <c r="U864" i="4"/>
  <c r="U863" i="4"/>
  <c r="U862" i="4"/>
  <c r="U861" i="4"/>
  <c r="U860" i="4"/>
  <c r="U859" i="4"/>
  <c r="U858" i="4"/>
  <c r="U857" i="4"/>
  <c r="U856" i="4"/>
  <c r="U855" i="4"/>
  <c r="U854" i="4"/>
  <c r="U853" i="4"/>
  <c r="U852" i="4"/>
  <c r="U851" i="4"/>
  <c r="U850" i="4"/>
  <c r="U849" i="4"/>
  <c r="U848" i="4"/>
  <c r="U847" i="4"/>
  <c r="U846" i="4"/>
  <c r="U845" i="4"/>
  <c r="U844" i="4"/>
  <c r="U843" i="4"/>
  <c r="U842" i="4"/>
  <c r="U841" i="4"/>
  <c r="U840" i="4"/>
  <c r="U839" i="4"/>
  <c r="U838" i="4"/>
  <c r="U837" i="4"/>
  <c r="U836" i="4"/>
  <c r="U835" i="4"/>
  <c r="U834" i="4"/>
  <c r="U833" i="4"/>
  <c r="U832" i="4"/>
  <c r="U831" i="4"/>
  <c r="U830" i="4"/>
  <c r="U829" i="4"/>
  <c r="U828" i="4"/>
  <c r="U827" i="4"/>
  <c r="U826" i="4"/>
  <c r="U825" i="4"/>
  <c r="U824" i="4"/>
  <c r="U823" i="4"/>
  <c r="U822" i="4"/>
  <c r="U821" i="4"/>
  <c r="U820" i="4"/>
  <c r="U819" i="4"/>
  <c r="U818" i="4"/>
  <c r="U817" i="4"/>
  <c r="U816" i="4"/>
  <c r="U815" i="4"/>
  <c r="U814" i="4"/>
  <c r="U813" i="4"/>
  <c r="U812" i="4"/>
  <c r="U811" i="4"/>
  <c r="U810" i="4"/>
  <c r="U809" i="4"/>
  <c r="U808" i="4"/>
  <c r="U807" i="4"/>
  <c r="U806" i="4"/>
  <c r="U805" i="4"/>
  <c r="U804" i="4"/>
  <c r="U803" i="4"/>
  <c r="U802" i="4"/>
  <c r="U801" i="4"/>
  <c r="U800" i="4"/>
  <c r="U799" i="4"/>
  <c r="U798" i="4"/>
  <c r="U797" i="4"/>
  <c r="U796" i="4"/>
  <c r="U795" i="4"/>
  <c r="U794" i="4"/>
  <c r="U793" i="4"/>
  <c r="U792" i="4"/>
  <c r="U791" i="4"/>
  <c r="U790" i="4"/>
  <c r="U789" i="4"/>
  <c r="U788" i="4"/>
  <c r="U787" i="4"/>
  <c r="U786" i="4"/>
  <c r="U785" i="4"/>
  <c r="U784" i="4"/>
  <c r="U783" i="4"/>
  <c r="U782" i="4"/>
  <c r="U781" i="4"/>
  <c r="U780" i="4"/>
  <c r="U779" i="4"/>
  <c r="U778" i="4"/>
  <c r="U777" i="4"/>
  <c r="U776" i="4"/>
  <c r="U775" i="4"/>
  <c r="U774" i="4"/>
  <c r="U773" i="4"/>
  <c r="U772" i="4"/>
  <c r="U771" i="4"/>
  <c r="U770" i="4"/>
  <c r="U769" i="4"/>
  <c r="U768" i="4"/>
  <c r="U767" i="4"/>
  <c r="U766" i="4"/>
  <c r="U765" i="4"/>
  <c r="U764" i="4"/>
  <c r="U763" i="4"/>
  <c r="U762" i="4"/>
  <c r="U761" i="4"/>
  <c r="U760" i="4"/>
  <c r="U759" i="4"/>
  <c r="U758" i="4"/>
  <c r="U757" i="4"/>
  <c r="U756" i="4"/>
  <c r="U755" i="4"/>
  <c r="U754" i="4"/>
  <c r="U753" i="4"/>
  <c r="U752" i="4"/>
  <c r="U751" i="4"/>
  <c r="U750" i="4"/>
  <c r="U749" i="4"/>
  <c r="U748" i="4"/>
  <c r="U747" i="4"/>
  <c r="U746" i="4"/>
  <c r="U745" i="4"/>
  <c r="U744" i="4"/>
  <c r="U743" i="4"/>
  <c r="U742" i="4"/>
  <c r="U741" i="4"/>
  <c r="U740" i="4"/>
  <c r="U739" i="4"/>
  <c r="U738" i="4"/>
  <c r="U737" i="4"/>
  <c r="U736" i="4"/>
  <c r="U735" i="4"/>
  <c r="U734" i="4"/>
  <c r="U733" i="4"/>
  <c r="U732" i="4"/>
  <c r="U731" i="4"/>
  <c r="U730" i="4"/>
  <c r="U729" i="4"/>
  <c r="U728" i="4"/>
  <c r="U727" i="4"/>
  <c r="U726" i="4"/>
  <c r="U725" i="4"/>
  <c r="U724" i="4"/>
  <c r="U723" i="4"/>
  <c r="U722" i="4"/>
  <c r="U721" i="4"/>
  <c r="U720" i="4"/>
  <c r="U719" i="4"/>
  <c r="U718" i="4"/>
  <c r="U717" i="4"/>
  <c r="U716" i="4"/>
  <c r="U715" i="4"/>
  <c r="U714" i="4"/>
  <c r="U713" i="4"/>
  <c r="U712" i="4"/>
  <c r="U711" i="4"/>
  <c r="U710" i="4"/>
  <c r="U709" i="4"/>
  <c r="U708" i="4"/>
  <c r="U707" i="4"/>
  <c r="U706" i="4"/>
  <c r="U705" i="4"/>
  <c r="U704" i="4"/>
  <c r="U703" i="4"/>
  <c r="U702" i="4"/>
  <c r="U701" i="4"/>
  <c r="U700" i="4"/>
  <c r="U699" i="4"/>
  <c r="U698" i="4"/>
  <c r="U697" i="4"/>
  <c r="U696" i="4"/>
  <c r="U695" i="4"/>
  <c r="U694" i="4"/>
  <c r="U693" i="4"/>
  <c r="U692" i="4"/>
  <c r="U691" i="4"/>
  <c r="U690" i="4"/>
  <c r="U689" i="4"/>
  <c r="U688" i="4"/>
  <c r="U687" i="4"/>
  <c r="U686" i="4"/>
  <c r="U685" i="4"/>
  <c r="U684" i="4"/>
  <c r="U683" i="4"/>
  <c r="U682" i="4"/>
  <c r="U681" i="4"/>
  <c r="U680" i="4"/>
  <c r="U679" i="4"/>
  <c r="U678" i="4"/>
  <c r="U677" i="4"/>
  <c r="U676" i="4"/>
  <c r="U675" i="4"/>
  <c r="U674" i="4"/>
  <c r="U673" i="4"/>
  <c r="U672" i="4"/>
  <c r="U671" i="4"/>
  <c r="U670" i="4"/>
  <c r="U669" i="4"/>
  <c r="U668" i="4"/>
  <c r="U667" i="4"/>
  <c r="U666" i="4"/>
  <c r="U665" i="4"/>
  <c r="U664" i="4"/>
  <c r="U663" i="4"/>
  <c r="U662" i="4"/>
  <c r="U661" i="4"/>
  <c r="U660" i="4"/>
  <c r="U659" i="4"/>
  <c r="U658" i="4"/>
  <c r="U657" i="4"/>
  <c r="U656" i="4"/>
  <c r="U655" i="4"/>
  <c r="U654" i="4"/>
  <c r="U653" i="4"/>
  <c r="U652" i="4"/>
  <c r="U651" i="4"/>
  <c r="U650" i="4"/>
  <c r="U649" i="4"/>
  <c r="U648" i="4"/>
  <c r="U647" i="4"/>
  <c r="U646" i="4"/>
  <c r="U645" i="4"/>
  <c r="U644" i="4"/>
  <c r="U643" i="4"/>
  <c r="U642" i="4"/>
  <c r="U641" i="4"/>
  <c r="U640" i="4"/>
  <c r="U639" i="4"/>
  <c r="U638" i="4"/>
  <c r="U637" i="4"/>
  <c r="U636" i="4"/>
  <c r="U635" i="4"/>
  <c r="U634" i="4"/>
  <c r="U633" i="4"/>
  <c r="U632" i="4"/>
  <c r="U631" i="4"/>
  <c r="U630" i="4"/>
  <c r="U629" i="4"/>
  <c r="U628" i="4"/>
  <c r="U627" i="4"/>
  <c r="U626" i="4"/>
  <c r="U625" i="4"/>
  <c r="U624" i="4"/>
  <c r="U623" i="4"/>
  <c r="U622" i="4"/>
  <c r="U621" i="4"/>
  <c r="U620" i="4"/>
  <c r="U619" i="4"/>
  <c r="U618" i="4"/>
  <c r="U617" i="4"/>
  <c r="U616" i="4"/>
  <c r="U615" i="4"/>
  <c r="U614" i="4"/>
  <c r="U613" i="4"/>
  <c r="U612" i="4"/>
  <c r="U611" i="4"/>
  <c r="U610" i="4"/>
  <c r="U609" i="4"/>
  <c r="U608" i="4"/>
  <c r="U607" i="4"/>
  <c r="U606" i="4"/>
  <c r="U605" i="4"/>
  <c r="U604" i="4"/>
  <c r="U603" i="4"/>
  <c r="U602" i="4"/>
  <c r="U601" i="4"/>
  <c r="U600" i="4"/>
  <c r="U599" i="4"/>
  <c r="U598" i="4"/>
  <c r="U597" i="4"/>
  <c r="U596" i="4"/>
  <c r="U595" i="4"/>
  <c r="U594" i="4"/>
  <c r="U593" i="4"/>
  <c r="U592" i="4"/>
  <c r="U591" i="4"/>
  <c r="U590" i="4"/>
  <c r="U589" i="4"/>
  <c r="U588" i="4"/>
  <c r="U587" i="4"/>
  <c r="U586" i="4"/>
  <c r="U585" i="4"/>
  <c r="U584" i="4"/>
  <c r="U583" i="4"/>
  <c r="U582" i="4"/>
  <c r="U581" i="4"/>
  <c r="U580" i="4"/>
  <c r="U579" i="4"/>
  <c r="U578" i="4"/>
  <c r="U577" i="4"/>
  <c r="U576" i="4"/>
  <c r="U575" i="4"/>
  <c r="U574" i="4"/>
  <c r="U573" i="4"/>
  <c r="U572" i="4"/>
  <c r="U571" i="4"/>
  <c r="U570" i="4"/>
  <c r="U569" i="4"/>
  <c r="U568" i="4"/>
  <c r="U567" i="4"/>
  <c r="U566" i="4"/>
  <c r="U565" i="4"/>
  <c r="U564" i="4"/>
  <c r="U563" i="4"/>
  <c r="U562" i="4"/>
  <c r="U561" i="4"/>
  <c r="U560" i="4"/>
  <c r="U559" i="4"/>
  <c r="U558" i="4"/>
  <c r="U557" i="4"/>
  <c r="U556" i="4"/>
  <c r="U555" i="4"/>
  <c r="U554" i="4"/>
  <c r="U553" i="4"/>
  <c r="U552" i="4"/>
  <c r="U551" i="4"/>
  <c r="U550" i="4"/>
  <c r="U549" i="4"/>
  <c r="U548" i="4"/>
  <c r="U547" i="4"/>
  <c r="U546" i="4"/>
  <c r="U545" i="4"/>
  <c r="U544" i="4"/>
  <c r="U543" i="4"/>
  <c r="U542" i="4"/>
  <c r="U541" i="4"/>
  <c r="U540" i="4"/>
  <c r="U539" i="4"/>
  <c r="U538" i="4"/>
  <c r="U537" i="4"/>
  <c r="U536" i="4"/>
  <c r="U535" i="4"/>
  <c r="U534" i="4"/>
  <c r="U533" i="4"/>
  <c r="U532" i="4"/>
  <c r="U531" i="4"/>
  <c r="U530" i="4"/>
  <c r="U529" i="4"/>
  <c r="U528" i="4"/>
  <c r="U527" i="4"/>
  <c r="U526" i="4"/>
  <c r="U525" i="4"/>
  <c r="U524" i="4"/>
  <c r="U523" i="4"/>
  <c r="U522" i="4"/>
  <c r="U521" i="4"/>
  <c r="U520" i="4"/>
  <c r="U519" i="4"/>
  <c r="U518" i="4"/>
  <c r="U517" i="4"/>
  <c r="U516" i="4"/>
  <c r="U515" i="4"/>
  <c r="U514" i="4"/>
  <c r="U513" i="4"/>
  <c r="U512" i="4"/>
  <c r="U511" i="4"/>
  <c r="U510" i="4"/>
  <c r="U509" i="4"/>
  <c r="U508" i="4"/>
  <c r="U507" i="4"/>
  <c r="U506" i="4"/>
  <c r="U505" i="4"/>
  <c r="U504" i="4"/>
  <c r="U503" i="4"/>
  <c r="U502" i="4"/>
  <c r="U501" i="4"/>
  <c r="U500" i="4"/>
  <c r="U499" i="4"/>
  <c r="U498" i="4"/>
  <c r="U497" i="4"/>
  <c r="U496" i="4"/>
  <c r="U495" i="4"/>
  <c r="U494" i="4"/>
  <c r="U493" i="4"/>
  <c r="U492" i="4"/>
  <c r="U491" i="4"/>
  <c r="U490" i="4"/>
  <c r="U489" i="4"/>
  <c r="U488" i="4"/>
  <c r="U487" i="4"/>
  <c r="U486" i="4"/>
  <c r="U485" i="4"/>
  <c r="U484" i="4"/>
  <c r="U483" i="4"/>
  <c r="U482" i="4"/>
  <c r="U481" i="4"/>
  <c r="U480" i="4"/>
  <c r="U479" i="4"/>
  <c r="U478" i="4"/>
  <c r="U477" i="4"/>
  <c r="U476" i="4"/>
  <c r="U475" i="4"/>
  <c r="U474" i="4"/>
  <c r="U473" i="4"/>
  <c r="U472" i="4"/>
  <c r="U471" i="4"/>
  <c r="U470" i="4"/>
  <c r="U469" i="4"/>
  <c r="U468" i="4"/>
  <c r="U467" i="4"/>
  <c r="U466" i="4"/>
  <c r="U465" i="4"/>
  <c r="U464" i="4"/>
  <c r="U463" i="4"/>
  <c r="U462" i="4"/>
  <c r="U461" i="4"/>
  <c r="U460" i="4"/>
  <c r="U459" i="4"/>
  <c r="U458" i="4"/>
  <c r="U457" i="4"/>
  <c r="U456" i="4"/>
  <c r="U455" i="4"/>
  <c r="U454" i="4"/>
  <c r="U453" i="4"/>
  <c r="U452" i="4"/>
  <c r="U451" i="4"/>
  <c r="U450" i="4"/>
  <c r="U449" i="4"/>
  <c r="U448" i="4"/>
  <c r="U447" i="4"/>
  <c r="U446" i="4"/>
  <c r="U445" i="4"/>
  <c r="U444" i="4"/>
  <c r="U443" i="4"/>
  <c r="U442" i="4"/>
  <c r="U441" i="4"/>
  <c r="U440" i="4"/>
  <c r="U439" i="4"/>
  <c r="U438" i="4"/>
  <c r="U437" i="4"/>
  <c r="U436" i="4"/>
  <c r="U435" i="4"/>
  <c r="U434" i="4"/>
  <c r="U433" i="4"/>
  <c r="U432" i="4"/>
  <c r="U431" i="4"/>
  <c r="U430" i="4"/>
  <c r="U429" i="4"/>
  <c r="U428" i="4"/>
  <c r="U427" i="4"/>
  <c r="U426" i="4"/>
  <c r="U425" i="4"/>
  <c r="U424" i="4"/>
  <c r="U423" i="4"/>
  <c r="U422" i="4"/>
  <c r="U421" i="4"/>
  <c r="U420" i="4"/>
  <c r="U419" i="4"/>
  <c r="U418" i="4"/>
  <c r="U417" i="4"/>
  <c r="U416" i="4"/>
  <c r="U415" i="4"/>
  <c r="U414" i="4"/>
  <c r="U413" i="4"/>
  <c r="U412" i="4"/>
  <c r="U411" i="4"/>
  <c r="U410" i="4"/>
  <c r="U409" i="4"/>
  <c r="U408" i="4"/>
  <c r="U407" i="4"/>
  <c r="U406" i="4"/>
  <c r="U405" i="4"/>
  <c r="U404" i="4"/>
  <c r="U403" i="4"/>
  <c r="U402" i="4"/>
  <c r="U401" i="4"/>
  <c r="U400" i="4"/>
  <c r="U399" i="4"/>
  <c r="U398" i="4"/>
  <c r="U397" i="4"/>
  <c r="U396" i="4"/>
  <c r="U395" i="4"/>
  <c r="U394" i="4"/>
  <c r="U393" i="4"/>
  <c r="U392" i="4"/>
  <c r="U391" i="4"/>
  <c r="U390" i="4"/>
  <c r="U389" i="4"/>
  <c r="U388" i="4"/>
  <c r="U387" i="4"/>
  <c r="U386" i="4"/>
  <c r="U385" i="4"/>
  <c r="U384" i="4"/>
  <c r="U383" i="4"/>
  <c r="U382" i="4"/>
  <c r="U381" i="4"/>
  <c r="U380" i="4"/>
  <c r="U379" i="4"/>
  <c r="U378" i="4"/>
  <c r="U377" i="4"/>
  <c r="U376" i="4"/>
  <c r="U375" i="4"/>
  <c r="U374" i="4"/>
  <c r="U373" i="4"/>
  <c r="U372" i="4"/>
  <c r="U371" i="4"/>
  <c r="U370" i="4"/>
  <c r="U369" i="4"/>
  <c r="U368" i="4"/>
  <c r="U367" i="4"/>
  <c r="U366" i="4"/>
  <c r="U365" i="4"/>
  <c r="U364" i="4"/>
  <c r="U363" i="4"/>
  <c r="U362" i="4"/>
  <c r="U361" i="4"/>
  <c r="U360" i="4"/>
  <c r="U359" i="4"/>
  <c r="U358" i="4"/>
  <c r="U357" i="4"/>
  <c r="U356" i="4"/>
  <c r="U355" i="4"/>
  <c r="U354" i="4"/>
  <c r="U353" i="4"/>
  <c r="U352" i="4"/>
  <c r="U351" i="4"/>
  <c r="U350" i="4"/>
  <c r="U349" i="4"/>
  <c r="U348" i="4"/>
  <c r="U347" i="4"/>
  <c r="U346" i="4"/>
  <c r="U345" i="4"/>
  <c r="U344" i="4"/>
  <c r="U343" i="4"/>
  <c r="U342" i="4"/>
  <c r="U341" i="4"/>
  <c r="U340" i="4"/>
  <c r="U339" i="4"/>
  <c r="U338" i="4"/>
  <c r="U337" i="4"/>
  <c r="U336" i="4"/>
  <c r="U335" i="4"/>
  <c r="U334" i="4"/>
  <c r="U333" i="4"/>
  <c r="U332" i="4"/>
  <c r="U331" i="4"/>
  <c r="U330" i="4"/>
  <c r="U329" i="4"/>
  <c r="U328" i="4"/>
  <c r="U327" i="4"/>
  <c r="U326" i="4"/>
  <c r="U325" i="4"/>
  <c r="U324" i="4"/>
  <c r="U323" i="4"/>
  <c r="U322" i="4"/>
  <c r="U321" i="4"/>
  <c r="U320" i="4"/>
  <c r="U319" i="4"/>
  <c r="U318" i="4"/>
  <c r="U317" i="4"/>
  <c r="U316" i="4"/>
  <c r="U315" i="4"/>
  <c r="U314" i="4"/>
  <c r="U313" i="4"/>
  <c r="U312" i="4"/>
  <c r="U311" i="4"/>
  <c r="U310" i="4"/>
  <c r="U309" i="4"/>
  <c r="U308" i="4"/>
  <c r="U307" i="4"/>
  <c r="U306" i="4"/>
  <c r="U305" i="4"/>
  <c r="U304" i="4"/>
  <c r="U303" i="4"/>
  <c r="U302" i="4"/>
  <c r="U301" i="4"/>
  <c r="U300" i="4"/>
  <c r="U299" i="4"/>
  <c r="U298" i="4"/>
  <c r="U297" i="4"/>
  <c r="U296" i="4"/>
  <c r="U295" i="4"/>
  <c r="U294" i="4"/>
  <c r="U293" i="4"/>
  <c r="U292" i="4"/>
  <c r="U291" i="4"/>
  <c r="U290" i="4"/>
  <c r="U289" i="4"/>
  <c r="U288" i="4"/>
  <c r="U287" i="4"/>
  <c r="U286" i="4"/>
  <c r="U285" i="4"/>
  <c r="U284" i="4"/>
  <c r="U283" i="4"/>
  <c r="U282" i="4"/>
  <c r="U281" i="4"/>
  <c r="U280" i="4"/>
  <c r="U279" i="4"/>
  <c r="U278" i="4"/>
  <c r="U277" i="4"/>
  <c r="U276" i="4"/>
  <c r="U275" i="4"/>
  <c r="U274" i="4"/>
  <c r="U273" i="4"/>
  <c r="U272" i="4"/>
  <c r="U271" i="4"/>
  <c r="U270" i="4"/>
  <c r="U269" i="4"/>
  <c r="U268" i="4"/>
  <c r="U267" i="4"/>
  <c r="U266" i="4"/>
  <c r="U265" i="4"/>
  <c r="U264" i="4"/>
  <c r="U263" i="4"/>
  <c r="U262" i="4"/>
  <c r="U261" i="4"/>
  <c r="U260" i="4"/>
  <c r="U259" i="4"/>
  <c r="U258" i="4"/>
  <c r="U257" i="4"/>
  <c r="U256" i="4"/>
  <c r="U255" i="4"/>
  <c r="U254" i="4"/>
  <c r="U253" i="4"/>
  <c r="U252" i="4"/>
  <c r="U251" i="4"/>
  <c r="U250" i="4"/>
  <c r="U249" i="4"/>
  <c r="U248" i="4"/>
  <c r="U247" i="4"/>
  <c r="U246" i="4"/>
  <c r="U245" i="4"/>
  <c r="U244" i="4"/>
  <c r="U243" i="4"/>
  <c r="U242" i="4"/>
  <c r="U241" i="4"/>
  <c r="U240" i="4"/>
  <c r="U239" i="4"/>
  <c r="U238" i="4"/>
  <c r="U237" i="4"/>
  <c r="U236" i="4"/>
  <c r="U235" i="4"/>
  <c r="U234" i="4"/>
  <c r="U233" i="4"/>
  <c r="U232" i="4"/>
  <c r="U231" i="4"/>
  <c r="U230" i="4"/>
  <c r="U229" i="4"/>
  <c r="U228" i="4"/>
  <c r="U227" i="4"/>
  <c r="U226" i="4"/>
  <c r="U225" i="4"/>
  <c r="U224" i="4"/>
  <c r="U223" i="4"/>
  <c r="U222" i="4"/>
  <c r="U221" i="4"/>
  <c r="U220" i="4"/>
  <c r="U219" i="4"/>
  <c r="U218" i="4"/>
  <c r="U217" i="4"/>
  <c r="U216" i="4"/>
  <c r="U215" i="4"/>
  <c r="U214" i="4"/>
  <c r="U213" i="4"/>
  <c r="U212" i="4"/>
  <c r="U211" i="4"/>
  <c r="U210" i="4"/>
  <c r="U209" i="4"/>
  <c r="U208" i="4"/>
  <c r="U207" i="4"/>
  <c r="U206" i="4"/>
  <c r="U205" i="4"/>
  <c r="U204" i="4"/>
  <c r="U203" i="4"/>
  <c r="U202" i="4"/>
  <c r="U201" i="4"/>
  <c r="U200" i="4"/>
  <c r="U199" i="4"/>
  <c r="U198" i="4"/>
  <c r="U197" i="4"/>
  <c r="U196" i="4"/>
  <c r="U195" i="4"/>
  <c r="U194" i="4"/>
  <c r="U19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U12" i="4"/>
  <c r="R1118" i="4"/>
  <c r="P1118" i="4"/>
  <c r="G1118" i="4"/>
  <c r="S1117" i="4"/>
  <c r="T1117" i="4" s="1"/>
  <c r="S1116" i="4"/>
  <c r="T1116" i="4" s="1"/>
  <c r="S1115" i="4"/>
  <c r="T1115" i="4" s="1"/>
  <c r="S1114" i="4"/>
  <c r="T1114" i="4" s="1"/>
  <c r="S1113" i="4"/>
  <c r="T1113" i="4" s="1"/>
  <c r="S1112" i="4"/>
  <c r="T1112" i="4" s="1"/>
  <c r="S1111" i="4"/>
  <c r="T1111" i="4" s="1"/>
  <c r="S1110" i="4"/>
  <c r="T1110" i="4" s="1"/>
  <c r="S1109" i="4"/>
  <c r="T1109" i="4" s="1"/>
  <c r="S1108" i="4"/>
  <c r="T1108" i="4" s="1"/>
  <c r="S1107" i="4"/>
  <c r="T1107" i="4" s="1"/>
  <c r="S1106" i="4"/>
  <c r="T1106" i="4" s="1"/>
  <c r="S1105" i="4"/>
  <c r="T1105" i="4" s="1"/>
  <c r="S1104" i="4"/>
  <c r="T1104" i="4" s="1"/>
  <c r="S1103" i="4"/>
  <c r="T1103" i="4" s="1"/>
  <c r="S1102" i="4"/>
  <c r="T1102" i="4" s="1"/>
  <c r="S1101" i="4"/>
  <c r="T1101" i="4" s="1"/>
  <c r="S1100" i="4"/>
  <c r="T1100" i="4" s="1"/>
  <c r="S1099" i="4"/>
  <c r="T1099" i="4" s="1"/>
  <c r="T1098" i="4"/>
  <c r="S1098" i="4"/>
  <c r="S1097" i="4"/>
  <c r="T1097" i="4" s="1"/>
  <c r="S1096" i="4"/>
  <c r="T1096" i="4" s="1"/>
  <c r="S1095" i="4"/>
  <c r="T1095" i="4" s="1"/>
  <c r="S1094" i="4"/>
  <c r="T1094" i="4" s="1"/>
  <c r="S1093" i="4"/>
  <c r="T1093" i="4" s="1"/>
  <c r="S1092" i="4"/>
  <c r="T1092" i="4" s="1"/>
  <c r="S1091" i="4"/>
  <c r="T1091" i="4" s="1"/>
  <c r="S1090" i="4"/>
  <c r="T1090" i="4" s="1"/>
  <c r="S1089" i="4"/>
  <c r="T1089" i="4" s="1"/>
  <c r="S1088" i="4"/>
  <c r="T1088" i="4" s="1"/>
  <c r="S1087" i="4"/>
  <c r="T1087" i="4" s="1"/>
  <c r="T1086" i="4"/>
  <c r="S1086" i="4"/>
  <c r="S1085" i="4"/>
  <c r="T1085" i="4" s="1"/>
  <c r="S1084" i="4"/>
  <c r="T1084" i="4" s="1"/>
  <c r="S1083" i="4"/>
  <c r="T1083" i="4" s="1"/>
  <c r="S1082" i="4"/>
  <c r="T1082" i="4" s="1"/>
  <c r="S1081" i="4"/>
  <c r="T1081" i="4" s="1"/>
  <c r="S1080" i="4"/>
  <c r="T1080" i="4" s="1"/>
  <c r="S1079" i="4"/>
  <c r="T1079" i="4" s="1"/>
  <c r="S1078" i="4"/>
  <c r="T1078" i="4" s="1"/>
  <c r="S1077" i="4"/>
  <c r="T1077" i="4" s="1"/>
  <c r="S1076" i="4"/>
  <c r="T1076" i="4" s="1"/>
  <c r="S1075" i="4"/>
  <c r="T1075" i="4" s="1"/>
  <c r="S1074" i="4"/>
  <c r="T1074" i="4" s="1"/>
  <c r="S1073" i="4"/>
  <c r="T1073" i="4" s="1"/>
  <c r="S1072" i="4"/>
  <c r="T1072" i="4" s="1"/>
  <c r="S1071" i="4"/>
  <c r="T1071" i="4" s="1"/>
  <c r="S1070" i="4"/>
  <c r="T1070" i="4" s="1"/>
  <c r="S1069" i="4"/>
  <c r="T1069" i="4" s="1"/>
  <c r="S1068" i="4"/>
  <c r="T1068" i="4" s="1"/>
  <c r="S1067" i="4"/>
  <c r="T1067" i="4" s="1"/>
  <c r="S1066" i="4"/>
  <c r="T1066" i="4" s="1"/>
  <c r="S1065" i="4"/>
  <c r="T1065" i="4" s="1"/>
  <c r="S1064" i="4"/>
  <c r="T1064" i="4" s="1"/>
  <c r="S1063" i="4"/>
  <c r="T1063" i="4" s="1"/>
  <c r="S1062" i="4"/>
  <c r="T1062" i="4" s="1"/>
  <c r="S1061" i="4"/>
  <c r="T1061" i="4" s="1"/>
  <c r="T1060" i="4"/>
  <c r="S1060" i="4"/>
  <c r="T1059" i="4"/>
  <c r="S1059" i="4"/>
  <c r="S1058" i="4"/>
  <c r="T1058" i="4" s="1"/>
  <c r="S1057" i="4"/>
  <c r="T1057" i="4" s="1"/>
  <c r="S1056" i="4"/>
  <c r="T1056" i="4" s="1"/>
  <c r="S1055" i="4"/>
  <c r="T1055" i="4" s="1"/>
  <c r="S1054" i="4"/>
  <c r="T1054" i="4" s="1"/>
  <c r="T1053" i="4"/>
  <c r="S1053" i="4"/>
  <c r="S1052" i="4"/>
  <c r="T1052" i="4" s="1"/>
  <c r="S1051" i="4"/>
  <c r="T1051" i="4" s="1"/>
  <c r="S1050" i="4"/>
  <c r="T1050" i="4" s="1"/>
  <c r="S1049" i="4"/>
  <c r="T1049" i="4" s="1"/>
  <c r="S1048" i="4"/>
  <c r="T1048" i="4" s="1"/>
  <c r="S1047" i="4"/>
  <c r="T1047" i="4" s="1"/>
  <c r="S1046" i="4"/>
  <c r="T1046" i="4" s="1"/>
  <c r="S1045" i="4"/>
  <c r="T1045" i="4" s="1"/>
  <c r="S1044" i="4"/>
  <c r="T1044" i="4" s="1"/>
  <c r="S1043" i="4"/>
  <c r="T1043" i="4" s="1"/>
  <c r="S1042" i="4"/>
  <c r="T1042" i="4" s="1"/>
  <c r="S1041" i="4"/>
  <c r="T1041" i="4" s="1"/>
  <c r="S1040" i="4"/>
  <c r="T1040" i="4" s="1"/>
  <c r="S1039" i="4"/>
  <c r="T1039" i="4" s="1"/>
  <c r="S1038" i="4"/>
  <c r="T1038" i="4" s="1"/>
  <c r="S1037" i="4"/>
  <c r="T1037" i="4" s="1"/>
  <c r="S1036" i="4"/>
  <c r="T1036" i="4" s="1"/>
  <c r="S1035" i="4"/>
  <c r="T1035" i="4" s="1"/>
  <c r="S1034" i="4"/>
  <c r="T1034" i="4" s="1"/>
  <c r="S1033" i="4"/>
  <c r="T1033" i="4" s="1"/>
  <c r="S1032" i="4"/>
  <c r="T1032" i="4" s="1"/>
  <c r="S1031" i="4"/>
  <c r="T1031" i="4" s="1"/>
  <c r="S1030" i="4"/>
  <c r="T1030" i="4" s="1"/>
  <c r="S1029" i="4"/>
  <c r="T1029" i="4" s="1"/>
  <c r="S1028" i="4"/>
  <c r="T1028" i="4" s="1"/>
  <c r="S1027" i="4"/>
  <c r="T1027" i="4" s="1"/>
  <c r="S1026" i="4"/>
  <c r="T1026" i="4" s="1"/>
  <c r="S1025" i="4"/>
  <c r="T1025" i="4" s="1"/>
  <c r="S1024" i="4"/>
  <c r="T1024" i="4" s="1"/>
  <c r="S1023" i="4"/>
  <c r="T1023" i="4" s="1"/>
  <c r="S1022" i="4"/>
  <c r="T1022" i="4" s="1"/>
  <c r="S1021" i="4"/>
  <c r="T1021" i="4" s="1"/>
  <c r="S1020" i="4"/>
  <c r="T1020" i="4" s="1"/>
  <c r="S1019" i="4"/>
  <c r="T1019" i="4" s="1"/>
  <c r="S1018" i="4"/>
  <c r="T1018" i="4" s="1"/>
  <c r="S1017" i="4"/>
  <c r="T1017" i="4" s="1"/>
  <c r="S1016" i="4"/>
  <c r="T1016" i="4" s="1"/>
  <c r="S1015" i="4"/>
  <c r="T1015" i="4" s="1"/>
  <c r="T1014" i="4"/>
  <c r="S1014" i="4"/>
  <c r="S1013" i="4"/>
  <c r="T1013" i="4" s="1"/>
  <c r="S1012" i="4"/>
  <c r="T1012" i="4" s="1"/>
  <c r="S1011" i="4"/>
  <c r="T1011" i="4" s="1"/>
  <c r="S1010" i="4"/>
  <c r="T1010" i="4" s="1"/>
  <c r="T1009" i="4"/>
  <c r="S1009" i="4"/>
  <c r="S1008" i="4"/>
  <c r="T1008" i="4" s="1"/>
  <c r="S1007" i="4"/>
  <c r="T1007" i="4" s="1"/>
  <c r="S1006" i="4"/>
  <c r="T1006" i="4" s="1"/>
  <c r="S1005" i="4"/>
  <c r="T1005" i="4" s="1"/>
  <c r="S1004" i="4"/>
  <c r="T1004" i="4" s="1"/>
  <c r="S1003" i="4"/>
  <c r="T1003" i="4" s="1"/>
  <c r="S1002" i="4"/>
  <c r="T1002" i="4" s="1"/>
  <c r="S1001" i="4"/>
  <c r="T1001" i="4" s="1"/>
  <c r="T1000" i="4"/>
  <c r="S1000" i="4"/>
  <c r="S999" i="4"/>
  <c r="T999" i="4" s="1"/>
  <c r="S998" i="4"/>
  <c r="T998" i="4" s="1"/>
  <c r="S997" i="4"/>
  <c r="T997" i="4" s="1"/>
  <c r="S996" i="4"/>
  <c r="T996" i="4" s="1"/>
  <c r="S995" i="4"/>
  <c r="T995" i="4" s="1"/>
  <c r="S994" i="4"/>
  <c r="T994" i="4" s="1"/>
  <c r="S993" i="4"/>
  <c r="T993" i="4" s="1"/>
  <c r="S992" i="4"/>
  <c r="T992" i="4" s="1"/>
  <c r="S991" i="4"/>
  <c r="T991" i="4" s="1"/>
  <c r="S990" i="4"/>
  <c r="T990" i="4" s="1"/>
  <c r="S989" i="4"/>
  <c r="T989" i="4" s="1"/>
  <c r="S988" i="4"/>
  <c r="T988" i="4" s="1"/>
  <c r="S987" i="4"/>
  <c r="T987" i="4" s="1"/>
  <c r="S986" i="4"/>
  <c r="T986" i="4" s="1"/>
  <c r="S985" i="4"/>
  <c r="T985" i="4" s="1"/>
  <c r="S984" i="4"/>
  <c r="T984" i="4" s="1"/>
  <c r="S983" i="4"/>
  <c r="T983" i="4" s="1"/>
  <c r="S982" i="4"/>
  <c r="T982" i="4" s="1"/>
  <c r="S981" i="4"/>
  <c r="T981" i="4" s="1"/>
  <c r="S980" i="4"/>
  <c r="T980" i="4" s="1"/>
  <c r="S979" i="4"/>
  <c r="T979" i="4" s="1"/>
  <c r="S978" i="4"/>
  <c r="T978" i="4" s="1"/>
  <c r="S977" i="4"/>
  <c r="T977" i="4" s="1"/>
  <c r="S976" i="4"/>
  <c r="T976" i="4" s="1"/>
  <c r="S975" i="4"/>
  <c r="T975" i="4" s="1"/>
  <c r="S974" i="4"/>
  <c r="T974" i="4" s="1"/>
  <c r="S973" i="4"/>
  <c r="T973" i="4" s="1"/>
  <c r="S972" i="4"/>
  <c r="T972" i="4" s="1"/>
  <c r="S971" i="4"/>
  <c r="T971" i="4" s="1"/>
  <c r="S970" i="4"/>
  <c r="T970" i="4" s="1"/>
  <c r="T969" i="4"/>
  <c r="S969" i="4"/>
  <c r="S968" i="4"/>
  <c r="T968" i="4" s="1"/>
  <c r="S967" i="4"/>
  <c r="T967" i="4" s="1"/>
  <c r="S966" i="4"/>
  <c r="T966" i="4" s="1"/>
  <c r="S965" i="4"/>
  <c r="T965" i="4" s="1"/>
  <c r="S964" i="4"/>
  <c r="T964" i="4" s="1"/>
  <c r="S963" i="4"/>
  <c r="T963" i="4" s="1"/>
  <c r="S962" i="4"/>
  <c r="T962" i="4" s="1"/>
  <c r="S961" i="4"/>
  <c r="T961" i="4" s="1"/>
  <c r="T960" i="4"/>
  <c r="S960" i="4"/>
  <c r="S959" i="4"/>
  <c r="T959" i="4" s="1"/>
  <c r="S958" i="4"/>
  <c r="T958" i="4" s="1"/>
  <c r="S957" i="4"/>
  <c r="T957" i="4" s="1"/>
  <c r="S956" i="4"/>
  <c r="T956" i="4" s="1"/>
  <c r="S955" i="4"/>
  <c r="T955" i="4" s="1"/>
  <c r="S954" i="4"/>
  <c r="T954" i="4" s="1"/>
  <c r="S953" i="4"/>
  <c r="T953" i="4" s="1"/>
  <c r="S952" i="4"/>
  <c r="T952" i="4" s="1"/>
  <c r="S951" i="4"/>
  <c r="T951" i="4" s="1"/>
  <c r="S950" i="4"/>
  <c r="T950" i="4" s="1"/>
  <c r="S949" i="4"/>
  <c r="T949" i="4" s="1"/>
  <c r="T948" i="4"/>
  <c r="S948" i="4"/>
  <c r="S947" i="4"/>
  <c r="T947" i="4" s="1"/>
  <c r="S946" i="4"/>
  <c r="T946" i="4" s="1"/>
  <c r="S945" i="4"/>
  <c r="T945" i="4" s="1"/>
  <c r="S944" i="4"/>
  <c r="T944" i="4" s="1"/>
  <c r="S943" i="4"/>
  <c r="T943" i="4" s="1"/>
  <c r="S942" i="4"/>
  <c r="T942" i="4" s="1"/>
  <c r="S941" i="4"/>
  <c r="T941" i="4" s="1"/>
  <c r="S940" i="4"/>
  <c r="T940" i="4" s="1"/>
  <c r="S939" i="4"/>
  <c r="T939" i="4" s="1"/>
  <c r="S938" i="4"/>
  <c r="T938" i="4" s="1"/>
  <c r="S937" i="4"/>
  <c r="T937" i="4" s="1"/>
  <c r="S936" i="4"/>
  <c r="T936" i="4" s="1"/>
  <c r="S935" i="4"/>
  <c r="T935" i="4" s="1"/>
  <c r="S934" i="4"/>
  <c r="T934" i="4" s="1"/>
  <c r="S933" i="4"/>
  <c r="T933" i="4" s="1"/>
  <c r="S932" i="4"/>
  <c r="T932" i="4" s="1"/>
  <c r="S931" i="4"/>
  <c r="T931" i="4" s="1"/>
  <c r="S930" i="4"/>
  <c r="T930" i="4" s="1"/>
  <c r="S929" i="4"/>
  <c r="T929" i="4" s="1"/>
  <c r="S928" i="4"/>
  <c r="T928" i="4" s="1"/>
  <c r="S927" i="4"/>
  <c r="T927" i="4" s="1"/>
  <c r="S926" i="4"/>
  <c r="T926" i="4" s="1"/>
  <c r="S925" i="4"/>
  <c r="T925" i="4" s="1"/>
  <c r="S924" i="4"/>
  <c r="T924" i="4" s="1"/>
  <c r="S923" i="4"/>
  <c r="T923" i="4" s="1"/>
  <c r="S922" i="4"/>
  <c r="T922" i="4" s="1"/>
  <c r="S921" i="4"/>
  <c r="T921" i="4" s="1"/>
  <c r="S920" i="4"/>
  <c r="T920" i="4" s="1"/>
  <c r="S919" i="4"/>
  <c r="T919" i="4" s="1"/>
  <c r="S918" i="4"/>
  <c r="T918" i="4" s="1"/>
  <c r="S917" i="4"/>
  <c r="T917" i="4" s="1"/>
  <c r="S916" i="4"/>
  <c r="T916" i="4" s="1"/>
  <c r="S915" i="4"/>
  <c r="T915" i="4" s="1"/>
  <c r="S914" i="4"/>
  <c r="T914" i="4" s="1"/>
  <c r="S913" i="4"/>
  <c r="T913" i="4" s="1"/>
  <c r="S912" i="4"/>
  <c r="T912" i="4" s="1"/>
  <c r="S911" i="4"/>
  <c r="T911" i="4" s="1"/>
  <c r="S910" i="4"/>
  <c r="T910" i="4" s="1"/>
  <c r="S909" i="4"/>
  <c r="T909" i="4" s="1"/>
  <c r="S908" i="4"/>
  <c r="T908" i="4" s="1"/>
  <c r="S907" i="4"/>
  <c r="T907" i="4" s="1"/>
  <c r="S906" i="4"/>
  <c r="T906" i="4" s="1"/>
  <c r="S905" i="4"/>
  <c r="T905" i="4" s="1"/>
  <c r="S904" i="4"/>
  <c r="T904" i="4" s="1"/>
  <c r="S903" i="4"/>
  <c r="T903" i="4" s="1"/>
  <c r="S902" i="4"/>
  <c r="T902" i="4" s="1"/>
  <c r="S901" i="4"/>
  <c r="T901" i="4" s="1"/>
  <c r="S900" i="4"/>
  <c r="T900" i="4" s="1"/>
  <c r="S899" i="4"/>
  <c r="T899" i="4" s="1"/>
  <c r="S898" i="4"/>
  <c r="T898" i="4" s="1"/>
  <c r="S897" i="4"/>
  <c r="T897" i="4" s="1"/>
  <c r="S896" i="4"/>
  <c r="T896" i="4" s="1"/>
  <c r="S895" i="4"/>
  <c r="T895" i="4" s="1"/>
  <c r="S894" i="4"/>
  <c r="T894" i="4" s="1"/>
  <c r="S893" i="4"/>
  <c r="T893" i="4" s="1"/>
  <c r="T892" i="4"/>
  <c r="S892" i="4"/>
  <c r="S891" i="4"/>
  <c r="T891" i="4" s="1"/>
  <c r="S890" i="4"/>
  <c r="T890" i="4" s="1"/>
  <c r="S889" i="4"/>
  <c r="T889" i="4" s="1"/>
  <c r="S888" i="4"/>
  <c r="T888" i="4" s="1"/>
  <c r="S887" i="4"/>
  <c r="T887" i="4" s="1"/>
  <c r="T886" i="4"/>
  <c r="S886" i="4"/>
  <c r="S885" i="4"/>
  <c r="T885" i="4" s="1"/>
  <c r="S884" i="4"/>
  <c r="T884" i="4" s="1"/>
  <c r="S883" i="4"/>
  <c r="T883" i="4" s="1"/>
  <c r="S882" i="4"/>
  <c r="T882" i="4" s="1"/>
  <c r="S881" i="4"/>
  <c r="T881" i="4" s="1"/>
  <c r="S880" i="4"/>
  <c r="T880" i="4" s="1"/>
  <c r="S879" i="4"/>
  <c r="T879" i="4" s="1"/>
  <c r="S878" i="4"/>
  <c r="T878" i="4" s="1"/>
  <c r="S877" i="4"/>
  <c r="T877" i="4" s="1"/>
  <c r="S876" i="4"/>
  <c r="T876" i="4" s="1"/>
  <c r="S875" i="4"/>
  <c r="T875" i="4" s="1"/>
  <c r="S874" i="4"/>
  <c r="T874" i="4" s="1"/>
  <c r="S873" i="4"/>
  <c r="T873" i="4" s="1"/>
  <c r="S872" i="4"/>
  <c r="T872" i="4" s="1"/>
  <c r="S871" i="4"/>
  <c r="T871" i="4" s="1"/>
  <c r="S870" i="4"/>
  <c r="T870" i="4" s="1"/>
  <c r="T869" i="4"/>
  <c r="S869" i="4"/>
  <c r="T868" i="4"/>
  <c r="S868" i="4"/>
  <c r="S867" i="4"/>
  <c r="T867" i="4" s="1"/>
  <c r="S866" i="4"/>
  <c r="T866" i="4" s="1"/>
  <c r="S865" i="4"/>
  <c r="T865" i="4" s="1"/>
  <c r="S864" i="4"/>
  <c r="T864" i="4" s="1"/>
  <c r="S863" i="4"/>
  <c r="T863" i="4" s="1"/>
  <c r="S862" i="4"/>
  <c r="T862" i="4" s="1"/>
  <c r="S861" i="4"/>
  <c r="T861" i="4" s="1"/>
  <c r="S860" i="4"/>
  <c r="T860" i="4" s="1"/>
  <c r="T859" i="4"/>
  <c r="S859" i="4"/>
  <c r="S858" i="4"/>
  <c r="T858" i="4" s="1"/>
  <c r="S857" i="4"/>
  <c r="T857" i="4" s="1"/>
  <c r="S856" i="4"/>
  <c r="T856" i="4" s="1"/>
  <c r="S855" i="4"/>
  <c r="T855" i="4" s="1"/>
  <c r="S854" i="4"/>
  <c r="T854" i="4" s="1"/>
  <c r="T853" i="4"/>
  <c r="S853" i="4"/>
  <c r="S852" i="4"/>
  <c r="T852" i="4" s="1"/>
  <c r="S851" i="4"/>
  <c r="T851" i="4" s="1"/>
  <c r="S850" i="4"/>
  <c r="T850" i="4" s="1"/>
  <c r="S849" i="4"/>
  <c r="T849" i="4" s="1"/>
  <c r="S848" i="4"/>
  <c r="T848" i="4" s="1"/>
  <c r="S847" i="4"/>
  <c r="T847" i="4" s="1"/>
  <c r="S846" i="4"/>
  <c r="T846" i="4" s="1"/>
  <c r="S845" i="4"/>
  <c r="T845" i="4" s="1"/>
  <c r="S844" i="4"/>
  <c r="T844" i="4" s="1"/>
  <c r="S843" i="4"/>
  <c r="T843" i="4" s="1"/>
  <c r="S842" i="4"/>
  <c r="T842" i="4" s="1"/>
  <c r="S841" i="4"/>
  <c r="T841" i="4" s="1"/>
  <c r="T840" i="4"/>
  <c r="S840" i="4"/>
  <c r="S839" i="4"/>
  <c r="T839" i="4" s="1"/>
  <c r="S838" i="4"/>
  <c r="T838" i="4" s="1"/>
  <c r="S837" i="4"/>
  <c r="T837" i="4" s="1"/>
  <c r="S836" i="4"/>
  <c r="T836" i="4" s="1"/>
  <c r="S835" i="4"/>
  <c r="T835" i="4" s="1"/>
  <c r="S834" i="4"/>
  <c r="T834" i="4" s="1"/>
  <c r="S833" i="4"/>
  <c r="T833" i="4" s="1"/>
  <c r="S832" i="4"/>
  <c r="T832" i="4" s="1"/>
  <c r="S831" i="4"/>
  <c r="T831" i="4" s="1"/>
  <c r="S830" i="4"/>
  <c r="T830" i="4" s="1"/>
  <c r="S829" i="4"/>
  <c r="T829" i="4" s="1"/>
  <c r="S828" i="4"/>
  <c r="T828" i="4" s="1"/>
  <c r="S827" i="4"/>
  <c r="T827" i="4" s="1"/>
  <c r="S826" i="4"/>
  <c r="T826" i="4" s="1"/>
  <c r="S825" i="4"/>
  <c r="T825" i="4" s="1"/>
  <c r="S824" i="4"/>
  <c r="T824" i="4" s="1"/>
  <c r="T823" i="4"/>
  <c r="S823" i="4"/>
  <c r="S822" i="4"/>
  <c r="T822" i="4" s="1"/>
  <c r="S821" i="4"/>
  <c r="T821" i="4" s="1"/>
  <c r="S820" i="4"/>
  <c r="T820" i="4" s="1"/>
  <c r="S819" i="4"/>
  <c r="T819" i="4" s="1"/>
  <c r="S818" i="4"/>
  <c r="T818" i="4" s="1"/>
  <c r="S817" i="4"/>
  <c r="T817" i="4" s="1"/>
  <c r="S816" i="4"/>
  <c r="T816" i="4" s="1"/>
  <c r="S815" i="4"/>
  <c r="T815" i="4" s="1"/>
  <c r="S814" i="4"/>
  <c r="T814" i="4" s="1"/>
  <c r="S813" i="4"/>
  <c r="T813" i="4" s="1"/>
  <c r="S812" i="4"/>
  <c r="T812" i="4" s="1"/>
  <c r="S811" i="4"/>
  <c r="T811" i="4" s="1"/>
  <c r="S810" i="4"/>
  <c r="T810" i="4" s="1"/>
  <c r="T809" i="4"/>
  <c r="S809" i="4"/>
  <c r="S808" i="4"/>
  <c r="T808" i="4" s="1"/>
  <c r="S807" i="4"/>
  <c r="T807" i="4" s="1"/>
  <c r="S806" i="4"/>
  <c r="T806" i="4" s="1"/>
  <c r="S805" i="4"/>
  <c r="T805" i="4" s="1"/>
  <c r="S804" i="4"/>
  <c r="T804" i="4" s="1"/>
  <c r="S803" i="4"/>
  <c r="T803" i="4" s="1"/>
  <c r="S802" i="4"/>
  <c r="T802" i="4" s="1"/>
  <c r="S801" i="4"/>
  <c r="T801" i="4" s="1"/>
  <c r="S800" i="4"/>
  <c r="T800" i="4" s="1"/>
  <c r="S799" i="4"/>
  <c r="T799" i="4" s="1"/>
  <c r="S798" i="4"/>
  <c r="T798" i="4" s="1"/>
  <c r="S797" i="4"/>
  <c r="T797" i="4" s="1"/>
  <c r="S796" i="4"/>
  <c r="T796" i="4" s="1"/>
  <c r="S795" i="4"/>
  <c r="T795" i="4" s="1"/>
  <c r="S794" i="4"/>
  <c r="T794" i="4" s="1"/>
  <c r="S793" i="4"/>
  <c r="T793" i="4" s="1"/>
  <c r="S792" i="4"/>
  <c r="T792" i="4" s="1"/>
  <c r="S791" i="4"/>
  <c r="T791" i="4" s="1"/>
  <c r="S790" i="4"/>
  <c r="T790" i="4" s="1"/>
  <c r="T789" i="4"/>
  <c r="S789" i="4"/>
  <c r="T788" i="4"/>
  <c r="S788" i="4"/>
  <c r="S787" i="4"/>
  <c r="T787" i="4" s="1"/>
  <c r="S786" i="4"/>
  <c r="T786" i="4" s="1"/>
  <c r="S785" i="4"/>
  <c r="T785" i="4" s="1"/>
  <c r="S784" i="4"/>
  <c r="T784" i="4" s="1"/>
  <c r="S783" i="4"/>
  <c r="T783" i="4" s="1"/>
  <c r="S782" i="4"/>
  <c r="T782" i="4" s="1"/>
  <c r="S781" i="4"/>
  <c r="T781" i="4" s="1"/>
  <c r="S780" i="4"/>
  <c r="T780" i="4" s="1"/>
  <c r="S779" i="4"/>
  <c r="T779" i="4" s="1"/>
  <c r="S778" i="4"/>
  <c r="T778" i="4" s="1"/>
  <c r="S777" i="4"/>
  <c r="T777" i="4" s="1"/>
  <c r="S776" i="4"/>
  <c r="T776" i="4" s="1"/>
  <c r="S775" i="4"/>
  <c r="T775" i="4" s="1"/>
  <c r="S774" i="4"/>
  <c r="T774" i="4" s="1"/>
  <c r="S773" i="4"/>
  <c r="T773" i="4" s="1"/>
  <c r="S772" i="4"/>
  <c r="T772" i="4" s="1"/>
  <c r="S771" i="4"/>
  <c r="T771" i="4" s="1"/>
  <c r="T770" i="4"/>
  <c r="S770" i="4"/>
  <c r="S769" i="4"/>
  <c r="T769" i="4" s="1"/>
  <c r="S768" i="4"/>
  <c r="T768" i="4" s="1"/>
  <c r="S767" i="4"/>
  <c r="T767" i="4" s="1"/>
  <c r="S766" i="4"/>
  <c r="T766" i="4" s="1"/>
  <c r="S765" i="4"/>
  <c r="T765" i="4" s="1"/>
  <c r="S764" i="4"/>
  <c r="T764" i="4" s="1"/>
  <c r="S763" i="4"/>
  <c r="T763" i="4" s="1"/>
  <c r="S762" i="4"/>
  <c r="T762" i="4" s="1"/>
  <c r="S761" i="4"/>
  <c r="T761" i="4" s="1"/>
  <c r="S760" i="4"/>
  <c r="T760" i="4" s="1"/>
  <c r="S759" i="4"/>
  <c r="T759" i="4" s="1"/>
  <c r="S758" i="4"/>
  <c r="T758" i="4" s="1"/>
  <c r="S757" i="4"/>
  <c r="T757" i="4" s="1"/>
  <c r="S756" i="4"/>
  <c r="T756" i="4" s="1"/>
  <c r="S755" i="4"/>
  <c r="T755" i="4" s="1"/>
  <c r="S754" i="4"/>
  <c r="T754" i="4" s="1"/>
  <c r="S753" i="4"/>
  <c r="T753" i="4" s="1"/>
  <c r="S752" i="4"/>
  <c r="T752" i="4" s="1"/>
  <c r="S751" i="4"/>
  <c r="T751" i="4" s="1"/>
  <c r="S750" i="4"/>
  <c r="T750" i="4" s="1"/>
  <c r="S749" i="4"/>
  <c r="T749" i="4" s="1"/>
  <c r="S748" i="4"/>
  <c r="T748" i="4" s="1"/>
  <c r="S747" i="4"/>
  <c r="T747" i="4" s="1"/>
  <c r="S746" i="4"/>
  <c r="T746" i="4" s="1"/>
  <c r="S745" i="4"/>
  <c r="T745" i="4" s="1"/>
  <c r="S744" i="4"/>
  <c r="T744" i="4" s="1"/>
  <c r="S743" i="4"/>
  <c r="T743" i="4" s="1"/>
  <c r="S742" i="4"/>
  <c r="T742" i="4" s="1"/>
  <c r="S741" i="4"/>
  <c r="T741" i="4" s="1"/>
  <c r="S740" i="4"/>
  <c r="T740" i="4" s="1"/>
  <c r="S739" i="4"/>
  <c r="T739" i="4" s="1"/>
  <c r="S738" i="4"/>
  <c r="T738" i="4" s="1"/>
  <c r="S737" i="4"/>
  <c r="T737" i="4" s="1"/>
  <c r="S736" i="4"/>
  <c r="T736" i="4" s="1"/>
  <c r="T735" i="4"/>
  <c r="S735" i="4"/>
  <c r="S734" i="4"/>
  <c r="T734" i="4" s="1"/>
  <c r="S733" i="4"/>
  <c r="T733" i="4" s="1"/>
  <c r="S732" i="4"/>
  <c r="T732" i="4" s="1"/>
  <c r="S731" i="4"/>
  <c r="T731" i="4" s="1"/>
  <c r="S730" i="4"/>
  <c r="T730" i="4" s="1"/>
  <c r="T729" i="4"/>
  <c r="S729" i="4"/>
  <c r="S728" i="4"/>
  <c r="T728" i="4" s="1"/>
  <c r="S727" i="4"/>
  <c r="T727" i="4" s="1"/>
  <c r="S726" i="4"/>
  <c r="T726" i="4" s="1"/>
  <c r="S725" i="4"/>
  <c r="T725" i="4" s="1"/>
  <c r="S724" i="4"/>
  <c r="T724" i="4" s="1"/>
  <c r="S723" i="4"/>
  <c r="T723" i="4" s="1"/>
  <c r="S722" i="4"/>
  <c r="T722" i="4" s="1"/>
  <c r="S721" i="4"/>
  <c r="T721" i="4" s="1"/>
  <c r="T720" i="4"/>
  <c r="S720" i="4"/>
  <c r="T719" i="4"/>
  <c r="S719" i="4"/>
  <c r="S718" i="4"/>
  <c r="T718" i="4" s="1"/>
  <c r="S717" i="4"/>
  <c r="T717" i="4" s="1"/>
  <c r="S716" i="4"/>
  <c r="T716" i="4" s="1"/>
  <c r="S715" i="4"/>
  <c r="T715" i="4" s="1"/>
  <c r="S714" i="4"/>
  <c r="T714" i="4" s="1"/>
  <c r="S713" i="4"/>
  <c r="T713" i="4" s="1"/>
  <c r="S712" i="4"/>
  <c r="T712" i="4" s="1"/>
  <c r="S711" i="4"/>
  <c r="T711" i="4" s="1"/>
  <c r="S710" i="4"/>
  <c r="T710" i="4" s="1"/>
  <c r="S709" i="4"/>
  <c r="T709" i="4" s="1"/>
  <c r="T708" i="4"/>
  <c r="S708" i="4"/>
  <c r="S707" i="4"/>
  <c r="T707" i="4" s="1"/>
  <c r="S706" i="4"/>
  <c r="T706" i="4" s="1"/>
  <c r="S705" i="4"/>
  <c r="T705" i="4" s="1"/>
  <c r="S704" i="4"/>
  <c r="T704" i="4" s="1"/>
  <c r="S703" i="4"/>
  <c r="T703" i="4" s="1"/>
  <c r="S702" i="4"/>
  <c r="T702" i="4" s="1"/>
  <c r="S701" i="4"/>
  <c r="T701" i="4" s="1"/>
  <c r="S700" i="4"/>
  <c r="T700" i="4" s="1"/>
  <c r="S699" i="4"/>
  <c r="T699" i="4" s="1"/>
  <c r="S698" i="4"/>
  <c r="T698" i="4" s="1"/>
  <c r="S697" i="4"/>
  <c r="T697" i="4" s="1"/>
  <c r="S696" i="4"/>
  <c r="T696" i="4" s="1"/>
  <c r="S695" i="4"/>
  <c r="T695" i="4" s="1"/>
  <c r="S694" i="4"/>
  <c r="T694" i="4" s="1"/>
  <c r="S693" i="4"/>
  <c r="T693" i="4" s="1"/>
  <c r="S692" i="4"/>
  <c r="T692" i="4" s="1"/>
  <c r="S691" i="4"/>
  <c r="T691" i="4" s="1"/>
  <c r="S690" i="4"/>
  <c r="T690" i="4" s="1"/>
  <c r="S689" i="4"/>
  <c r="T689" i="4" s="1"/>
  <c r="S688" i="4"/>
  <c r="T688" i="4" s="1"/>
  <c r="S687" i="4"/>
  <c r="T687" i="4" s="1"/>
  <c r="S686" i="4"/>
  <c r="T686" i="4" s="1"/>
  <c r="S685" i="4"/>
  <c r="T685" i="4" s="1"/>
  <c r="S684" i="4"/>
  <c r="T684" i="4" s="1"/>
  <c r="S683" i="4"/>
  <c r="T683" i="4" s="1"/>
  <c r="S682" i="4"/>
  <c r="T682" i="4" s="1"/>
  <c r="S681" i="4"/>
  <c r="T681" i="4" s="1"/>
  <c r="T680" i="4"/>
  <c r="S680" i="4"/>
  <c r="S679" i="4"/>
  <c r="T679" i="4" s="1"/>
  <c r="S678" i="4"/>
  <c r="T678" i="4" s="1"/>
  <c r="S677" i="4"/>
  <c r="T677" i="4" s="1"/>
  <c r="S676" i="4"/>
  <c r="T676" i="4" s="1"/>
  <c r="S675" i="4"/>
  <c r="T675" i="4" s="1"/>
  <c r="S674" i="4"/>
  <c r="T674" i="4" s="1"/>
  <c r="S673" i="4"/>
  <c r="T673" i="4" s="1"/>
  <c r="S672" i="4"/>
  <c r="T672" i="4" s="1"/>
  <c r="T671" i="4"/>
  <c r="S671" i="4"/>
  <c r="T670" i="4"/>
  <c r="S670" i="4"/>
  <c r="S669" i="4"/>
  <c r="T669" i="4" s="1"/>
  <c r="S668" i="4"/>
  <c r="T668" i="4" s="1"/>
  <c r="S667" i="4"/>
  <c r="T667" i="4" s="1"/>
  <c r="S666" i="4"/>
  <c r="T666" i="4" s="1"/>
  <c r="T665" i="4"/>
  <c r="S665" i="4"/>
  <c r="S664" i="4"/>
  <c r="T664" i="4" s="1"/>
  <c r="S663" i="4"/>
  <c r="T663" i="4" s="1"/>
  <c r="S662" i="4"/>
  <c r="T662" i="4" s="1"/>
  <c r="S661" i="4"/>
  <c r="T661" i="4" s="1"/>
  <c r="S660" i="4"/>
  <c r="T660" i="4" s="1"/>
  <c r="S659" i="4"/>
  <c r="T659" i="4" s="1"/>
  <c r="T658" i="4"/>
  <c r="S658" i="4"/>
  <c r="S657" i="4"/>
  <c r="T657" i="4" s="1"/>
  <c r="S656" i="4"/>
  <c r="T656" i="4" s="1"/>
  <c r="S655" i="4"/>
  <c r="T655" i="4" s="1"/>
  <c r="S654" i="4"/>
  <c r="T654" i="4" s="1"/>
  <c r="S653" i="4"/>
  <c r="T653" i="4" s="1"/>
  <c r="S652" i="4"/>
  <c r="T652" i="4" s="1"/>
  <c r="S651" i="4"/>
  <c r="T651" i="4" s="1"/>
  <c r="S650" i="4"/>
  <c r="T650" i="4" s="1"/>
  <c r="S649" i="4"/>
  <c r="T649" i="4" s="1"/>
  <c r="S648" i="4"/>
  <c r="T648" i="4" s="1"/>
  <c r="S647" i="4"/>
  <c r="T647" i="4" s="1"/>
  <c r="S646" i="4"/>
  <c r="T646" i="4" s="1"/>
  <c r="S645" i="4"/>
  <c r="T645" i="4" s="1"/>
  <c r="S644" i="4"/>
  <c r="T644" i="4" s="1"/>
  <c r="S643" i="4"/>
  <c r="T643" i="4" s="1"/>
  <c r="S642" i="4"/>
  <c r="T642" i="4" s="1"/>
  <c r="S641" i="4"/>
  <c r="T641" i="4" s="1"/>
  <c r="S640" i="4"/>
  <c r="T640" i="4" s="1"/>
  <c r="S639" i="4"/>
  <c r="T639" i="4" s="1"/>
  <c r="T638" i="4"/>
  <c r="S638" i="4"/>
  <c r="S637" i="4"/>
  <c r="T637" i="4" s="1"/>
  <c r="S636" i="4"/>
  <c r="T636" i="4" s="1"/>
  <c r="S635" i="4"/>
  <c r="T635" i="4" s="1"/>
  <c r="S634" i="4"/>
  <c r="T634" i="4" s="1"/>
  <c r="S633" i="4"/>
  <c r="T633" i="4" s="1"/>
  <c r="S632" i="4"/>
  <c r="T632" i="4" s="1"/>
  <c r="S631" i="4"/>
  <c r="T631" i="4" s="1"/>
  <c r="S630" i="4"/>
  <c r="T630" i="4" s="1"/>
  <c r="S629" i="4"/>
  <c r="T629" i="4" s="1"/>
  <c r="S628" i="4"/>
  <c r="T628" i="4" s="1"/>
  <c r="S627" i="4"/>
  <c r="T627" i="4" s="1"/>
  <c r="S626" i="4"/>
  <c r="T626" i="4" s="1"/>
  <c r="S625" i="4"/>
  <c r="T625" i="4" s="1"/>
  <c r="S624" i="4"/>
  <c r="T624" i="4" s="1"/>
  <c r="S623" i="4"/>
  <c r="T623" i="4" s="1"/>
  <c r="S622" i="4"/>
  <c r="T622" i="4" s="1"/>
  <c r="S621" i="4"/>
  <c r="T621" i="4" s="1"/>
  <c r="S620" i="4"/>
  <c r="T620" i="4" s="1"/>
  <c r="S619" i="4"/>
  <c r="T619" i="4" s="1"/>
  <c r="S618" i="4"/>
  <c r="T618" i="4" s="1"/>
  <c r="S617" i="4"/>
  <c r="T617" i="4" s="1"/>
  <c r="S616" i="4"/>
  <c r="T616" i="4" s="1"/>
  <c r="S615" i="4"/>
  <c r="T615" i="4" s="1"/>
  <c r="S614" i="4"/>
  <c r="T614" i="4" s="1"/>
  <c r="S613" i="4"/>
  <c r="T613" i="4" s="1"/>
  <c r="S612" i="4"/>
  <c r="T612" i="4" s="1"/>
  <c r="S611" i="4"/>
  <c r="T611" i="4" s="1"/>
  <c r="S610" i="4"/>
  <c r="T610" i="4" s="1"/>
  <c r="S609" i="4"/>
  <c r="T609" i="4" s="1"/>
  <c r="S608" i="4"/>
  <c r="T608" i="4" s="1"/>
  <c r="S607" i="4"/>
  <c r="T607" i="4" s="1"/>
  <c r="S606" i="4"/>
  <c r="T606" i="4" s="1"/>
  <c r="S605" i="4"/>
  <c r="T605" i="4" s="1"/>
  <c r="S604" i="4"/>
  <c r="T604" i="4" s="1"/>
  <c r="S603" i="4"/>
  <c r="T603" i="4" s="1"/>
  <c r="S602" i="4"/>
  <c r="T602" i="4" s="1"/>
  <c r="S601" i="4"/>
  <c r="T601" i="4" s="1"/>
  <c r="S600" i="4"/>
  <c r="T600" i="4" s="1"/>
  <c r="S599" i="4"/>
  <c r="T599" i="4" s="1"/>
  <c r="S598" i="4"/>
  <c r="T598" i="4" s="1"/>
  <c r="S597" i="4"/>
  <c r="T597" i="4" s="1"/>
  <c r="S596" i="4"/>
  <c r="T596" i="4" s="1"/>
  <c r="S595" i="4"/>
  <c r="T595" i="4" s="1"/>
  <c r="S594" i="4"/>
  <c r="T594" i="4" s="1"/>
  <c r="S593" i="4"/>
  <c r="T593" i="4" s="1"/>
  <c r="S592" i="4"/>
  <c r="T592" i="4" s="1"/>
  <c r="S591" i="4"/>
  <c r="T591" i="4" s="1"/>
  <c r="S590" i="4"/>
  <c r="T590" i="4" s="1"/>
  <c r="S589" i="4"/>
  <c r="T589" i="4" s="1"/>
  <c r="S588" i="4"/>
  <c r="T588" i="4" s="1"/>
  <c r="S587" i="4"/>
  <c r="T587" i="4" s="1"/>
  <c r="S586" i="4"/>
  <c r="T586" i="4" s="1"/>
  <c r="S585" i="4"/>
  <c r="T585" i="4" s="1"/>
  <c r="S584" i="4"/>
  <c r="T584" i="4" s="1"/>
  <c r="S583" i="4"/>
  <c r="T583" i="4" s="1"/>
  <c r="S582" i="4"/>
  <c r="T582" i="4" s="1"/>
  <c r="S581" i="4"/>
  <c r="T581" i="4" s="1"/>
  <c r="S580" i="4"/>
  <c r="T580" i="4" s="1"/>
  <c r="S579" i="4"/>
  <c r="T579" i="4" s="1"/>
  <c r="S578" i="4"/>
  <c r="T578" i="4" s="1"/>
  <c r="S577" i="4"/>
  <c r="T577" i="4" s="1"/>
  <c r="S576" i="4"/>
  <c r="T576" i="4" s="1"/>
  <c r="S575" i="4"/>
  <c r="T575" i="4" s="1"/>
  <c r="S574" i="4"/>
  <c r="T574" i="4" s="1"/>
  <c r="S573" i="4"/>
  <c r="T573" i="4" s="1"/>
  <c r="S572" i="4"/>
  <c r="T572" i="4" s="1"/>
  <c r="S571" i="4"/>
  <c r="T571" i="4" s="1"/>
  <c r="S570" i="4"/>
  <c r="T570" i="4" s="1"/>
  <c r="S569" i="4"/>
  <c r="T569" i="4" s="1"/>
  <c r="S568" i="4"/>
  <c r="T568" i="4" s="1"/>
  <c r="S567" i="4"/>
  <c r="T567" i="4" s="1"/>
  <c r="S566" i="4"/>
  <c r="T566" i="4" s="1"/>
  <c r="S565" i="4"/>
  <c r="T565" i="4" s="1"/>
  <c r="S564" i="4"/>
  <c r="T564" i="4" s="1"/>
  <c r="S563" i="4"/>
  <c r="T563" i="4" s="1"/>
  <c r="S562" i="4"/>
  <c r="T562" i="4" s="1"/>
  <c r="S561" i="4"/>
  <c r="T561" i="4" s="1"/>
  <c r="S560" i="4"/>
  <c r="T560" i="4" s="1"/>
  <c r="S559" i="4"/>
  <c r="T559" i="4" s="1"/>
  <c r="S558" i="4"/>
  <c r="T558" i="4" s="1"/>
  <c r="S557" i="4"/>
  <c r="T557" i="4" s="1"/>
  <c r="S556" i="4"/>
  <c r="T556" i="4" s="1"/>
  <c r="S555" i="4"/>
  <c r="T555" i="4" s="1"/>
  <c r="S554" i="4"/>
  <c r="T554" i="4" s="1"/>
  <c r="S553" i="4"/>
  <c r="T553" i="4" s="1"/>
  <c r="S552" i="4"/>
  <c r="T552" i="4" s="1"/>
  <c r="S551" i="4"/>
  <c r="T551" i="4" s="1"/>
  <c r="S550" i="4"/>
  <c r="T550" i="4" s="1"/>
  <c r="S549" i="4"/>
  <c r="T549" i="4" s="1"/>
  <c r="S548" i="4"/>
  <c r="T548" i="4" s="1"/>
  <c r="S547" i="4"/>
  <c r="T547" i="4" s="1"/>
  <c r="S546" i="4"/>
  <c r="T546" i="4" s="1"/>
  <c r="S545" i="4"/>
  <c r="T545" i="4" s="1"/>
  <c r="S544" i="4"/>
  <c r="T544" i="4" s="1"/>
  <c r="S543" i="4"/>
  <c r="T543" i="4" s="1"/>
  <c r="S542" i="4"/>
  <c r="T542" i="4" s="1"/>
  <c r="S541" i="4"/>
  <c r="T541" i="4" s="1"/>
  <c r="S540" i="4"/>
  <c r="T540" i="4" s="1"/>
  <c r="S539" i="4"/>
  <c r="T539" i="4" s="1"/>
  <c r="S538" i="4"/>
  <c r="T538" i="4" s="1"/>
  <c r="S537" i="4"/>
  <c r="T537" i="4" s="1"/>
  <c r="S536" i="4"/>
  <c r="T536" i="4" s="1"/>
  <c r="S535" i="4"/>
  <c r="T535" i="4" s="1"/>
  <c r="S534" i="4"/>
  <c r="T534" i="4" s="1"/>
  <c r="S533" i="4"/>
  <c r="T533" i="4" s="1"/>
  <c r="S532" i="4"/>
  <c r="T532" i="4" s="1"/>
  <c r="S531" i="4"/>
  <c r="T531" i="4" s="1"/>
  <c r="S530" i="4"/>
  <c r="T530" i="4" s="1"/>
  <c r="S529" i="4"/>
  <c r="T529" i="4" s="1"/>
  <c r="S528" i="4"/>
  <c r="T528" i="4" s="1"/>
  <c r="S527" i="4"/>
  <c r="T527" i="4" s="1"/>
  <c r="S526" i="4"/>
  <c r="T526" i="4" s="1"/>
  <c r="S525" i="4"/>
  <c r="T525" i="4" s="1"/>
  <c r="S524" i="4"/>
  <c r="T524" i="4" s="1"/>
  <c r="S523" i="4"/>
  <c r="T523" i="4" s="1"/>
  <c r="S522" i="4"/>
  <c r="T522" i="4" s="1"/>
  <c r="S521" i="4"/>
  <c r="T521" i="4" s="1"/>
  <c r="S520" i="4"/>
  <c r="T520" i="4" s="1"/>
  <c r="S519" i="4"/>
  <c r="T519" i="4" s="1"/>
  <c r="S518" i="4"/>
  <c r="T518" i="4" s="1"/>
  <c r="S517" i="4"/>
  <c r="T517" i="4" s="1"/>
  <c r="S516" i="4"/>
  <c r="T516" i="4" s="1"/>
  <c r="S515" i="4"/>
  <c r="T515" i="4" s="1"/>
  <c r="S514" i="4"/>
  <c r="T514" i="4" s="1"/>
  <c r="S513" i="4"/>
  <c r="T513" i="4" s="1"/>
  <c r="S512" i="4"/>
  <c r="T512" i="4" s="1"/>
  <c r="S511" i="4"/>
  <c r="T511" i="4" s="1"/>
  <c r="S510" i="4"/>
  <c r="T510" i="4" s="1"/>
  <c r="S509" i="4"/>
  <c r="T509" i="4" s="1"/>
  <c r="S508" i="4"/>
  <c r="T508" i="4" s="1"/>
  <c r="S507" i="4"/>
  <c r="T507" i="4" s="1"/>
  <c r="S506" i="4"/>
  <c r="T506" i="4" s="1"/>
  <c r="S505" i="4"/>
  <c r="T505" i="4" s="1"/>
  <c r="S504" i="4"/>
  <c r="T504" i="4" s="1"/>
  <c r="S503" i="4"/>
  <c r="T503" i="4" s="1"/>
  <c r="S502" i="4"/>
  <c r="T502" i="4" s="1"/>
  <c r="S501" i="4"/>
  <c r="T501" i="4" s="1"/>
  <c r="S500" i="4"/>
  <c r="T500" i="4" s="1"/>
  <c r="S499" i="4"/>
  <c r="T499" i="4" s="1"/>
  <c r="S498" i="4"/>
  <c r="T498" i="4" s="1"/>
  <c r="S497" i="4"/>
  <c r="T497" i="4" s="1"/>
  <c r="S496" i="4"/>
  <c r="T496" i="4" s="1"/>
  <c r="S495" i="4"/>
  <c r="T495" i="4" s="1"/>
  <c r="S494" i="4"/>
  <c r="T494" i="4" s="1"/>
  <c r="S493" i="4"/>
  <c r="T493" i="4" s="1"/>
  <c r="S492" i="4"/>
  <c r="T492" i="4" s="1"/>
  <c r="S491" i="4"/>
  <c r="T491" i="4" s="1"/>
  <c r="S490" i="4"/>
  <c r="T490" i="4" s="1"/>
  <c r="S489" i="4"/>
  <c r="T489" i="4" s="1"/>
  <c r="S488" i="4"/>
  <c r="T488" i="4" s="1"/>
  <c r="S487" i="4"/>
  <c r="T487" i="4" s="1"/>
  <c r="S486" i="4"/>
  <c r="T486" i="4" s="1"/>
  <c r="S485" i="4"/>
  <c r="T485" i="4" s="1"/>
  <c r="S484" i="4"/>
  <c r="T484" i="4" s="1"/>
  <c r="S483" i="4"/>
  <c r="T483" i="4" s="1"/>
  <c r="S482" i="4"/>
  <c r="T482" i="4" s="1"/>
  <c r="S481" i="4"/>
  <c r="T481" i="4" s="1"/>
  <c r="T480" i="4"/>
  <c r="S480" i="4"/>
  <c r="S479" i="4"/>
  <c r="T479" i="4" s="1"/>
  <c r="S478" i="4"/>
  <c r="T478" i="4" s="1"/>
  <c r="S477" i="4"/>
  <c r="T477" i="4" s="1"/>
  <c r="S476" i="4"/>
  <c r="T476" i="4" s="1"/>
  <c r="S475" i="4"/>
  <c r="T475" i="4" s="1"/>
  <c r="S474" i="4"/>
  <c r="T474" i="4" s="1"/>
  <c r="S473" i="4"/>
  <c r="T473" i="4" s="1"/>
  <c r="S472" i="4"/>
  <c r="T472" i="4" s="1"/>
  <c r="S471" i="4"/>
  <c r="T471" i="4" s="1"/>
  <c r="S470" i="4"/>
  <c r="T470" i="4" s="1"/>
  <c r="S469" i="4"/>
  <c r="T469" i="4" s="1"/>
  <c r="S468" i="4"/>
  <c r="T468" i="4" s="1"/>
  <c r="S467" i="4"/>
  <c r="T467" i="4" s="1"/>
  <c r="S466" i="4"/>
  <c r="T466" i="4" s="1"/>
  <c r="S465" i="4"/>
  <c r="T465" i="4" s="1"/>
  <c r="S464" i="4"/>
  <c r="T464" i="4" s="1"/>
  <c r="S463" i="4"/>
  <c r="T463" i="4" s="1"/>
  <c r="S462" i="4"/>
  <c r="T462" i="4" s="1"/>
  <c r="S461" i="4"/>
  <c r="T461" i="4" s="1"/>
  <c r="S460" i="4"/>
  <c r="T460" i="4" s="1"/>
  <c r="S459" i="4"/>
  <c r="T459" i="4" s="1"/>
  <c r="T458" i="4"/>
  <c r="S458" i="4"/>
  <c r="S457" i="4"/>
  <c r="T457" i="4" s="1"/>
  <c r="S456" i="4"/>
  <c r="T456" i="4" s="1"/>
  <c r="S455" i="4"/>
  <c r="T455" i="4" s="1"/>
  <c r="S454" i="4"/>
  <c r="T454" i="4" s="1"/>
  <c r="S453" i="4"/>
  <c r="T453" i="4" s="1"/>
  <c r="S452" i="4"/>
  <c r="T452" i="4" s="1"/>
  <c r="S451" i="4"/>
  <c r="T451" i="4" s="1"/>
  <c r="S450" i="4"/>
  <c r="T450" i="4" s="1"/>
  <c r="S449" i="4"/>
  <c r="T449" i="4" s="1"/>
  <c r="S448" i="4"/>
  <c r="T448" i="4" s="1"/>
  <c r="S447" i="4"/>
  <c r="T447" i="4" s="1"/>
  <c r="S446" i="4"/>
  <c r="T446" i="4" s="1"/>
  <c r="S445" i="4"/>
  <c r="T445" i="4" s="1"/>
  <c r="S444" i="4"/>
  <c r="T444" i="4" s="1"/>
  <c r="S443" i="4"/>
  <c r="T443" i="4" s="1"/>
  <c r="S442" i="4"/>
  <c r="T442" i="4" s="1"/>
  <c r="S441" i="4"/>
  <c r="T441" i="4" s="1"/>
  <c r="S440" i="4"/>
  <c r="T440" i="4" s="1"/>
  <c r="S439" i="4"/>
  <c r="T439" i="4" s="1"/>
  <c r="S438" i="4"/>
  <c r="T438" i="4" s="1"/>
  <c r="S437" i="4"/>
  <c r="T437" i="4" s="1"/>
  <c r="S436" i="4"/>
  <c r="T436" i="4" s="1"/>
  <c r="S435" i="4"/>
  <c r="T435" i="4" s="1"/>
  <c r="S434" i="4"/>
  <c r="T434" i="4" s="1"/>
  <c r="S433" i="4"/>
  <c r="T433" i="4" s="1"/>
  <c r="S432" i="4"/>
  <c r="T432" i="4" s="1"/>
  <c r="S431" i="4"/>
  <c r="T431" i="4" s="1"/>
  <c r="S430" i="4"/>
  <c r="T430" i="4" s="1"/>
  <c r="S429" i="4"/>
  <c r="T429" i="4" s="1"/>
  <c r="T428" i="4"/>
  <c r="S428" i="4"/>
  <c r="S427" i="4"/>
  <c r="T427" i="4" s="1"/>
  <c r="S426" i="4"/>
  <c r="T426" i="4" s="1"/>
  <c r="S425" i="4"/>
  <c r="T425" i="4" s="1"/>
  <c r="S424" i="4"/>
  <c r="T424" i="4" s="1"/>
  <c r="S423" i="4"/>
  <c r="T423" i="4" s="1"/>
  <c r="S422" i="4"/>
  <c r="T422" i="4" s="1"/>
  <c r="S421" i="4"/>
  <c r="T421" i="4" s="1"/>
  <c r="S420" i="4"/>
  <c r="T420" i="4" s="1"/>
  <c r="S419" i="4"/>
  <c r="T419" i="4" s="1"/>
  <c r="S418" i="4"/>
  <c r="T418" i="4" s="1"/>
  <c r="S417" i="4"/>
  <c r="T417" i="4" s="1"/>
  <c r="S416" i="4"/>
  <c r="T416" i="4" s="1"/>
  <c r="T415" i="4"/>
  <c r="S415" i="4"/>
  <c r="S414" i="4"/>
  <c r="T414" i="4" s="1"/>
  <c r="S413" i="4"/>
  <c r="T413" i="4" s="1"/>
  <c r="S412" i="4"/>
  <c r="T412" i="4" s="1"/>
  <c r="S411" i="4"/>
  <c r="T411" i="4" s="1"/>
  <c r="S410" i="4"/>
  <c r="T410" i="4" s="1"/>
  <c r="S409" i="4"/>
  <c r="T409" i="4" s="1"/>
  <c r="S408" i="4"/>
  <c r="T408" i="4" s="1"/>
  <c r="S407" i="4"/>
  <c r="T407" i="4" s="1"/>
  <c r="S406" i="4"/>
  <c r="T406" i="4" s="1"/>
  <c r="S405" i="4"/>
  <c r="T405" i="4" s="1"/>
  <c r="S404" i="4"/>
  <c r="T404" i="4" s="1"/>
  <c r="S403" i="4"/>
  <c r="T403" i="4" s="1"/>
  <c r="S402" i="4"/>
  <c r="T402" i="4" s="1"/>
  <c r="S401" i="4"/>
  <c r="T401" i="4" s="1"/>
  <c r="S400" i="4"/>
  <c r="T400" i="4" s="1"/>
  <c r="S399" i="4"/>
  <c r="T399" i="4" s="1"/>
  <c r="T398" i="4"/>
  <c r="S398" i="4"/>
  <c r="S397" i="4"/>
  <c r="T397" i="4" s="1"/>
  <c r="S396" i="4"/>
  <c r="T396" i="4" s="1"/>
  <c r="S395" i="4"/>
  <c r="T395" i="4" s="1"/>
  <c r="S394" i="4"/>
  <c r="T394" i="4" s="1"/>
  <c r="S393" i="4"/>
  <c r="T393" i="4" s="1"/>
  <c r="S392" i="4"/>
  <c r="T392" i="4" s="1"/>
  <c r="S391" i="4"/>
  <c r="T391" i="4" s="1"/>
  <c r="S390" i="4"/>
  <c r="T390" i="4" s="1"/>
  <c r="S389" i="4"/>
  <c r="T389" i="4" s="1"/>
  <c r="S388" i="4"/>
  <c r="T388" i="4" s="1"/>
  <c r="S387" i="4"/>
  <c r="T387" i="4" s="1"/>
  <c r="S386" i="4"/>
  <c r="T386" i="4" s="1"/>
  <c r="S385" i="4"/>
  <c r="T385" i="4" s="1"/>
  <c r="S384" i="4"/>
  <c r="T384" i="4" s="1"/>
  <c r="S383" i="4"/>
  <c r="T383" i="4" s="1"/>
  <c r="S382" i="4"/>
  <c r="T382" i="4" s="1"/>
  <c r="S381" i="4"/>
  <c r="T381" i="4" s="1"/>
  <c r="S380" i="4"/>
  <c r="T380" i="4" s="1"/>
  <c r="S379" i="4"/>
  <c r="T379" i="4" s="1"/>
  <c r="T378" i="4"/>
  <c r="S378" i="4"/>
  <c r="S377" i="4"/>
  <c r="T377" i="4" s="1"/>
  <c r="S376" i="4"/>
  <c r="T376" i="4" s="1"/>
  <c r="S375" i="4"/>
  <c r="T375" i="4" s="1"/>
  <c r="S374" i="4"/>
  <c r="T374" i="4" s="1"/>
  <c r="S373" i="4"/>
  <c r="T373" i="4" s="1"/>
  <c r="S372" i="4"/>
  <c r="T372" i="4" s="1"/>
  <c r="S371" i="4"/>
  <c r="T371" i="4" s="1"/>
  <c r="S370" i="4"/>
  <c r="T370" i="4" s="1"/>
  <c r="S369" i="4"/>
  <c r="T369" i="4" s="1"/>
  <c r="S368" i="4"/>
  <c r="T368" i="4" s="1"/>
  <c r="S367" i="4"/>
  <c r="T367" i="4" s="1"/>
  <c r="S366" i="4"/>
  <c r="T366" i="4" s="1"/>
  <c r="S365" i="4"/>
  <c r="T365" i="4" s="1"/>
  <c r="S364" i="4"/>
  <c r="T364" i="4" s="1"/>
  <c r="S363" i="4"/>
  <c r="T363" i="4" s="1"/>
  <c r="S362" i="4"/>
  <c r="T362" i="4" s="1"/>
  <c r="S361" i="4"/>
  <c r="T361" i="4" s="1"/>
  <c r="S360" i="4"/>
  <c r="T360" i="4" s="1"/>
  <c r="S359" i="4"/>
  <c r="T359" i="4" s="1"/>
  <c r="S358" i="4"/>
  <c r="T358" i="4" s="1"/>
  <c r="S357" i="4"/>
  <c r="T357" i="4" s="1"/>
  <c r="S356" i="4"/>
  <c r="T356" i="4" s="1"/>
  <c r="S355" i="4"/>
  <c r="T355" i="4" s="1"/>
  <c r="S354" i="4"/>
  <c r="T354" i="4" s="1"/>
  <c r="S353" i="4"/>
  <c r="T353" i="4" s="1"/>
  <c r="S352" i="4"/>
  <c r="T352" i="4" s="1"/>
  <c r="S351" i="4"/>
  <c r="T351" i="4" s="1"/>
  <c r="S350" i="4"/>
  <c r="T350" i="4" s="1"/>
  <c r="S349" i="4"/>
  <c r="T349" i="4" s="1"/>
  <c r="S348" i="4"/>
  <c r="T348" i="4" s="1"/>
  <c r="S347" i="4"/>
  <c r="T347" i="4" s="1"/>
  <c r="S346" i="4"/>
  <c r="T346" i="4" s="1"/>
  <c r="S345" i="4"/>
  <c r="T345" i="4" s="1"/>
  <c r="S344" i="4"/>
  <c r="T344" i="4" s="1"/>
  <c r="S343" i="4"/>
  <c r="T343" i="4" s="1"/>
  <c r="S342" i="4"/>
  <c r="T342" i="4" s="1"/>
  <c r="S341" i="4"/>
  <c r="T341" i="4" s="1"/>
  <c r="S340" i="4"/>
  <c r="T340" i="4" s="1"/>
  <c r="S339" i="4"/>
  <c r="T339" i="4" s="1"/>
  <c r="S338" i="4"/>
  <c r="T338" i="4" s="1"/>
  <c r="S337" i="4"/>
  <c r="T337" i="4" s="1"/>
  <c r="S336" i="4"/>
  <c r="T336" i="4" s="1"/>
  <c r="S335" i="4"/>
  <c r="T335" i="4" s="1"/>
  <c r="S334" i="4"/>
  <c r="T334" i="4" s="1"/>
  <c r="S333" i="4"/>
  <c r="T333" i="4" s="1"/>
  <c r="S332" i="4"/>
  <c r="T332" i="4" s="1"/>
  <c r="S331" i="4"/>
  <c r="T331" i="4" s="1"/>
  <c r="S330" i="4"/>
  <c r="T330" i="4" s="1"/>
  <c r="S329" i="4"/>
  <c r="T329" i="4" s="1"/>
  <c r="S328" i="4"/>
  <c r="T328" i="4" s="1"/>
  <c r="S327" i="4"/>
  <c r="T327" i="4" s="1"/>
  <c r="S326" i="4"/>
  <c r="T326" i="4" s="1"/>
  <c r="S325" i="4"/>
  <c r="T325" i="4" s="1"/>
  <c r="S324" i="4"/>
  <c r="T324" i="4" s="1"/>
  <c r="S323" i="4"/>
  <c r="T323" i="4" s="1"/>
  <c r="S322" i="4"/>
  <c r="T322" i="4" s="1"/>
  <c r="S321" i="4"/>
  <c r="T321" i="4" s="1"/>
  <c r="S320" i="4"/>
  <c r="T320" i="4" s="1"/>
  <c r="S319" i="4"/>
  <c r="T319" i="4" s="1"/>
  <c r="S318" i="4"/>
  <c r="T318" i="4" s="1"/>
  <c r="S317" i="4"/>
  <c r="T317" i="4" s="1"/>
  <c r="S316" i="4"/>
  <c r="T316" i="4" s="1"/>
  <c r="S315" i="4"/>
  <c r="T315" i="4" s="1"/>
  <c r="S314" i="4"/>
  <c r="T314" i="4" s="1"/>
  <c r="S313" i="4"/>
  <c r="T313" i="4" s="1"/>
  <c r="S312" i="4"/>
  <c r="T312" i="4" s="1"/>
  <c r="S311" i="4"/>
  <c r="T311" i="4" s="1"/>
  <c r="S310" i="4"/>
  <c r="T310" i="4" s="1"/>
  <c r="S309" i="4"/>
  <c r="T309" i="4" s="1"/>
  <c r="T308" i="4"/>
  <c r="S308" i="4"/>
  <c r="S307" i="4"/>
  <c r="T307" i="4" s="1"/>
  <c r="S306" i="4"/>
  <c r="T306" i="4" s="1"/>
  <c r="S305" i="4"/>
  <c r="T305" i="4" s="1"/>
  <c r="S304" i="4"/>
  <c r="T304" i="4" s="1"/>
  <c r="S303" i="4"/>
  <c r="T303" i="4" s="1"/>
  <c r="S302" i="4"/>
  <c r="T302" i="4" s="1"/>
  <c r="S301" i="4"/>
  <c r="T301" i="4" s="1"/>
  <c r="S300" i="4"/>
  <c r="T300" i="4" s="1"/>
  <c r="S299" i="4"/>
  <c r="T299" i="4" s="1"/>
  <c r="S298" i="4"/>
  <c r="T298" i="4" s="1"/>
  <c r="S297" i="4"/>
  <c r="T297" i="4" s="1"/>
  <c r="S296" i="4"/>
  <c r="T296" i="4" s="1"/>
  <c r="T295" i="4"/>
  <c r="S295" i="4"/>
  <c r="S294" i="4"/>
  <c r="T294" i="4" s="1"/>
  <c r="S293" i="4"/>
  <c r="T293" i="4" s="1"/>
  <c r="S292" i="4"/>
  <c r="T292" i="4" s="1"/>
  <c r="S291" i="4"/>
  <c r="T291" i="4" s="1"/>
  <c r="S290" i="4"/>
  <c r="T290" i="4" s="1"/>
  <c r="S289" i="4"/>
  <c r="T289" i="4" s="1"/>
  <c r="S288" i="4"/>
  <c r="T288" i="4" s="1"/>
  <c r="S287" i="4"/>
  <c r="T287" i="4" s="1"/>
  <c r="S286" i="4"/>
  <c r="T286" i="4" s="1"/>
  <c r="S285" i="4"/>
  <c r="T285" i="4" s="1"/>
  <c r="S284" i="4"/>
  <c r="T284" i="4" s="1"/>
  <c r="S283" i="4"/>
  <c r="T283" i="4" s="1"/>
  <c r="S282" i="4"/>
  <c r="T282" i="4" s="1"/>
  <c r="S281" i="4"/>
  <c r="T281" i="4" s="1"/>
  <c r="S280" i="4"/>
  <c r="T280" i="4" s="1"/>
  <c r="S279" i="4"/>
  <c r="T279" i="4" s="1"/>
  <c r="S278" i="4"/>
  <c r="T278" i="4" s="1"/>
  <c r="S277" i="4"/>
  <c r="T277" i="4" s="1"/>
  <c r="S276" i="4"/>
  <c r="T276" i="4" s="1"/>
  <c r="S275" i="4"/>
  <c r="T275" i="4" s="1"/>
  <c r="S274" i="4"/>
  <c r="T274" i="4" s="1"/>
  <c r="S273" i="4"/>
  <c r="T273" i="4" s="1"/>
  <c r="S272" i="4"/>
  <c r="T272" i="4" s="1"/>
  <c r="S271" i="4"/>
  <c r="T271" i="4" s="1"/>
  <c r="T270" i="4"/>
  <c r="S270" i="4"/>
  <c r="T269" i="4"/>
  <c r="S269" i="4"/>
  <c r="S268" i="4"/>
  <c r="T268" i="4" s="1"/>
  <c r="S267" i="4"/>
  <c r="T267" i="4" s="1"/>
  <c r="S266" i="4"/>
  <c r="T266" i="4" s="1"/>
  <c r="S265" i="4"/>
  <c r="T265" i="4" s="1"/>
  <c r="S264" i="4"/>
  <c r="T264" i="4" s="1"/>
  <c r="S263" i="4"/>
  <c r="T263" i="4" s="1"/>
  <c r="S262" i="4"/>
  <c r="T262" i="4" s="1"/>
  <c r="S261" i="4"/>
  <c r="T261" i="4" s="1"/>
  <c r="S260" i="4"/>
  <c r="T260" i="4" s="1"/>
  <c r="S259" i="4"/>
  <c r="T259" i="4" s="1"/>
  <c r="S258" i="4"/>
  <c r="T258" i="4" s="1"/>
  <c r="S257" i="4"/>
  <c r="T257" i="4" s="1"/>
  <c r="S256" i="4"/>
  <c r="T256" i="4" s="1"/>
  <c r="S255" i="4"/>
  <c r="T255" i="4" s="1"/>
  <c r="S254" i="4"/>
  <c r="T254" i="4" s="1"/>
  <c r="S253" i="4"/>
  <c r="T253" i="4" s="1"/>
  <c r="S252" i="4"/>
  <c r="T252" i="4" s="1"/>
  <c r="S251" i="4"/>
  <c r="T251" i="4" s="1"/>
  <c r="S250" i="4"/>
  <c r="T250" i="4" s="1"/>
  <c r="S249" i="4"/>
  <c r="T249" i="4" s="1"/>
  <c r="S248" i="4"/>
  <c r="T248" i="4" s="1"/>
  <c r="S247" i="4"/>
  <c r="T247" i="4" s="1"/>
  <c r="S246" i="4"/>
  <c r="T246" i="4" s="1"/>
  <c r="S245" i="4"/>
  <c r="T245" i="4" s="1"/>
  <c r="S244" i="4"/>
  <c r="T244" i="4" s="1"/>
  <c r="S243" i="4"/>
  <c r="T243" i="4" s="1"/>
  <c r="S242" i="4"/>
  <c r="T242" i="4" s="1"/>
  <c r="S241" i="4"/>
  <c r="T241" i="4" s="1"/>
  <c r="S240" i="4"/>
  <c r="T240" i="4" s="1"/>
  <c r="S239" i="4"/>
  <c r="T239" i="4" s="1"/>
  <c r="S238" i="4"/>
  <c r="T238" i="4" s="1"/>
  <c r="S237" i="4"/>
  <c r="T237" i="4" s="1"/>
  <c r="S236" i="4"/>
  <c r="T236" i="4" s="1"/>
  <c r="S235" i="4"/>
  <c r="T235" i="4" s="1"/>
  <c r="S234" i="4"/>
  <c r="T234" i="4" s="1"/>
  <c r="S233" i="4"/>
  <c r="T233" i="4" s="1"/>
  <c r="S232" i="4"/>
  <c r="T232" i="4" s="1"/>
  <c r="S231" i="4"/>
  <c r="T231" i="4" s="1"/>
  <c r="S230" i="4"/>
  <c r="T230" i="4" s="1"/>
  <c r="T229" i="4"/>
  <c r="S229" i="4"/>
  <c r="S228" i="4"/>
  <c r="T228" i="4" s="1"/>
  <c r="S227" i="4"/>
  <c r="T227" i="4" s="1"/>
  <c r="S226" i="4"/>
  <c r="T226" i="4" s="1"/>
  <c r="S225" i="4"/>
  <c r="T225" i="4" s="1"/>
  <c r="S224" i="4"/>
  <c r="T224" i="4" s="1"/>
  <c r="S223" i="4"/>
  <c r="T223" i="4" s="1"/>
  <c r="S222" i="4"/>
  <c r="T222" i="4" s="1"/>
  <c r="S221" i="4"/>
  <c r="T221" i="4" s="1"/>
  <c r="S220" i="4"/>
  <c r="T220" i="4" s="1"/>
  <c r="S219" i="4"/>
  <c r="T219" i="4" s="1"/>
  <c r="S218" i="4"/>
  <c r="T218" i="4" s="1"/>
  <c r="S217" i="4"/>
  <c r="T217" i="4" s="1"/>
  <c r="S216" i="4"/>
  <c r="T216" i="4" s="1"/>
  <c r="S215" i="4"/>
  <c r="T215" i="4" s="1"/>
  <c r="S214" i="4"/>
  <c r="T214" i="4" s="1"/>
  <c r="S213" i="4"/>
  <c r="T213" i="4" s="1"/>
  <c r="S212" i="4"/>
  <c r="T212" i="4" s="1"/>
  <c r="S211" i="4"/>
  <c r="T211" i="4" s="1"/>
  <c r="S210" i="4"/>
  <c r="T210" i="4" s="1"/>
  <c r="T209" i="4"/>
  <c r="S209" i="4"/>
  <c r="S208" i="4"/>
  <c r="T208" i="4" s="1"/>
  <c r="S207" i="4"/>
  <c r="T207" i="4" s="1"/>
  <c r="S206" i="4"/>
  <c r="T206" i="4" s="1"/>
  <c r="S205" i="4"/>
  <c r="T205" i="4" s="1"/>
  <c r="S204" i="4"/>
  <c r="T204" i="4" s="1"/>
  <c r="S203" i="4"/>
  <c r="T203" i="4" s="1"/>
  <c r="S202" i="4"/>
  <c r="T202" i="4" s="1"/>
  <c r="S201" i="4"/>
  <c r="T201" i="4" s="1"/>
  <c r="S200" i="4"/>
  <c r="T200" i="4" s="1"/>
  <c r="S199" i="4"/>
  <c r="T199" i="4" s="1"/>
  <c r="S198" i="4"/>
  <c r="T198" i="4" s="1"/>
  <c r="S197" i="4"/>
  <c r="T197" i="4" s="1"/>
  <c r="S196" i="4"/>
  <c r="T196" i="4" s="1"/>
  <c r="S195" i="4"/>
  <c r="T195" i="4" s="1"/>
  <c r="S194" i="4"/>
  <c r="T194" i="4" s="1"/>
  <c r="S193" i="4"/>
  <c r="T193" i="4" s="1"/>
  <c r="S192" i="4"/>
  <c r="T192" i="4" s="1"/>
  <c r="S191" i="4"/>
  <c r="T191" i="4" s="1"/>
  <c r="S190" i="4"/>
  <c r="T190" i="4" s="1"/>
  <c r="S189" i="4"/>
  <c r="T189" i="4" s="1"/>
  <c r="S188" i="4"/>
  <c r="T188" i="4" s="1"/>
  <c r="S187" i="4"/>
  <c r="T187" i="4" s="1"/>
  <c r="S186" i="4"/>
  <c r="T186" i="4" s="1"/>
  <c r="S185" i="4"/>
  <c r="T185" i="4" s="1"/>
  <c r="S184" i="4"/>
  <c r="T184" i="4" s="1"/>
  <c r="S183" i="4"/>
  <c r="T183" i="4" s="1"/>
  <c r="S182" i="4"/>
  <c r="T182" i="4" s="1"/>
  <c r="S181" i="4"/>
  <c r="T181" i="4" s="1"/>
  <c r="S180" i="4"/>
  <c r="T180" i="4" s="1"/>
  <c r="S179" i="4"/>
  <c r="T179" i="4" s="1"/>
  <c r="S178" i="4"/>
  <c r="T178" i="4" s="1"/>
  <c r="S177" i="4"/>
  <c r="T177" i="4" s="1"/>
  <c r="S176" i="4"/>
  <c r="T176" i="4" s="1"/>
  <c r="S175" i="4"/>
  <c r="T175" i="4" s="1"/>
  <c r="S174" i="4"/>
  <c r="T174" i="4" s="1"/>
  <c r="S173" i="4"/>
  <c r="T173" i="4" s="1"/>
  <c r="S172" i="4"/>
  <c r="T172" i="4" s="1"/>
  <c r="S171" i="4"/>
  <c r="T171" i="4" s="1"/>
  <c r="S170" i="4"/>
  <c r="T170" i="4" s="1"/>
  <c r="S169" i="4"/>
  <c r="T169" i="4" s="1"/>
  <c r="S168" i="4"/>
  <c r="T168" i="4" s="1"/>
  <c r="S167" i="4"/>
  <c r="T167" i="4" s="1"/>
  <c r="S166" i="4"/>
  <c r="T166" i="4" s="1"/>
  <c r="S165" i="4"/>
  <c r="T165" i="4" s="1"/>
  <c r="S164" i="4"/>
  <c r="T164" i="4" s="1"/>
  <c r="S163" i="4"/>
  <c r="T163" i="4" s="1"/>
  <c r="S162" i="4"/>
  <c r="T162" i="4" s="1"/>
  <c r="S161" i="4"/>
  <c r="T161" i="4" s="1"/>
  <c r="S160" i="4"/>
  <c r="T160" i="4" s="1"/>
  <c r="S159" i="4"/>
  <c r="T159" i="4" s="1"/>
  <c r="S158" i="4"/>
  <c r="T158" i="4" s="1"/>
  <c r="S157" i="4"/>
  <c r="T157" i="4" s="1"/>
  <c r="S156" i="4"/>
  <c r="T156" i="4" s="1"/>
  <c r="S155" i="4"/>
  <c r="T155" i="4" s="1"/>
  <c r="S154" i="4"/>
  <c r="T154" i="4" s="1"/>
  <c r="S153" i="4"/>
  <c r="T153" i="4" s="1"/>
  <c r="S152" i="4"/>
  <c r="T152" i="4" s="1"/>
  <c r="S151" i="4"/>
  <c r="T151" i="4" s="1"/>
  <c r="S150" i="4"/>
  <c r="T150" i="4" s="1"/>
  <c r="T149" i="4"/>
  <c r="S149" i="4"/>
  <c r="T148" i="4"/>
  <c r="S148" i="4"/>
  <c r="S147" i="4"/>
  <c r="T147" i="4" s="1"/>
  <c r="S146" i="4"/>
  <c r="T146" i="4" s="1"/>
  <c r="S145" i="4"/>
  <c r="T145" i="4" s="1"/>
  <c r="S144" i="4"/>
  <c r="T144" i="4" s="1"/>
  <c r="S143" i="4"/>
  <c r="T143" i="4" s="1"/>
  <c r="S142" i="4"/>
  <c r="T142" i="4" s="1"/>
  <c r="S141" i="4"/>
  <c r="T141" i="4" s="1"/>
  <c r="S140" i="4"/>
  <c r="T140" i="4" s="1"/>
  <c r="S139" i="4"/>
  <c r="T139" i="4" s="1"/>
  <c r="S138" i="4"/>
  <c r="T138" i="4" s="1"/>
  <c r="S137" i="4"/>
  <c r="T137" i="4" s="1"/>
  <c r="S136" i="4"/>
  <c r="T136" i="4" s="1"/>
  <c r="S135" i="4"/>
  <c r="T135" i="4" s="1"/>
  <c r="S134" i="4"/>
  <c r="T134" i="4" s="1"/>
  <c r="S133" i="4"/>
  <c r="T133" i="4" s="1"/>
  <c r="S132" i="4"/>
  <c r="T132" i="4" s="1"/>
  <c r="S131" i="4"/>
  <c r="T131" i="4" s="1"/>
  <c r="S130" i="4"/>
  <c r="T130" i="4" s="1"/>
  <c r="S129" i="4"/>
  <c r="T129" i="4" s="1"/>
  <c r="S128" i="4"/>
  <c r="T128" i="4" s="1"/>
  <c r="S127" i="4"/>
  <c r="T127" i="4" s="1"/>
  <c r="S126" i="4"/>
  <c r="T126" i="4" s="1"/>
  <c r="S125" i="4"/>
  <c r="T125" i="4" s="1"/>
  <c r="T124" i="4"/>
  <c r="S124" i="4"/>
  <c r="S123" i="4"/>
  <c r="T123" i="4" s="1"/>
  <c r="S122" i="4"/>
  <c r="T122" i="4" s="1"/>
  <c r="S121" i="4"/>
  <c r="T121" i="4" s="1"/>
  <c r="S120" i="4"/>
  <c r="T120" i="4" s="1"/>
  <c r="S119" i="4"/>
  <c r="T119" i="4" s="1"/>
  <c r="S118" i="4"/>
  <c r="T118" i="4" s="1"/>
  <c r="S117" i="4"/>
  <c r="T117" i="4" s="1"/>
  <c r="S116" i="4"/>
  <c r="T116" i="4" s="1"/>
  <c r="S115" i="4"/>
  <c r="T115" i="4" s="1"/>
  <c r="S114" i="4"/>
  <c r="T114" i="4" s="1"/>
  <c r="S113" i="4"/>
  <c r="T113" i="4" s="1"/>
  <c r="S112" i="4"/>
  <c r="T112" i="4" s="1"/>
  <c r="S111" i="4"/>
  <c r="T111" i="4" s="1"/>
  <c r="S110" i="4"/>
  <c r="T110" i="4" s="1"/>
  <c r="S109" i="4"/>
  <c r="T109" i="4" s="1"/>
  <c r="S108" i="4"/>
  <c r="T108" i="4" s="1"/>
  <c r="S107" i="4"/>
  <c r="T107" i="4" s="1"/>
  <c r="S106" i="4"/>
  <c r="T106" i="4" s="1"/>
  <c r="S105" i="4"/>
  <c r="T105" i="4" s="1"/>
  <c r="S104" i="4"/>
  <c r="T104" i="4" s="1"/>
  <c r="S103" i="4"/>
  <c r="T103" i="4" s="1"/>
  <c r="S102" i="4"/>
  <c r="T102" i="4" s="1"/>
  <c r="S101" i="4"/>
  <c r="T101" i="4" s="1"/>
  <c r="S100" i="4"/>
  <c r="T100" i="4" s="1"/>
  <c r="S99" i="4"/>
  <c r="T99" i="4" s="1"/>
  <c r="S98" i="4"/>
  <c r="T98" i="4" s="1"/>
  <c r="S97" i="4"/>
  <c r="T97" i="4" s="1"/>
  <c r="T96" i="4"/>
  <c r="S96" i="4"/>
  <c r="S95" i="4"/>
  <c r="T95" i="4" s="1"/>
  <c r="S94" i="4"/>
  <c r="T94" i="4" s="1"/>
  <c r="S93" i="4"/>
  <c r="T93" i="4" s="1"/>
  <c r="S92" i="4"/>
  <c r="T92" i="4" s="1"/>
  <c r="S91" i="4"/>
  <c r="T91" i="4" s="1"/>
  <c r="T90" i="4"/>
  <c r="S90" i="4"/>
  <c r="S89" i="4"/>
  <c r="T89" i="4" s="1"/>
  <c r="S88" i="4"/>
  <c r="T88" i="4" s="1"/>
  <c r="S87" i="4"/>
  <c r="T87" i="4" s="1"/>
  <c r="S86" i="4"/>
  <c r="T86" i="4" s="1"/>
  <c r="S85" i="4"/>
  <c r="T85" i="4" s="1"/>
  <c r="S84" i="4"/>
  <c r="T84" i="4" s="1"/>
  <c r="S83" i="4"/>
  <c r="T83" i="4" s="1"/>
  <c r="S82" i="4"/>
  <c r="T82" i="4" s="1"/>
  <c r="S81" i="4"/>
  <c r="T81" i="4" s="1"/>
  <c r="S80" i="4"/>
  <c r="T80" i="4" s="1"/>
  <c r="S79" i="4"/>
  <c r="T79" i="4" s="1"/>
  <c r="S78" i="4"/>
  <c r="T78" i="4" s="1"/>
  <c r="S77" i="4"/>
  <c r="T77" i="4" s="1"/>
  <c r="S76" i="4"/>
  <c r="T76" i="4" s="1"/>
  <c r="S75" i="4"/>
  <c r="T75" i="4" s="1"/>
  <c r="S74" i="4"/>
  <c r="T74" i="4" s="1"/>
  <c r="S73" i="4"/>
  <c r="T73" i="4" s="1"/>
  <c r="S72" i="4"/>
  <c r="T72" i="4" s="1"/>
  <c r="S71" i="4"/>
  <c r="T71" i="4" s="1"/>
  <c r="S70" i="4"/>
  <c r="T70" i="4" s="1"/>
  <c r="S69" i="4"/>
  <c r="T69" i="4" s="1"/>
  <c r="S68" i="4"/>
  <c r="T68" i="4" s="1"/>
  <c r="S67" i="4"/>
  <c r="T67" i="4" s="1"/>
  <c r="S66" i="4"/>
  <c r="T66" i="4" s="1"/>
  <c r="S65" i="4"/>
  <c r="T65" i="4" s="1"/>
  <c r="S64" i="4"/>
  <c r="T64" i="4" s="1"/>
  <c r="S63" i="4"/>
  <c r="T63" i="4" s="1"/>
  <c r="S62" i="4"/>
  <c r="T62" i="4" s="1"/>
  <c r="S61" i="4"/>
  <c r="T61" i="4" s="1"/>
  <c r="S60" i="4"/>
  <c r="T60" i="4" s="1"/>
  <c r="S59" i="4"/>
  <c r="T59" i="4" s="1"/>
  <c r="S58" i="4"/>
  <c r="T58" i="4" s="1"/>
  <c r="S57" i="4"/>
  <c r="T57" i="4" s="1"/>
  <c r="S56" i="4"/>
  <c r="T56" i="4" s="1"/>
  <c r="S55" i="4"/>
  <c r="T55" i="4" s="1"/>
  <c r="S54" i="4"/>
  <c r="T54" i="4" s="1"/>
  <c r="S53" i="4"/>
  <c r="T53" i="4" s="1"/>
  <c r="S52" i="4"/>
  <c r="T52" i="4" s="1"/>
  <c r="S51" i="4"/>
  <c r="T51" i="4" s="1"/>
  <c r="S50" i="4"/>
  <c r="T50" i="4" s="1"/>
  <c r="S49" i="4"/>
  <c r="T49" i="4" s="1"/>
  <c r="S48" i="4"/>
  <c r="T48" i="4" s="1"/>
  <c r="S47" i="4"/>
  <c r="T47" i="4" s="1"/>
  <c r="S46" i="4"/>
  <c r="T46" i="4" s="1"/>
  <c r="S45" i="4"/>
  <c r="T45" i="4" s="1"/>
  <c r="S44" i="4"/>
  <c r="T44" i="4" s="1"/>
  <c r="S43" i="4"/>
  <c r="T43" i="4" s="1"/>
  <c r="S42" i="4"/>
  <c r="T42" i="4" s="1"/>
  <c r="S41" i="4"/>
  <c r="T41" i="4" s="1"/>
  <c r="S40" i="4"/>
  <c r="T40" i="4" s="1"/>
  <c r="S39" i="4"/>
  <c r="T39" i="4" s="1"/>
  <c r="S38" i="4"/>
  <c r="T38" i="4" s="1"/>
  <c r="S37" i="4"/>
  <c r="T37" i="4" s="1"/>
  <c r="S36" i="4"/>
  <c r="T36" i="4" s="1"/>
  <c r="S35" i="4"/>
  <c r="T35" i="4" s="1"/>
  <c r="S34" i="4"/>
  <c r="T34" i="4" s="1"/>
  <c r="S33" i="4"/>
  <c r="T33" i="4" s="1"/>
  <c r="S32" i="4"/>
  <c r="T32" i="4" s="1"/>
  <c r="S31" i="4"/>
  <c r="T31" i="4" s="1"/>
  <c r="S30" i="4"/>
  <c r="T30" i="4" s="1"/>
  <c r="T29" i="4"/>
  <c r="S29" i="4"/>
  <c r="S28" i="4"/>
  <c r="T28" i="4" s="1"/>
  <c r="S27" i="4"/>
  <c r="T27" i="4" s="1"/>
  <c r="S26" i="4"/>
  <c r="T26" i="4" s="1"/>
  <c r="S25" i="4"/>
  <c r="T25" i="4" s="1"/>
  <c r="S24" i="4"/>
  <c r="T24" i="4" s="1"/>
  <c r="S23" i="4"/>
  <c r="T23" i="4" s="1"/>
  <c r="S22" i="4"/>
  <c r="T22" i="4" s="1"/>
  <c r="S21" i="4"/>
  <c r="T21" i="4" s="1"/>
  <c r="S20" i="4"/>
  <c r="T20" i="4" s="1"/>
  <c r="S19" i="4"/>
  <c r="T19" i="4" s="1"/>
  <c r="S18" i="4"/>
  <c r="T18" i="4" s="1"/>
  <c r="T17" i="4"/>
  <c r="S17" i="4"/>
  <c r="S16" i="4"/>
  <c r="T16" i="4" s="1"/>
  <c r="S15" i="4"/>
  <c r="T15" i="4" s="1"/>
  <c r="S14" i="4"/>
  <c r="T14" i="4" s="1"/>
  <c r="S13" i="4"/>
  <c r="T13" i="4" s="1"/>
  <c r="S12" i="4"/>
  <c r="T12" i="4" s="1"/>
  <c r="U1119" i="2" l="1"/>
  <c r="T1118" i="4"/>
  <c r="S1118" i="4"/>
  <c r="T1118" i="2"/>
  <c r="S1119" i="2"/>
  <c r="H1119" i="2"/>
  <c r="I1119" i="2"/>
  <c r="J1119" i="2"/>
  <c r="K1119" i="2"/>
  <c r="L1119" i="2"/>
  <c r="M1119" i="2"/>
  <c r="N1119" i="2"/>
  <c r="O1119" i="2"/>
  <c r="P1119" i="2"/>
  <c r="Q1119" i="2"/>
  <c r="G1119" i="2"/>
  <c r="F1119" i="2"/>
  <c r="V1118" i="2" l="1"/>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8" i="2"/>
  <c r="T359" i="2"/>
  <c r="T360" i="2"/>
  <c r="T361" i="2"/>
  <c r="T362" i="2"/>
  <c r="T363"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T401" i="2"/>
  <c r="T402" i="2"/>
  <c r="T403" i="2"/>
  <c r="T404" i="2"/>
  <c r="T405" i="2"/>
  <c r="T406" i="2"/>
  <c r="T407" i="2"/>
  <c r="T408" i="2"/>
  <c r="T409" i="2"/>
  <c r="T410" i="2"/>
  <c r="T411" i="2"/>
  <c r="T412" i="2"/>
  <c r="T413" i="2"/>
  <c r="T414" i="2"/>
  <c r="T415" i="2"/>
  <c r="T416" i="2"/>
  <c r="T417" i="2"/>
  <c r="T418" i="2"/>
  <c r="T419" i="2"/>
  <c r="T420" i="2"/>
  <c r="T421" i="2"/>
  <c r="T422" i="2"/>
  <c r="T423" i="2"/>
  <c r="T424" i="2"/>
  <c r="T425" i="2"/>
  <c r="T426" i="2"/>
  <c r="T427" i="2"/>
  <c r="T428" i="2"/>
  <c r="T429" i="2"/>
  <c r="T430" i="2"/>
  <c r="T431" i="2"/>
  <c r="T432" i="2"/>
  <c r="T433" i="2"/>
  <c r="T434" i="2"/>
  <c r="T435" i="2"/>
  <c r="T436" i="2"/>
  <c r="T437" i="2"/>
  <c r="T438" i="2"/>
  <c r="T439" i="2"/>
  <c r="T440" i="2"/>
  <c r="T441" i="2"/>
  <c r="T442" i="2"/>
  <c r="T443" i="2"/>
  <c r="T444" i="2"/>
  <c r="T445" i="2"/>
  <c r="T446" i="2"/>
  <c r="T447" i="2"/>
  <c r="T448" i="2"/>
  <c r="T449" i="2"/>
  <c r="T450" i="2"/>
  <c r="T451" i="2"/>
  <c r="T452" i="2"/>
  <c r="T453" i="2"/>
  <c r="T454" i="2"/>
  <c r="T455" i="2"/>
  <c r="T456" i="2"/>
  <c r="T457" i="2"/>
  <c r="T458" i="2"/>
  <c r="T459" i="2"/>
  <c r="T460" i="2"/>
  <c r="T461" i="2"/>
  <c r="T462" i="2"/>
  <c r="T463" i="2"/>
  <c r="T464" i="2"/>
  <c r="T465" i="2"/>
  <c r="T466" i="2"/>
  <c r="T467" i="2"/>
  <c r="T468" i="2"/>
  <c r="T469" i="2"/>
  <c r="T470" i="2"/>
  <c r="T471" i="2"/>
  <c r="T472" i="2"/>
  <c r="T473" i="2"/>
  <c r="T474" i="2"/>
  <c r="T475" i="2"/>
  <c r="T476" i="2"/>
  <c r="T477" i="2"/>
  <c r="T478" i="2"/>
  <c r="T479" i="2"/>
  <c r="T480" i="2"/>
  <c r="T481" i="2"/>
  <c r="T482" i="2"/>
  <c r="T483" i="2"/>
  <c r="T484" i="2"/>
  <c r="T485" i="2"/>
  <c r="T486" i="2"/>
  <c r="T487" i="2"/>
  <c r="T488" i="2"/>
  <c r="T489" i="2"/>
  <c r="T490" i="2"/>
  <c r="T491" i="2"/>
  <c r="T492" i="2"/>
  <c r="T493" i="2"/>
  <c r="T494" i="2"/>
  <c r="T495" i="2"/>
  <c r="T496" i="2"/>
  <c r="T497" i="2"/>
  <c r="T498" i="2"/>
  <c r="T499" i="2"/>
  <c r="T500" i="2"/>
  <c r="T501" i="2"/>
  <c r="T502" i="2"/>
  <c r="T503" i="2"/>
  <c r="T504" i="2"/>
  <c r="T505" i="2"/>
  <c r="T506" i="2"/>
  <c r="T507" i="2"/>
  <c r="T508" i="2"/>
  <c r="T509" i="2"/>
  <c r="T510" i="2"/>
  <c r="T511" i="2"/>
  <c r="T512" i="2"/>
  <c r="T513" i="2"/>
  <c r="T514" i="2"/>
  <c r="T515" i="2"/>
  <c r="T516" i="2"/>
  <c r="T517" i="2"/>
  <c r="T518" i="2"/>
  <c r="T519" i="2"/>
  <c r="T520" i="2"/>
  <c r="T521" i="2"/>
  <c r="T522" i="2"/>
  <c r="T523" i="2"/>
  <c r="T524" i="2"/>
  <c r="T525" i="2"/>
  <c r="T526" i="2"/>
  <c r="T527" i="2"/>
  <c r="T528" i="2"/>
  <c r="T529" i="2"/>
  <c r="T530" i="2"/>
  <c r="T531" i="2"/>
  <c r="T532" i="2"/>
  <c r="T533" i="2"/>
  <c r="T534" i="2"/>
  <c r="T535" i="2"/>
  <c r="T536" i="2"/>
  <c r="T537" i="2"/>
  <c r="T538" i="2"/>
  <c r="T539" i="2"/>
  <c r="T540" i="2"/>
  <c r="T541" i="2"/>
  <c r="T542" i="2"/>
  <c r="T543" i="2"/>
  <c r="T544" i="2"/>
  <c r="T545" i="2"/>
  <c r="T546" i="2"/>
  <c r="T547" i="2"/>
  <c r="T548" i="2"/>
  <c r="T549" i="2"/>
  <c r="T550" i="2"/>
  <c r="T551" i="2"/>
  <c r="T552" i="2"/>
  <c r="T553" i="2"/>
  <c r="T554" i="2"/>
  <c r="T555" i="2"/>
  <c r="T556" i="2"/>
  <c r="T557" i="2"/>
  <c r="T558" i="2"/>
  <c r="T559" i="2"/>
  <c r="T560" i="2"/>
  <c r="T561" i="2"/>
  <c r="T562" i="2"/>
  <c r="T563" i="2"/>
  <c r="T564" i="2"/>
  <c r="T565" i="2"/>
  <c r="T566" i="2"/>
  <c r="T567" i="2"/>
  <c r="T568" i="2"/>
  <c r="T569" i="2"/>
  <c r="T570" i="2"/>
  <c r="T571" i="2"/>
  <c r="T572" i="2"/>
  <c r="T573" i="2"/>
  <c r="T574" i="2"/>
  <c r="T575" i="2"/>
  <c r="T576" i="2"/>
  <c r="T577" i="2"/>
  <c r="T578" i="2"/>
  <c r="T579" i="2"/>
  <c r="T580" i="2"/>
  <c r="T581" i="2"/>
  <c r="T582" i="2"/>
  <c r="T583" i="2"/>
  <c r="T584" i="2"/>
  <c r="T585" i="2"/>
  <c r="T586" i="2"/>
  <c r="T587" i="2"/>
  <c r="T588" i="2"/>
  <c r="T589" i="2"/>
  <c r="T590" i="2"/>
  <c r="T591" i="2"/>
  <c r="T592" i="2"/>
  <c r="T593" i="2"/>
  <c r="T594" i="2"/>
  <c r="T595" i="2"/>
  <c r="T596" i="2"/>
  <c r="T597" i="2"/>
  <c r="T598" i="2"/>
  <c r="T599" i="2"/>
  <c r="T600" i="2"/>
  <c r="T601" i="2"/>
  <c r="T602" i="2"/>
  <c r="T603" i="2"/>
  <c r="T604" i="2"/>
  <c r="T605" i="2"/>
  <c r="T606" i="2"/>
  <c r="T607" i="2"/>
  <c r="T608" i="2"/>
  <c r="T609" i="2"/>
  <c r="T610" i="2"/>
  <c r="T611" i="2"/>
  <c r="T612" i="2"/>
  <c r="T613" i="2"/>
  <c r="T614" i="2"/>
  <c r="T615" i="2"/>
  <c r="T616" i="2"/>
  <c r="T617" i="2"/>
  <c r="T618" i="2"/>
  <c r="T619" i="2"/>
  <c r="T620" i="2"/>
  <c r="T621" i="2"/>
  <c r="T622" i="2"/>
  <c r="T623" i="2"/>
  <c r="T624" i="2"/>
  <c r="T625" i="2"/>
  <c r="T626" i="2"/>
  <c r="T627" i="2"/>
  <c r="T628" i="2"/>
  <c r="T629" i="2"/>
  <c r="T630" i="2"/>
  <c r="T631" i="2"/>
  <c r="T632" i="2"/>
  <c r="T633" i="2"/>
  <c r="T634" i="2"/>
  <c r="T635" i="2"/>
  <c r="T636" i="2"/>
  <c r="T637" i="2"/>
  <c r="T638" i="2"/>
  <c r="T639" i="2"/>
  <c r="T640" i="2"/>
  <c r="T641" i="2"/>
  <c r="T642" i="2"/>
  <c r="T643" i="2"/>
  <c r="T644" i="2"/>
  <c r="T645" i="2"/>
  <c r="T646" i="2"/>
  <c r="T647" i="2"/>
  <c r="T648" i="2"/>
  <c r="T649" i="2"/>
  <c r="T650" i="2"/>
  <c r="T651" i="2"/>
  <c r="T652" i="2"/>
  <c r="T653" i="2"/>
  <c r="T654" i="2"/>
  <c r="T655" i="2"/>
  <c r="T656" i="2"/>
  <c r="T657" i="2"/>
  <c r="T658" i="2"/>
  <c r="T659" i="2"/>
  <c r="T660" i="2"/>
  <c r="T661" i="2"/>
  <c r="T662" i="2"/>
  <c r="T663" i="2"/>
  <c r="T664" i="2"/>
  <c r="T665" i="2"/>
  <c r="T666" i="2"/>
  <c r="T667" i="2"/>
  <c r="T668" i="2"/>
  <c r="T669" i="2"/>
  <c r="T670" i="2"/>
  <c r="T671" i="2"/>
  <c r="T672" i="2"/>
  <c r="T673" i="2"/>
  <c r="T674" i="2"/>
  <c r="T675" i="2"/>
  <c r="T676" i="2"/>
  <c r="T677" i="2"/>
  <c r="T678" i="2"/>
  <c r="T679" i="2"/>
  <c r="T680" i="2"/>
  <c r="T681" i="2"/>
  <c r="T682" i="2"/>
  <c r="T683" i="2"/>
  <c r="T684" i="2"/>
  <c r="T685" i="2"/>
  <c r="T686" i="2"/>
  <c r="T687" i="2"/>
  <c r="T688" i="2"/>
  <c r="T689" i="2"/>
  <c r="T690" i="2"/>
  <c r="T691" i="2"/>
  <c r="T692" i="2"/>
  <c r="T693" i="2"/>
  <c r="T694" i="2"/>
  <c r="T695" i="2"/>
  <c r="T696" i="2"/>
  <c r="T697" i="2"/>
  <c r="T698" i="2"/>
  <c r="T699" i="2"/>
  <c r="T700" i="2"/>
  <c r="T701" i="2"/>
  <c r="T702" i="2"/>
  <c r="T703" i="2"/>
  <c r="T704" i="2"/>
  <c r="T705" i="2"/>
  <c r="T706" i="2"/>
  <c r="T707" i="2"/>
  <c r="T708" i="2"/>
  <c r="T709" i="2"/>
  <c r="T710" i="2"/>
  <c r="T711" i="2"/>
  <c r="T712" i="2"/>
  <c r="T713" i="2"/>
  <c r="T714" i="2"/>
  <c r="T715" i="2"/>
  <c r="T716" i="2"/>
  <c r="T717" i="2"/>
  <c r="T718" i="2"/>
  <c r="T719" i="2"/>
  <c r="T720" i="2"/>
  <c r="T721" i="2"/>
  <c r="T722" i="2"/>
  <c r="T723" i="2"/>
  <c r="T724" i="2"/>
  <c r="T725" i="2"/>
  <c r="T726" i="2"/>
  <c r="T727" i="2"/>
  <c r="T728" i="2"/>
  <c r="T729" i="2"/>
  <c r="T730" i="2"/>
  <c r="T731" i="2"/>
  <c r="T732" i="2"/>
  <c r="T733" i="2"/>
  <c r="T734" i="2"/>
  <c r="T735" i="2"/>
  <c r="T736" i="2"/>
  <c r="T737" i="2"/>
  <c r="T738" i="2"/>
  <c r="T739" i="2"/>
  <c r="T740" i="2"/>
  <c r="T741" i="2"/>
  <c r="T742" i="2"/>
  <c r="T743" i="2"/>
  <c r="T744" i="2"/>
  <c r="T745" i="2"/>
  <c r="T746" i="2"/>
  <c r="T747" i="2"/>
  <c r="T748" i="2"/>
  <c r="T749" i="2"/>
  <c r="T750" i="2"/>
  <c r="T751" i="2"/>
  <c r="T752" i="2"/>
  <c r="T753" i="2"/>
  <c r="T754" i="2"/>
  <c r="T755" i="2"/>
  <c r="T756" i="2"/>
  <c r="T757" i="2"/>
  <c r="T758" i="2"/>
  <c r="T759" i="2"/>
  <c r="T760" i="2"/>
  <c r="T761" i="2"/>
  <c r="T762" i="2"/>
  <c r="T763" i="2"/>
  <c r="T764" i="2"/>
  <c r="T765" i="2"/>
  <c r="T766" i="2"/>
  <c r="T767" i="2"/>
  <c r="T768" i="2"/>
  <c r="T769" i="2"/>
  <c r="T770" i="2"/>
  <c r="T771" i="2"/>
  <c r="T772" i="2"/>
  <c r="T773" i="2"/>
  <c r="T774" i="2"/>
  <c r="T775" i="2"/>
  <c r="T776" i="2"/>
  <c r="T777" i="2"/>
  <c r="T778" i="2"/>
  <c r="T779" i="2"/>
  <c r="T780" i="2"/>
  <c r="T781" i="2"/>
  <c r="T782" i="2"/>
  <c r="T783" i="2"/>
  <c r="T784" i="2"/>
  <c r="T785" i="2"/>
  <c r="T786" i="2"/>
  <c r="T787" i="2"/>
  <c r="T788" i="2"/>
  <c r="T789" i="2"/>
  <c r="T790" i="2"/>
  <c r="T791" i="2"/>
  <c r="T792" i="2"/>
  <c r="T793" i="2"/>
  <c r="T794" i="2"/>
  <c r="T795" i="2"/>
  <c r="T796" i="2"/>
  <c r="T797" i="2"/>
  <c r="T798" i="2"/>
  <c r="T799" i="2"/>
  <c r="T800" i="2"/>
  <c r="T801" i="2"/>
  <c r="T802" i="2"/>
  <c r="T803" i="2"/>
  <c r="T804" i="2"/>
  <c r="T805" i="2"/>
  <c r="T806" i="2"/>
  <c r="T807" i="2"/>
  <c r="T808" i="2"/>
  <c r="T809" i="2"/>
  <c r="T810" i="2"/>
  <c r="T811" i="2"/>
  <c r="T812" i="2"/>
  <c r="T813" i="2"/>
  <c r="T814" i="2"/>
  <c r="T815" i="2"/>
  <c r="T816" i="2"/>
  <c r="T817" i="2"/>
  <c r="T818" i="2"/>
  <c r="T819" i="2"/>
  <c r="T820" i="2"/>
  <c r="T821" i="2"/>
  <c r="T822" i="2"/>
  <c r="T823" i="2"/>
  <c r="T824" i="2"/>
  <c r="T825" i="2"/>
  <c r="T826" i="2"/>
  <c r="T827" i="2"/>
  <c r="T828" i="2"/>
  <c r="T829" i="2"/>
  <c r="T830" i="2"/>
  <c r="T831" i="2"/>
  <c r="T832" i="2"/>
  <c r="T833" i="2"/>
  <c r="T834" i="2"/>
  <c r="T835" i="2"/>
  <c r="T836" i="2"/>
  <c r="T837" i="2"/>
  <c r="T838" i="2"/>
  <c r="T839" i="2"/>
  <c r="T840" i="2"/>
  <c r="T841" i="2"/>
  <c r="T842" i="2"/>
  <c r="T843" i="2"/>
  <c r="T844" i="2"/>
  <c r="T845" i="2"/>
  <c r="T846" i="2"/>
  <c r="T847" i="2"/>
  <c r="T848" i="2"/>
  <c r="T849" i="2"/>
  <c r="T850" i="2"/>
  <c r="T851" i="2"/>
  <c r="T852" i="2"/>
  <c r="T853" i="2"/>
  <c r="T854" i="2"/>
  <c r="T855" i="2"/>
  <c r="T856" i="2"/>
  <c r="T857" i="2"/>
  <c r="T858" i="2"/>
  <c r="T859" i="2"/>
  <c r="T860" i="2"/>
  <c r="T861" i="2"/>
  <c r="T862" i="2"/>
  <c r="T863" i="2"/>
  <c r="T864" i="2"/>
  <c r="T865" i="2"/>
  <c r="T866" i="2"/>
  <c r="T867" i="2"/>
  <c r="T868" i="2"/>
  <c r="T869" i="2"/>
  <c r="T870" i="2"/>
  <c r="T871" i="2"/>
  <c r="T872" i="2"/>
  <c r="T873" i="2"/>
  <c r="T874" i="2"/>
  <c r="T875" i="2"/>
  <c r="T876" i="2"/>
  <c r="T877" i="2"/>
  <c r="T878" i="2"/>
  <c r="T879" i="2"/>
  <c r="T880" i="2"/>
  <c r="T881" i="2"/>
  <c r="T882" i="2"/>
  <c r="T883" i="2"/>
  <c r="T884" i="2"/>
  <c r="T885" i="2"/>
  <c r="T886" i="2"/>
  <c r="T887" i="2"/>
  <c r="T888" i="2"/>
  <c r="T889" i="2"/>
  <c r="T890" i="2"/>
  <c r="T891" i="2"/>
  <c r="T892" i="2"/>
  <c r="T893" i="2"/>
  <c r="T894" i="2"/>
  <c r="T895" i="2"/>
  <c r="T896" i="2"/>
  <c r="T897" i="2"/>
  <c r="T898" i="2"/>
  <c r="T899" i="2"/>
  <c r="T900" i="2"/>
  <c r="T901" i="2"/>
  <c r="T902" i="2"/>
  <c r="T903" i="2"/>
  <c r="T904" i="2"/>
  <c r="T905" i="2"/>
  <c r="T906" i="2"/>
  <c r="T907" i="2"/>
  <c r="T908" i="2"/>
  <c r="T909" i="2"/>
  <c r="T910" i="2"/>
  <c r="T911" i="2"/>
  <c r="T912" i="2"/>
  <c r="T913" i="2"/>
  <c r="T914" i="2"/>
  <c r="T915" i="2"/>
  <c r="T916" i="2"/>
  <c r="T917" i="2"/>
  <c r="T918" i="2"/>
  <c r="T919" i="2"/>
  <c r="T920" i="2"/>
  <c r="T921" i="2"/>
  <c r="T922" i="2"/>
  <c r="T923" i="2"/>
  <c r="T924" i="2"/>
  <c r="T925" i="2"/>
  <c r="T926" i="2"/>
  <c r="T927" i="2"/>
  <c r="T928" i="2"/>
  <c r="T929" i="2"/>
  <c r="T930" i="2"/>
  <c r="T931" i="2"/>
  <c r="T932" i="2"/>
  <c r="T933" i="2"/>
  <c r="T934" i="2"/>
  <c r="T935" i="2"/>
  <c r="T936" i="2"/>
  <c r="T937" i="2"/>
  <c r="T938" i="2"/>
  <c r="T939" i="2"/>
  <c r="T940" i="2"/>
  <c r="T941" i="2"/>
  <c r="T942" i="2"/>
  <c r="T943" i="2"/>
  <c r="T944" i="2"/>
  <c r="T945" i="2"/>
  <c r="T946" i="2"/>
  <c r="T947" i="2"/>
  <c r="T948" i="2"/>
  <c r="T949" i="2"/>
  <c r="T950" i="2"/>
  <c r="T951" i="2"/>
  <c r="T952" i="2"/>
  <c r="T953" i="2"/>
  <c r="T954" i="2"/>
  <c r="T955" i="2"/>
  <c r="T956" i="2"/>
  <c r="T957" i="2"/>
  <c r="T958" i="2"/>
  <c r="T959" i="2"/>
  <c r="T960" i="2"/>
  <c r="T961" i="2"/>
  <c r="T962" i="2"/>
  <c r="T963" i="2"/>
  <c r="T964" i="2"/>
  <c r="T965" i="2"/>
  <c r="T966" i="2"/>
  <c r="T967" i="2"/>
  <c r="T968" i="2"/>
  <c r="T969" i="2"/>
  <c r="T970" i="2"/>
  <c r="T971" i="2"/>
  <c r="T972" i="2"/>
  <c r="T973" i="2"/>
  <c r="T974" i="2"/>
  <c r="T975" i="2"/>
  <c r="T976" i="2"/>
  <c r="T977" i="2"/>
  <c r="T978" i="2"/>
  <c r="T979" i="2"/>
  <c r="T980" i="2"/>
  <c r="T981" i="2"/>
  <c r="T982" i="2"/>
  <c r="T983" i="2"/>
  <c r="T984" i="2"/>
  <c r="T985" i="2"/>
  <c r="T986" i="2"/>
  <c r="T987" i="2"/>
  <c r="T988" i="2"/>
  <c r="T989" i="2"/>
  <c r="T990" i="2"/>
  <c r="T991" i="2"/>
  <c r="T992" i="2"/>
  <c r="T993" i="2"/>
  <c r="T994" i="2"/>
  <c r="T995" i="2"/>
  <c r="T996" i="2"/>
  <c r="T997" i="2"/>
  <c r="T998" i="2"/>
  <c r="T999" i="2"/>
  <c r="T1000" i="2"/>
  <c r="T1001" i="2"/>
  <c r="T1002" i="2"/>
  <c r="T1003" i="2"/>
  <c r="T1004" i="2"/>
  <c r="T1005" i="2"/>
  <c r="T1006" i="2"/>
  <c r="T1007" i="2"/>
  <c r="T1008" i="2"/>
  <c r="T1009" i="2"/>
  <c r="T1010" i="2"/>
  <c r="T1011" i="2"/>
  <c r="T1012" i="2"/>
  <c r="T1013" i="2"/>
  <c r="T1014" i="2"/>
  <c r="T1015" i="2"/>
  <c r="T1016" i="2"/>
  <c r="T1017" i="2"/>
  <c r="T1018" i="2"/>
  <c r="T1019" i="2"/>
  <c r="T1020" i="2"/>
  <c r="T1021" i="2"/>
  <c r="T1022" i="2"/>
  <c r="T1023" i="2"/>
  <c r="T1024" i="2"/>
  <c r="T1025" i="2"/>
  <c r="T1026" i="2"/>
  <c r="T1027" i="2"/>
  <c r="T1028" i="2"/>
  <c r="T1029" i="2"/>
  <c r="T1030" i="2"/>
  <c r="T1031" i="2"/>
  <c r="T1032" i="2"/>
  <c r="T1033" i="2"/>
  <c r="T1034" i="2"/>
  <c r="T1035" i="2"/>
  <c r="T1036" i="2"/>
  <c r="T1037" i="2"/>
  <c r="T1038" i="2"/>
  <c r="T1039" i="2"/>
  <c r="T1040" i="2"/>
  <c r="T1041" i="2"/>
  <c r="T1042" i="2"/>
  <c r="T1043" i="2"/>
  <c r="T1044" i="2"/>
  <c r="T1045" i="2"/>
  <c r="T1046" i="2"/>
  <c r="T1047" i="2"/>
  <c r="T1048" i="2"/>
  <c r="T1049" i="2"/>
  <c r="T1050" i="2"/>
  <c r="T1051" i="2"/>
  <c r="T1052" i="2"/>
  <c r="T1053" i="2"/>
  <c r="T1054" i="2"/>
  <c r="T1055" i="2"/>
  <c r="T1056" i="2"/>
  <c r="T1057" i="2"/>
  <c r="T1058" i="2"/>
  <c r="T1059" i="2"/>
  <c r="T1060" i="2"/>
  <c r="T1061" i="2"/>
  <c r="T1062" i="2"/>
  <c r="T1063" i="2"/>
  <c r="T1064" i="2"/>
  <c r="T1065" i="2"/>
  <c r="T1066" i="2"/>
  <c r="T1067" i="2"/>
  <c r="T1068" i="2"/>
  <c r="T1069" i="2"/>
  <c r="T1070" i="2"/>
  <c r="T1071" i="2"/>
  <c r="T1072" i="2"/>
  <c r="T1073" i="2"/>
  <c r="T1074" i="2"/>
  <c r="T1075" i="2"/>
  <c r="T1076" i="2"/>
  <c r="T1077" i="2"/>
  <c r="T1078" i="2"/>
  <c r="T1079" i="2"/>
  <c r="T1080" i="2"/>
  <c r="T1081" i="2"/>
  <c r="T1082" i="2"/>
  <c r="T1083" i="2"/>
  <c r="T1084" i="2"/>
  <c r="T1085" i="2"/>
  <c r="T1086" i="2"/>
  <c r="T1087" i="2"/>
  <c r="T1088" i="2"/>
  <c r="T1089" i="2"/>
  <c r="T1090" i="2"/>
  <c r="T1091" i="2"/>
  <c r="T1092" i="2"/>
  <c r="T1093" i="2"/>
  <c r="T1094" i="2"/>
  <c r="T1095" i="2"/>
  <c r="T1096" i="2"/>
  <c r="T1097" i="2"/>
  <c r="T1098" i="2"/>
  <c r="T1099" i="2"/>
  <c r="T1100" i="2"/>
  <c r="T1101" i="2"/>
  <c r="T1102" i="2"/>
  <c r="T1103" i="2"/>
  <c r="T1104" i="2"/>
  <c r="T1105" i="2"/>
  <c r="T1106" i="2"/>
  <c r="T1107" i="2"/>
  <c r="T1108" i="2"/>
  <c r="T1109" i="2"/>
  <c r="T1110" i="2"/>
  <c r="T1111" i="2"/>
  <c r="T1112" i="2"/>
  <c r="T1113" i="2"/>
  <c r="T1114" i="2"/>
  <c r="T1115" i="2"/>
  <c r="T1116" i="2"/>
  <c r="T1117" i="2"/>
  <c r="T12" i="2"/>
  <c r="V810" i="2" l="1"/>
  <c r="V270" i="2"/>
  <c r="V969" i="2"/>
  <c r="V149" i="2"/>
  <c r="V588" i="2"/>
  <c r="V24" i="2"/>
  <c r="V1050" i="2"/>
  <c r="V890" i="2"/>
  <c r="V690" i="2"/>
  <c r="V570" i="2"/>
  <c r="V490" i="2"/>
  <c r="V410" i="2"/>
  <c r="V350" i="2"/>
  <c r="V230" i="2"/>
  <c r="V150" i="2"/>
  <c r="V110" i="2"/>
  <c r="V989" i="2"/>
  <c r="V809" i="2"/>
  <c r="V649" i="2"/>
  <c r="V489" i="2"/>
  <c r="V309" i="2"/>
  <c r="V49" i="2"/>
  <c r="V988" i="2"/>
  <c r="V828" i="2"/>
  <c r="V708" i="2"/>
  <c r="V568" i="2"/>
  <c r="V428" i="2"/>
  <c r="V228" i="2"/>
  <c r="V28" i="2"/>
  <c r="V1007" i="2"/>
  <c r="V887" i="2"/>
  <c r="V767" i="2"/>
  <c r="V667" i="2"/>
  <c r="V547" i="2"/>
  <c r="V387" i="2"/>
  <c r="V207" i="2"/>
  <c r="V27" i="2"/>
  <c r="V986" i="2"/>
  <c r="V866" i="2"/>
  <c r="V766" i="2"/>
  <c r="V646" i="2"/>
  <c r="V506" i="2"/>
  <c r="V326" i="2"/>
  <c r="V26" i="2"/>
  <c r="V1045" i="2"/>
  <c r="V945" i="2"/>
  <c r="V825" i="2"/>
  <c r="V705" i="2"/>
  <c r="V605" i="2"/>
  <c r="V545" i="2"/>
  <c r="V465" i="2"/>
  <c r="V385" i="2"/>
  <c r="V265" i="2"/>
  <c r="V145" i="2"/>
  <c r="V85" i="2"/>
  <c r="V1084" i="2"/>
  <c r="V964" i="2"/>
  <c r="V804" i="2"/>
  <c r="V704" i="2"/>
  <c r="V564" i="2"/>
  <c r="V464" i="2"/>
  <c r="V364" i="2"/>
  <c r="V244" i="2"/>
  <c r="V104" i="2"/>
  <c r="V1023" i="2"/>
  <c r="V883" i="2"/>
  <c r="V743" i="2"/>
  <c r="V623" i="2"/>
  <c r="V523" i="2"/>
  <c r="V483" i="2"/>
  <c r="V403" i="2"/>
  <c r="V303" i="2"/>
  <c r="V183" i="2"/>
  <c r="V43" i="2"/>
  <c r="V1042" i="2"/>
  <c r="V922" i="2"/>
  <c r="V782" i="2"/>
  <c r="V642" i="2"/>
  <c r="V462" i="2"/>
  <c r="V302" i="2"/>
  <c r="V22" i="2"/>
  <c r="V1041" i="2"/>
  <c r="V881" i="2"/>
  <c r="V781" i="2"/>
  <c r="V681" i="2"/>
  <c r="V601" i="2"/>
  <c r="V521" i="2"/>
  <c r="V481" i="2"/>
  <c r="V441" i="2"/>
  <c r="V401" i="2"/>
  <c r="V361" i="2"/>
  <c r="V321" i="2"/>
  <c r="V281" i="2"/>
  <c r="V241" i="2"/>
  <c r="V201" i="2"/>
  <c r="V161" i="2"/>
  <c r="V121" i="2"/>
  <c r="V81" i="2"/>
  <c r="V41" i="2"/>
  <c r="V1100" i="2"/>
  <c r="V1040" i="2"/>
  <c r="V980" i="2"/>
  <c r="V940" i="2"/>
  <c r="V880" i="2"/>
  <c r="V840" i="2"/>
  <c r="V800" i="2"/>
  <c r="V740" i="2"/>
  <c r="V700" i="2"/>
  <c r="V640" i="2"/>
  <c r="V600" i="2"/>
  <c r="V560" i="2"/>
  <c r="V520" i="2"/>
  <c r="V500" i="2"/>
  <c r="V480" i="2"/>
  <c r="V460" i="2"/>
  <c r="V420" i="2"/>
  <c r="V400" i="2"/>
  <c r="V380" i="2"/>
  <c r="V360" i="2"/>
  <c r="V340" i="2"/>
  <c r="V320" i="2"/>
  <c r="V300" i="2"/>
  <c r="V280" i="2"/>
  <c r="V260" i="2"/>
  <c r="V240" i="2"/>
  <c r="V220" i="2"/>
  <c r="V200" i="2"/>
  <c r="V180" i="2"/>
  <c r="V160" i="2"/>
  <c r="V140" i="2"/>
  <c r="V120" i="2"/>
  <c r="V100" i="2"/>
  <c r="V80" i="2"/>
  <c r="V60" i="2"/>
  <c r="V40" i="2"/>
  <c r="V20" i="2"/>
  <c r="V1070" i="2"/>
  <c r="V950" i="2"/>
  <c r="V730" i="2"/>
  <c r="V590" i="2"/>
  <c r="V390" i="2"/>
  <c r="V50" i="2"/>
  <c r="V1109" i="2"/>
  <c r="V1009" i="2"/>
  <c r="V829" i="2"/>
  <c r="V749" i="2"/>
  <c r="V629" i="2"/>
  <c r="V529" i="2"/>
  <c r="V429" i="2"/>
  <c r="V269" i="2"/>
  <c r="V69" i="2"/>
  <c r="V1048" i="2"/>
  <c r="V968" i="2"/>
  <c r="V868" i="2"/>
  <c r="V768" i="2"/>
  <c r="V668" i="2"/>
  <c r="V548" i="2"/>
  <c r="V488" i="2"/>
  <c r="V408" i="2"/>
  <c r="V328" i="2"/>
  <c r="V168" i="2"/>
  <c r="V128" i="2"/>
  <c r="V1087" i="2"/>
  <c r="V967" i="2"/>
  <c r="V787" i="2"/>
  <c r="V647" i="2"/>
  <c r="V487" i="2"/>
  <c r="V367" i="2"/>
  <c r="V247" i="2"/>
  <c r="V107" i="2"/>
  <c r="V1106" i="2"/>
  <c r="V966" i="2"/>
  <c r="V806" i="2"/>
  <c r="V706" i="2"/>
  <c r="V586" i="2"/>
  <c r="V486" i="2"/>
  <c r="V386" i="2"/>
  <c r="V266" i="2"/>
  <c r="V166" i="2"/>
  <c r="V126" i="2"/>
  <c r="V1085" i="2"/>
  <c r="V905" i="2"/>
  <c r="V765" i="2"/>
  <c r="V665" i="2"/>
  <c r="V525" i="2"/>
  <c r="V405" i="2"/>
  <c r="V205" i="2"/>
  <c r="V65" i="2"/>
  <c r="V1044" i="2"/>
  <c r="V924" i="2"/>
  <c r="V784" i="2"/>
  <c r="V684" i="2"/>
  <c r="V604" i="2"/>
  <c r="V504" i="2"/>
  <c r="V404" i="2"/>
  <c r="V344" i="2"/>
  <c r="V264" i="2"/>
  <c r="V144" i="2"/>
  <c r="V1103" i="2"/>
  <c r="V983" i="2"/>
  <c r="V843" i="2"/>
  <c r="V663" i="2"/>
  <c r="V543" i="2"/>
  <c r="V423" i="2"/>
  <c r="V283" i="2"/>
  <c r="V23" i="2"/>
  <c r="V1082" i="2"/>
  <c r="V982" i="2"/>
  <c r="V902" i="2"/>
  <c r="V822" i="2"/>
  <c r="V762" i="2"/>
  <c r="V702" i="2"/>
  <c r="V622" i="2"/>
  <c r="V502" i="2"/>
  <c r="V402" i="2"/>
  <c r="V262" i="2"/>
  <c r="V42" i="2"/>
  <c r="V1061" i="2"/>
  <c r="V941" i="2"/>
  <c r="V841" i="2"/>
  <c r="V741" i="2"/>
  <c r="V641" i="2"/>
  <c r="V561" i="2"/>
  <c r="V501" i="2"/>
  <c r="V461" i="2"/>
  <c r="V421" i="2"/>
  <c r="V381" i="2"/>
  <c r="V341" i="2"/>
  <c r="V301" i="2"/>
  <c r="V261" i="2"/>
  <c r="V221" i="2"/>
  <c r="V181" i="2"/>
  <c r="V141" i="2"/>
  <c r="V101" i="2"/>
  <c r="V61" i="2"/>
  <c r="V21" i="2"/>
  <c r="V1080" i="2"/>
  <c r="V1060" i="2"/>
  <c r="V1020" i="2"/>
  <c r="V1000" i="2"/>
  <c r="V960" i="2"/>
  <c r="V920" i="2"/>
  <c r="V900" i="2"/>
  <c r="V860" i="2"/>
  <c r="V820" i="2"/>
  <c r="V780" i="2"/>
  <c r="V760" i="2"/>
  <c r="V720" i="2"/>
  <c r="V680" i="2"/>
  <c r="V660" i="2"/>
  <c r="V620" i="2"/>
  <c r="V580" i="2"/>
  <c r="V540" i="2"/>
  <c r="V440" i="2"/>
  <c r="V1099" i="2"/>
  <c r="V1079" i="2"/>
  <c r="V1059" i="2"/>
  <c r="V1039" i="2"/>
  <c r="V1019" i="2"/>
  <c r="V999" i="2"/>
  <c r="V979" i="2"/>
  <c r="V959" i="2"/>
  <c r="V939" i="2"/>
  <c r="V919" i="2"/>
  <c r="V899" i="2"/>
  <c r="V879" i="2"/>
  <c r="V859" i="2"/>
  <c r="V839" i="2"/>
  <c r="V819" i="2"/>
  <c r="V799" i="2"/>
  <c r="V779" i="2"/>
  <c r="V759" i="2"/>
  <c r="V739" i="2"/>
  <c r="V719" i="2"/>
  <c r="V699" i="2"/>
  <c r="V679" i="2"/>
  <c r="V659" i="2"/>
  <c r="V639" i="2"/>
  <c r="V619" i="2"/>
  <c r="V599" i="2"/>
  <c r="V579" i="2"/>
  <c r="V559" i="2"/>
  <c r="V539" i="2"/>
  <c r="V519" i="2"/>
  <c r="V499" i="2"/>
  <c r="V479" i="2"/>
  <c r="V459" i="2"/>
  <c r="V439" i="2"/>
  <c r="V419" i="2"/>
  <c r="V399" i="2"/>
  <c r="V379" i="2"/>
  <c r="V359" i="2"/>
  <c r="V339" i="2"/>
  <c r="V319" i="2"/>
  <c r="V299" i="2"/>
  <c r="V279" i="2"/>
  <c r="V259" i="2"/>
  <c r="V239" i="2"/>
  <c r="V219" i="2"/>
  <c r="V199" i="2"/>
  <c r="V179" i="2"/>
  <c r="V159" i="2"/>
  <c r="V139" i="2"/>
  <c r="V119" i="2"/>
  <c r="V99" i="2"/>
  <c r="V79" i="2"/>
  <c r="V59" i="2"/>
  <c r="V39" i="2"/>
  <c r="V19" i="2"/>
  <c r="V830" i="2"/>
  <c r="V210" i="2"/>
  <c r="V849" i="2"/>
  <c r="V169" i="2"/>
  <c r="V948" i="2"/>
  <c r="V268" i="2"/>
  <c r="V947" i="2"/>
  <c r="V147" i="2"/>
  <c r="V926" i="2"/>
  <c r="V286" i="2"/>
  <c r="V1065" i="2"/>
  <c r="V285" i="2"/>
  <c r="V864" i="2"/>
  <c r="V184" i="2"/>
  <c r="V683" i="2"/>
  <c r="V163" i="2"/>
  <c r="V862" i="2"/>
  <c r="V542" i="2"/>
  <c r="V162" i="2"/>
  <c r="V1081" i="2"/>
  <c r="V901" i="2"/>
  <c r="V721" i="2"/>
  <c r="V838" i="2"/>
  <c r="V518" i="2"/>
  <c r="V98" i="2"/>
  <c r="V1057" i="2"/>
  <c r="V737" i="2"/>
  <c r="V437" i="2"/>
  <c r="V117" i="2"/>
  <c r="V1036" i="2"/>
  <c r="V836" i="2"/>
  <c r="V736" i="2"/>
  <c r="V656" i="2"/>
  <c r="V616" i="2"/>
  <c r="V596" i="2"/>
  <c r="V576" i="2"/>
  <c r="V556" i="2"/>
  <c r="V536" i="2"/>
  <c r="V516" i="2"/>
  <c r="V496" i="2"/>
  <c r="V476" i="2"/>
  <c r="V456" i="2"/>
  <c r="V436" i="2"/>
  <c r="V416" i="2"/>
  <c r="V396" i="2"/>
  <c r="V376" i="2"/>
  <c r="V356" i="2"/>
  <c r="V336" i="2"/>
  <c r="V316" i="2"/>
  <c r="V296" i="2"/>
  <c r="V276" i="2"/>
  <c r="V256" i="2"/>
  <c r="V236" i="2"/>
  <c r="V216" i="2"/>
  <c r="V196" i="2"/>
  <c r="V176" i="2"/>
  <c r="V156" i="2"/>
  <c r="V136" i="2"/>
  <c r="V116" i="2"/>
  <c r="V96" i="2"/>
  <c r="V76" i="2"/>
  <c r="V56" i="2"/>
  <c r="V36" i="2"/>
  <c r="V16" i="2"/>
  <c r="V790" i="2"/>
  <c r="V250" i="2"/>
  <c r="V909" i="2"/>
  <c r="V189" i="2"/>
  <c r="V888" i="2"/>
  <c r="V308" i="2"/>
  <c r="V907" i="2"/>
  <c r="V167" i="2"/>
  <c r="V1026" i="2"/>
  <c r="V206" i="2"/>
  <c r="V1005" i="2"/>
  <c r="V305" i="2"/>
  <c r="V844" i="2"/>
  <c r="V164" i="2"/>
  <c r="V723" i="2"/>
  <c r="V143" i="2"/>
  <c r="V962" i="2"/>
  <c r="V562" i="2"/>
  <c r="V142" i="2"/>
  <c r="V1101" i="2"/>
  <c r="V921" i="2"/>
  <c r="V701" i="2"/>
  <c r="V878" i="2"/>
  <c r="V558" i="2"/>
  <c r="V78" i="2"/>
  <c r="V1097" i="2"/>
  <c r="V777" i="2"/>
  <c r="V477" i="2"/>
  <c r="V97" i="2"/>
  <c r="V1096" i="2"/>
  <c r="V896" i="2"/>
  <c r="V1055" i="2"/>
  <c r="V815" i="2"/>
  <c r="V635" i="2"/>
  <c r="V555" i="2"/>
  <c r="V535" i="2"/>
  <c r="V435" i="2"/>
  <c r="V415" i="2"/>
  <c r="V395" i="2"/>
  <c r="V375" i="2"/>
  <c r="V355" i="2"/>
  <c r="V335" i="2"/>
  <c r="V315" i="2"/>
  <c r="V295" i="2"/>
  <c r="V275" i="2"/>
  <c r="V255" i="2"/>
  <c r="V235" i="2"/>
  <c r="V215" i="2"/>
  <c r="V195" i="2"/>
  <c r="V175" i="2"/>
  <c r="V155" i="2"/>
  <c r="V135" i="2"/>
  <c r="V115" i="2"/>
  <c r="V95" i="2"/>
  <c r="V75" i="2"/>
  <c r="V55" i="2"/>
  <c r="V35" i="2"/>
  <c r="V15" i="2"/>
  <c r="V1110" i="2"/>
  <c r="V990" i="2"/>
  <c r="V910" i="2"/>
  <c r="V770" i="2"/>
  <c r="V650" i="2"/>
  <c r="V530" i="2"/>
  <c r="V430" i="2"/>
  <c r="V290" i="2"/>
  <c r="V130" i="2"/>
  <c r="V1069" i="2"/>
  <c r="V949" i="2"/>
  <c r="V789" i="2"/>
  <c r="V669" i="2"/>
  <c r="V589" i="2"/>
  <c r="V469" i="2"/>
  <c r="V409" i="2"/>
  <c r="V329" i="2"/>
  <c r="V229" i="2"/>
  <c r="V129" i="2"/>
  <c r="V1088" i="2"/>
  <c r="V908" i="2"/>
  <c r="V748" i="2"/>
  <c r="V628" i="2"/>
  <c r="V448" i="2"/>
  <c r="V288" i="2"/>
  <c r="V148" i="2"/>
  <c r="V88" i="2"/>
  <c r="V1047" i="2"/>
  <c r="V867" i="2"/>
  <c r="V747" i="2"/>
  <c r="V607" i="2"/>
  <c r="V467" i="2"/>
  <c r="V327" i="2"/>
  <c r="V67" i="2"/>
  <c r="V1086" i="2"/>
  <c r="V946" i="2"/>
  <c r="V826" i="2"/>
  <c r="V726" i="2"/>
  <c r="V626" i="2"/>
  <c r="V526" i="2"/>
  <c r="V406" i="2"/>
  <c r="V246" i="2"/>
  <c r="V46" i="2"/>
  <c r="V965" i="2"/>
  <c r="V845" i="2"/>
  <c r="V745" i="2"/>
  <c r="V625" i="2"/>
  <c r="V505" i="2"/>
  <c r="V365" i="2"/>
  <c r="V165" i="2"/>
  <c r="V45" i="2"/>
  <c r="V984" i="2"/>
  <c r="V824" i="2"/>
  <c r="V664" i="2"/>
  <c r="V484" i="2"/>
  <c r="V304" i="2"/>
  <c r="V44" i="2"/>
  <c r="V1003" i="2"/>
  <c r="V903" i="2"/>
  <c r="V803" i="2"/>
  <c r="V643" i="2"/>
  <c r="V503" i="2"/>
  <c r="V363" i="2"/>
  <c r="V263" i="2"/>
  <c r="V123" i="2"/>
  <c r="V1102" i="2"/>
  <c r="V942" i="2"/>
  <c r="V742" i="2"/>
  <c r="V602" i="2"/>
  <c r="V442" i="2"/>
  <c r="V342" i="2"/>
  <c r="V222" i="2"/>
  <c r="V82" i="2"/>
  <c r="V961" i="2"/>
  <c r="V761" i="2"/>
  <c r="V541" i="2"/>
  <c r="V1078" i="2"/>
  <c r="V1038" i="2"/>
  <c r="V958" i="2"/>
  <c r="V898" i="2"/>
  <c r="V798" i="2"/>
  <c r="V718" i="2"/>
  <c r="V658" i="2"/>
  <c r="V578" i="2"/>
  <c r="V498" i="2"/>
  <c r="V438" i="2"/>
  <c r="V358" i="2"/>
  <c r="V298" i="2"/>
  <c r="V218" i="2"/>
  <c r="V158" i="2"/>
  <c r="V38" i="2"/>
  <c r="V1037" i="2"/>
  <c r="V977" i="2"/>
  <c r="V917" i="2"/>
  <c r="V837" i="2"/>
  <c r="V757" i="2"/>
  <c r="V677" i="2"/>
  <c r="V597" i="2"/>
  <c r="V557" i="2"/>
  <c r="V457" i="2"/>
  <c r="V377" i="2"/>
  <c r="V297" i="2"/>
  <c r="V237" i="2"/>
  <c r="V177" i="2"/>
  <c r="V17" i="2"/>
  <c r="V1016" i="2"/>
  <c r="V956" i="2"/>
  <c r="V876" i="2"/>
  <c r="V796" i="2"/>
  <c r="V676" i="2"/>
  <c r="V1115" i="2"/>
  <c r="V1035" i="2"/>
  <c r="V955" i="2"/>
  <c r="V875" i="2"/>
  <c r="V775" i="2"/>
  <c r="V715" i="2"/>
  <c r="V655" i="2"/>
  <c r="V575" i="2"/>
  <c r="V515" i="2"/>
  <c r="V1114" i="2"/>
  <c r="V1054" i="2"/>
  <c r="V1034" i="2"/>
  <c r="V1014" i="2"/>
  <c r="V994" i="2"/>
  <c r="V974" i="2"/>
  <c r="V954" i="2"/>
  <c r="V934" i="2"/>
  <c r="V914" i="2"/>
  <c r="V894" i="2"/>
  <c r="V874" i="2"/>
  <c r="V854" i="2"/>
  <c r="V834" i="2"/>
  <c r="V814" i="2"/>
  <c r="V794" i="2"/>
  <c r="V774" i="2"/>
  <c r="V754" i="2"/>
  <c r="V734" i="2"/>
  <c r="V714" i="2"/>
  <c r="V694" i="2"/>
  <c r="V674" i="2"/>
  <c r="V654" i="2"/>
  <c r="V634" i="2"/>
  <c r="V614" i="2"/>
  <c r="V594" i="2"/>
  <c r="V574" i="2"/>
  <c r="V554" i="2"/>
  <c r="V534" i="2"/>
  <c r="V514" i="2"/>
  <c r="V494" i="2"/>
  <c r="V474" i="2"/>
  <c r="V454" i="2"/>
  <c r="V434" i="2"/>
  <c r="V414" i="2"/>
  <c r="V394" i="2"/>
  <c r="V374" i="2"/>
  <c r="V354" i="2"/>
  <c r="V334" i="2"/>
  <c r="V314" i="2"/>
  <c r="V294" i="2"/>
  <c r="V274" i="2"/>
  <c r="V254" i="2"/>
  <c r="V234" i="2"/>
  <c r="V214" i="2"/>
  <c r="V194" i="2"/>
  <c r="V174" i="2"/>
  <c r="V154" i="2"/>
  <c r="V134" i="2"/>
  <c r="V114" i="2"/>
  <c r="V94" i="2"/>
  <c r="V74" i="2"/>
  <c r="V54" i="2"/>
  <c r="V34" i="2"/>
  <c r="V14" i="2"/>
  <c r="V1030" i="2"/>
  <c r="V850" i="2"/>
  <c r="V670" i="2"/>
  <c r="V550" i="2"/>
  <c r="V450" i="2"/>
  <c r="V330" i="2"/>
  <c r="V170" i="2"/>
  <c r="V90" i="2"/>
  <c r="V1089" i="2"/>
  <c r="V929" i="2"/>
  <c r="V709" i="2"/>
  <c r="V569" i="2"/>
  <c r="V389" i="2"/>
  <c r="V249" i="2"/>
  <c r="V89" i="2"/>
  <c r="V1068" i="2"/>
  <c r="V928" i="2"/>
  <c r="V788" i="2"/>
  <c r="V688" i="2"/>
  <c r="V508" i="2"/>
  <c r="V368" i="2"/>
  <c r="V188" i="2"/>
  <c r="V48" i="2"/>
  <c r="V1067" i="2"/>
  <c r="V927" i="2"/>
  <c r="V807" i="2"/>
  <c r="V707" i="2"/>
  <c r="V567" i="2"/>
  <c r="V447" i="2"/>
  <c r="V267" i="2"/>
  <c r="V47" i="2"/>
  <c r="V1006" i="2"/>
  <c r="V846" i="2"/>
  <c r="V686" i="2"/>
  <c r="V546" i="2"/>
  <c r="V426" i="2"/>
  <c r="V306" i="2"/>
  <c r="V86" i="2"/>
  <c r="V1105" i="2"/>
  <c r="V925" i="2"/>
  <c r="V805" i="2"/>
  <c r="V685" i="2"/>
  <c r="V565" i="2"/>
  <c r="V445" i="2"/>
  <c r="V345" i="2"/>
  <c r="V225" i="2"/>
  <c r="V125" i="2"/>
  <c r="V1104" i="2"/>
  <c r="V944" i="2"/>
  <c r="V764" i="2"/>
  <c r="V644" i="2"/>
  <c r="V544" i="2"/>
  <c r="V424" i="2"/>
  <c r="V324" i="2"/>
  <c r="V204" i="2"/>
  <c r="V124" i="2"/>
  <c r="V1043" i="2"/>
  <c r="V943" i="2"/>
  <c r="V823" i="2"/>
  <c r="V703" i="2"/>
  <c r="V583" i="2"/>
  <c r="V463" i="2"/>
  <c r="V343" i="2"/>
  <c r="V223" i="2"/>
  <c r="V103" i="2"/>
  <c r="V1022" i="2"/>
  <c r="V842" i="2"/>
  <c r="V682" i="2"/>
  <c r="V522" i="2"/>
  <c r="V382" i="2"/>
  <c r="V242" i="2"/>
  <c r="V62" i="2"/>
  <c r="V1021" i="2"/>
  <c r="V821" i="2"/>
  <c r="V581" i="2"/>
  <c r="V1098" i="2"/>
  <c r="V1018" i="2"/>
  <c r="V938" i="2"/>
  <c r="V858" i="2"/>
  <c r="V778" i="2"/>
  <c r="V698" i="2"/>
  <c r="V638" i="2"/>
  <c r="V538" i="2"/>
  <c r="V458" i="2"/>
  <c r="V378" i="2"/>
  <c r="V318" i="2"/>
  <c r="V278" i="2"/>
  <c r="V238" i="2"/>
  <c r="V198" i="2"/>
  <c r="V138" i="2"/>
  <c r="V58" i="2"/>
  <c r="V1117" i="2"/>
  <c r="V1017" i="2"/>
  <c r="V957" i="2"/>
  <c r="V897" i="2"/>
  <c r="V817" i="2"/>
  <c r="V717" i="2"/>
  <c r="V617" i="2"/>
  <c r="V537" i="2"/>
  <c r="V417" i="2"/>
  <c r="V357" i="2"/>
  <c r="V277" i="2"/>
  <c r="V197" i="2"/>
  <c r="V137" i="2"/>
  <c r="V57" i="2"/>
  <c r="V1076" i="2"/>
  <c r="V976" i="2"/>
  <c r="V856" i="2"/>
  <c r="V776" i="2"/>
  <c r="V696" i="2"/>
  <c r="V1095" i="2"/>
  <c r="V975" i="2"/>
  <c r="V915" i="2"/>
  <c r="V855" i="2"/>
  <c r="V755" i="2"/>
  <c r="V695" i="2"/>
  <c r="V615" i="2"/>
  <c r="V455" i="2"/>
  <c r="V1113" i="2"/>
  <c r="V1073" i="2"/>
  <c r="V1033" i="2"/>
  <c r="V993" i="2"/>
  <c r="V973" i="2"/>
  <c r="V953" i="2"/>
  <c r="V933" i="2"/>
  <c r="V913" i="2"/>
  <c r="V893" i="2"/>
  <c r="V873" i="2"/>
  <c r="V853" i="2"/>
  <c r="V833" i="2"/>
  <c r="V813" i="2"/>
  <c r="V793" i="2"/>
  <c r="V773" i="2"/>
  <c r="V753" i="2"/>
  <c r="V733" i="2"/>
  <c r="V713" i="2"/>
  <c r="V693" i="2"/>
  <c r="V673" i="2"/>
  <c r="V653" i="2"/>
  <c r="V633" i="2"/>
  <c r="V613" i="2"/>
  <c r="V593" i="2"/>
  <c r="V573" i="2"/>
  <c r="V553" i="2"/>
  <c r="V533" i="2"/>
  <c r="V513" i="2"/>
  <c r="V493" i="2"/>
  <c r="V473" i="2"/>
  <c r="V453" i="2"/>
  <c r="V433" i="2"/>
  <c r="V413" i="2"/>
  <c r="V393" i="2"/>
  <c r="V373" i="2"/>
  <c r="V353" i="2"/>
  <c r="V333" i="2"/>
  <c r="V313" i="2"/>
  <c r="V293" i="2"/>
  <c r="V273" i="2"/>
  <c r="V253" i="2"/>
  <c r="V233" i="2"/>
  <c r="V213" i="2"/>
  <c r="V193" i="2"/>
  <c r="V173" i="2"/>
  <c r="V153" i="2"/>
  <c r="V133" i="2"/>
  <c r="V113" i="2"/>
  <c r="V93" i="2"/>
  <c r="V73" i="2"/>
  <c r="V53" i="2"/>
  <c r="V33" i="2"/>
  <c r="V13" i="2"/>
  <c r="V1010" i="2"/>
  <c r="V930" i="2"/>
  <c r="V750" i="2"/>
  <c r="V630" i="2"/>
  <c r="V470" i="2"/>
  <c r="V310" i="2"/>
  <c r="V70" i="2"/>
  <c r="V1049" i="2"/>
  <c r="V889" i="2"/>
  <c r="V769" i="2"/>
  <c r="V689" i="2"/>
  <c r="V609" i="2"/>
  <c r="V509" i="2"/>
  <c r="V449" i="2"/>
  <c r="V369" i="2"/>
  <c r="V289" i="2"/>
  <c r="V209" i="2"/>
  <c r="V109" i="2"/>
  <c r="V1108" i="2"/>
  <c r="V1008" i="2"/>
  <c r="V808" i="2"/>
  <c r="V648" i="2"/>
  <c r="V528" i="2"/>
  <c r="V388" i="2"/>
  <c r="V208" i="2"/>
  <c r="V68" i="2"/>
  <c r="V1027" i="2"/>
  <c r="V847" i="2"/>
  <c r="V727" i="2"/>
  <c r="V627" i="2"/>
  <c r="V527" i="2"/>
  <c r="V427" i="2"/>
  <c r="V347" i="2"/>
  <c r="V307" i="2"/>
  <c r="V227" i="2"/>
  <c r="V187" i="2"/>
  <c r="V127" i="2"/>
  <c r="V1066" i="2"/>
  <c r="V886" i="2"/>
  <c r="V746" i="2"/>
  <c r="V606" i="2"/>
  <c r="V446" i="2"/>
  <c r="V346" i="2"/>
  <c r="V186" i="2"/>
  <c r="V66" i="2"/>
  <c r="V1025" i="2"/>
  <c r="V865" i="2"/>
  <c r="V725" i="2"/>
  <c r="V585" i="2"/>
  <c r="V425" i="2"/>
  <c r="V245" i="2"/>
  <c r="V25" i="2"/>
  <c r="V1064" i="2"/>
  <c r="V1024" i="2"/>
  <c r="V904" i="2"/>
  <c r="V744" i="2"/>
  <c r="V584" i="2"/>
  <c r="V444" i="2"/>
  <c r="V284" i="2"/>
  <c r="V64" i="2"/>
  <c r="V1083" i="2"/>
  <c r="V963" i="2"/>
  <c r="V863" i="2"/>
  <c r="V763" i="2"/>
  <c r="V603" i="2"/>
  <c r="V443" i="2"/>
  <c r="V323" i="2"/>
  <c r="V203" i="2"/>
  <c r="V63" i="2"/>
  <c r="V1002" i="2"/>
  <c r="V802" i="2"/>
  <c r="V662" i="2"/>
  <c r="V482" i="2"/>
  <c r="V362" i="2"/>
  <c r="V282" i="2"/>
  <c r="V182" i="2"/>
  <c r="V122" i="2"/>
  <c r="V981" i="2"/>
  <c r="V801" i="2"/>
  <c r="V621" i="2"/>
  <c r="V12" i="2"/>
  <c r="V1058" i="2"/>
  <c r="V978" i="2"/>
  <c r="V918" i="2"/>
  <c r="V818" i="2"/>
  <c r="V738" i="2"/>
  <c r="V678" i="2"/>
  <c r="V598" i="2"/>
  <c r="V478" i="2"/>
  <c r="V398" i="2"/>
  <c r="V338" i="2"/>
  <c r="V258" i="2"/>
  <c r="V178" i="2"/>
  <c r="V18" i="2"/>
  <c r="V1077" i="2"/>
  <c r="V997" i="2"/>
  <c r="V937" i="2"/>
  <c r="V877" i="2"/>
  <c r="V797" i="2"/>
  <c r="V697" i="2"/>
  <c r="V657" i="2"/>
  <c r="V577" i="2"/>
  <c r="V517" i="2"/>
  <c r="V397" i="2"/>
  <c r="V317" i="2"/>
  <c r="V257" i="2"/>
  <c r="V217" i="2"/>
  <c r="V157" i="2"/>
  <c r="V37" i="2"/>
  <c r="V1056" i="2"/>
  <c r="V996" i="2"/>
  <c r="V916" i="2"/>
  <c r="V816" i="2"/>
  <c r="V756" i="2"/>
  <c r="V636" i="2"/>
  <c r="V1075" i="2"/>
  <c r="V995" i="2"/>
  <c r="V935" i="2"/>
  <c r="V895" i="2"/>
  <c r="V795" i="2"/>
  <c r="V735" i="2"/>
  <c r="V675" i="2"/>
  <c r="V595" i="2"/>
  <c r="V475" i="2"/>
  <c r="V1074" i="2"/>
  <c r="V1093" i="2"/>
  <c r="V1053" i="2"/>
  <c r="V1013" i="2"/>
  <c r="V1112" i="2"/>
  <c r="V1092" i="2"/>
  <c r="V1072" i="2"/>
  <c r="V1052" i="2"/>
  <c r="V1032" i="2"/>
  <c r="V1012" i="2"/>
  <c r="V992" i="2"/>
  <c r="V972" i="2"/>
  <c r="V952" i="2"/>
  <c r="V932" i="2"/>
  <c r="V912" i="2"/>
  <c r="V892" i="2"/>
  <c r="V872" i="2"/>
  <c r="V852" i="2"/>
  <c r="V832" i="2"/>
  <c r="V812" i="2"/>
  <c r="V792" i="2"/>
  <c r="V772" i="2"/>
  <c r="V752" i="2"/>
  <c r="V732" i="2"/>
  <c r="V712" i="2"/>
  <c r="V692" i="2"/>
  <c r="V672" i="2"/>
  <c r="V652" i="2"/>
  <c r="V632" i="2"/>
  <c r="V612" i="2"/>
  <c r="V592" i="2"/>
  <c r="V572" i="2"/>
  <c r="V552" i="2"/>
  <c r="V532" i="2"/>
  <c r="V512" i="2"/>
  <c r="V492" i="2"/>
  <c r="V472" i="2"/>
  <c r="V452" i="2"/>
  <c r="V432" i="2"/>
  <c r="V412" i="2"/>
  <c r="V392" i="2"/>
  <c r="V372" i="2"/>
  <c r="V352" i="2"/>
  <c r="V332" i="2"/>
  <c r="V312" i="2"/>
  <c r="V292" i="2"/>
  <c r="V272" i="2"/>
  <c r="V252" i="2"/>
  <c r="V232" i="2"/>
  <c r="V212" i="2"/>
  <c r="V192" i="2"/>
  <c r="V172" i="2"/>
  <c r="V152" i="2"/>
  <c r="V132" i="2"/>
  <c r="V112" i="2"/>
  <c r="V92" i="2"/>
  <c r="V72" i="2"/>
  <c r="V52" i="2"/>
  <c r="V32" i="2"/>
  <c r="V1090" i="2"/>
  <c r="V970" i="2"/>
  <c r="V870" i="2"/>
  <c r="V710" i="2"/>
  <c r="V610" i="2"/>
  <c r="V510" i="2"/>
  <c r="V370" i="2"/>
  <c r="V190" i="2"/>
  <c r="V30" i="2"/>
  <c r="V1029" i="2"/>
  <c r="V869" i="2"/>
  <c r="V729" i="2"/>
  <c r="V549" i="2"/>
  <c r="V349" i="2"/>
  <c r="V29" i="2"/>
  <c r="V1028" i="2"/>
  <c r="V848" i="2"/>
  <c r="V728" i="2"/>
  <c r="V608" i="2"/>
  <c r="V468" i="2"/>
  <c r="V348" i="2"/>
  <c r="V248" i="2"/>
  <c r="V108" i="2"/>
  <c r="V1107" i="2"/>
  <c r="V987" i="2"/>
  <c r="V827" i="2"/>
  <c r="V687" i="2"/>
  <c r="V587" i="2"/>
  <c r="V507" i="2"/>
  <c r="V407" i="2"/>
  <c r="V287" i="2"/>
  <c r="V87" i="2"/>
  <c r="V1046" i="2"/>
  <c r="V906" i="2"/>
  <c r="V786" i="2"/>
  <c r="V666" i="2"/>
  <c r="V566" i="2"/>
  <c r="V466" i="2"/>
  <c r="V366" i="2"/>
  <c r="V226" i="2"/>
  <c r="V146" i="2"/>
  <c r="V106" i="2"/>
  <c r="V985" i="2"/>
  <c r="V885" i="2"/>
  <c r="V785" i="2"/>
  <c r="V645" i="2"/>
  <c r="V485" i="2"/>
  <c r="V325" i="2"/>
  <c r="V185" i="2"/>
  <c r="V105" i="2"/>
  <c r="V1004" i="2"/>
  <c r="V884" i="2"/>
  <c r="V724" i="2"/>
  <c r="V624" i="2"/>
  <c r="V524" i="2"/>
  <c r="V384" i="2"/>
  <c r="V224" i="2"/>
  <c r="V84" i="2"/>
  <c r="V1063" i="2"/>
  <c r="V923" i="2"/>
  <c r="V783" i="2"/>
  <c r="V563" i="2"/>
  <c r="V383" i="2"/>
  <c r="V243" i="2"/>
  <c r="V83" i="2"/>
  <c r="V1062" i="2"/>
  <c r="V882" i="2"/>
  <c r="V722" i="2"/>
  <c r="V582" i="2"/>
  <c r="V422" i="2"/>
  <c r="V322" i="2"/>
  <c r="V202" i="2"/>
  <c r="V102" i="2"/>
  <c r="V1001" i="2"/>
  <c r="V861" i="2"/>
  <c r="V661" i="2"/>
  <c r="V998" i="2"/>
  <c r="V758" i="2"/>
  <c r="V618" i="2"/>
  <c r="V418" i="2"/>
  <c r="V118" i="2"/>
  <c r="V857" i="2"/>
  <c r="V637" i="2"/>
  <c r="V497" i="2"/>
  <c r="V337" i="2"/>
  <c r="V77" i="2"/>
  <c r="V1116" i="2"/>
  <c r="V936" i="2"/>
  <c r="V716" i="2"/>
  <c r="V1015" i="2"/>
  <c r="V835" i="2"/>
  <c r="V495" i="2"/>
  <c r="V1094" i="2"/>
  <c r="V1111" i="2"/>
  <c r="V1091" i="2"/>
  <c r="V1071" i="2"/>
  <c r="V1051" i="2"/>
  <c r="V1031" i="2"/>
  <c r="V1011" i="2"/>
  <c r="V991" i="2"/>
  <c r="V971" i="2"/>
  <c r="V951" i="2"/>
  <c r="V931" i="2"/>
  <c r="V911" i="2"/>
  <c r="V891" i="2"/>
  <c r="V871" i="2"/>
  <c r="V851" i="2"/>
  <c r="V831" i="2"/>
  <c r="V811" i="2"/>
  <c r="V791" i="2"/>
  <c r="V771" i="2"/>
  <c r="V751" i="2"/>
  <c r="V731" i="2"/>
  <c r="V711" i="2"/>
  <c r="V691" i="2"/>
  <c r="V671" i="2"/>
  <c r="V651" i="2"/>
  <c r="V631" i="2"/>
  <c r="V611" i="2"/>
  <c r="V591" i="2"/>
  <c r="V571" i="2"/>
  <c r="V551" i="2"/>
  <c r="V531" i="2"/>
  <c r="V511" i="2"/>
  <c r="V491" i="2"/>
  <c r="V471" i="2"/>
  <c r="V451" i="2"/>
  <c r="V431" i="2"/>
  <c r="V411" i="2"/>
  <c r="V391" i="2"/>
  <c r="V371" i="2"/>
  <c r="V351" i="2"/>
  <c r="V331" i="2"/>
  <c r="V311" i="2"/>
  <c r="V291" i="2"/>
  <c r="V271" i="2"/>
  <c r="V251" i="2"/>
  <c r="V231" i="2"/>
  <c r="V211" i="2"/>
  <c r="V191" i="2"/>
  <c r="V171" i="2"/>
  <c r="V151" i="2"/>
  <c r="V131" i="2"/>
  <c r="V111" i="2"/>
  <c r="V91" i="2"/>
  <c r="V71" i="2"/>
  <c r="V51" i="2"/>
  <c r="V31" i="2"/>
  <c r="W1118" i="2"/>
  <c r="T1119" i="2"/>
  <c r="V1119" i="2" l="1"/>
  <c r="W483" i="2"/>
  <c r="W690" i="2"/>
  <c r="W12" i="2"/>
  <c r="W191" i="2"/>
  <c r="W391" i="2"/>
  <c r="W591" i="2"/>
  <c r="W791" i="2"/>
  <c r="W991" i="2"/>
  <c r="W1015" i="2"/>
  <c r="W418" i="2"/>
  <c r="W422" i="2"/>
  <c r="W923" i="2"/>
  <c r="W105" i="2"/>
  <c r="W226" i="2"/>
  <c r="W407" i="2"/>
  <c r="W468" i="2"/>
  <c r="W1029" i="2"/>
  <c r="W32" i="2"/>
  <c r="W232" i="2"/>
  <c r="W432" i="2"/>
  <c r="W632" i="2"/>
  <c r="W832" i="2"/>
  <c r="W1032" i="2"/>
  <c r="W595" i="2"/>
  <c r="W816" i="2"/>
  <c r="W517" i="2"/>
  <c r="W178" i="2"/>
  <c r="W978" i="2"/>
  <c r="W482" i="2"/>
  <c r="W863" i="2"/>
  <c r="W1064" i="2"/>
  <c r="W346" i="2"/>
  <c r="W347" i="2"/>
  <c r="W528" i="2"/>
  <c r="W509" i="2"/>
  <c r="W750" i="2"/>
  <c r="W153" i="2"/>
  <c r="W353" i="2"/>
  <c r="W553" i="2"/>
  <c r="W753" i="2"/>
  <c r="W953" i="2"/>
  <c r="W855" i="2"/>
  <c r="W137" i="2"/>
  <c r="W957" i="2"/>
  <c r="W458" i="2"/>
  <c r="W821" i="2"/>
  <c r="W223" i="2"/>
  <c r="W324" i="2"/>
  <c r="W445" i="2"/>
  <c r="W686" i="2"/>
  <c r="W1067" i="2"/>
  <c r="W249" i="2"/>
  <c r="W550" i="2"/>
  <c r="W134" i="2"/>
  <c r="W334" i="2"/>
  <c r="W534" i="2"/>
  <c r="W734" i="2"/>
  <c r="W934" i="2"/>
  <c r="W655" i="2"/>
  <c r="W956" i="2"/>
  <c r="W677" i="2"/>
  <c r="W358" i="2"/>
  <c r="W1078" i="2"/>
  <c r="W942" i="2"/>
  <c r="W44" i="2"/>
  <c r="W625" i="2"/>
  <c r="W826" i="2"/>
  <c r="W88" i="2"/>
  <c r="W329" i="2"/>
  <c r="W430" i="2"/>
  <c r="W75" i="2"/>
  <c r="W275" i="2"/>
  <c r="W555" i="2"/>
  <c r="W78" i="2"/>
  <c r="W723" i="2"/>
  <c r="W888" i="2"/>
  <c r="W116" i="2"/>
  <c r="W316" i="2"/>
  <c r="W516" i="2"/>
  <c r="W117" i="2"/>
  <c r="W162" i="2"/>
  <c r="W926" i="2"/>
  <c r="W39" i="2"/>
  <c r="W239" i="2"/>
  <c r="W439" i="2"/>
  <c r="W639" i="2"/>
  <c r="W839" i="2"/>
  <c r="W1039" i="2"/>
  <c r="W720" i="2"/>
  <c r="W1060" i="2"/>
  <c r="W341" i="2"/>
  <c r="W1061" i="2"/>
  <c r="W982" i="2"/>
  <c r="W144" i="2"/>
  <c r="W65" i="2"/>
  <c r="W266" i="2"/>
  <c r="W367" i="2"/>
  <c r="W488" i="2"/>
  <c r="W529" i="2"/>
  <c r="W950" i="2"/>
  <c r="W180" i="2"/>
  <c r="W380" i="2"/>
  <c r="W700" i="2"/>
  <c r="W81" i="2"/>
  <c r="W481" i="2"/>
  <c r="W642" i="2"/>
  <c r="W623" i="2"/>
  <c r="W804" i="2"/>
  <c r="W705" i="2"/>
  <c r="W986" i="2"/>
  <c r="W228" i="2"/>
  <c r="W809" i="2"/>
  <c r="W890" i="2"/>
  <c r="W551" i="2"/>
  <c r="W202" i="2"/>
  <c r="W248" i="2"/>
  <c r="W592" i="2"/>
  <c r="W1077" i="2"/>
  <c r="W66" i="2"/>
  <c r="W369" i="2"/>
  <c r="W513" i="2"/>
  <c r="W817" i="2"/>
  <c r="W124" i="2"/>
  <c r="W807" i="2"/>
  <c r="W94" i="2"/>
  <c r="W694" i="2"/>
  <c r="W557" i="2"/>
  <c r="W602" i="2"/>
  <c r="W867" i="2"/>
  <c r="W435" i="2"/>
  <c r="W276" i="2"/>
  <c r="W1065" i="2"/>
  <c r="W599" i="2"/>
  <c r="W841" i="2"/>
  <c r="W107" i="2"/>
  <c r="W340" i="2"/>
  <c r="W564" i="2"/>
  <c r="W835" i="2"/>
  <c r="W287" i="2"/>
  <c r="W812" i="2"/>
  <c r="W18" i="2"/>
  <c r="W186" i="2"/>
  <c r="W533" i="2"/>
  <c r="W378" i="2"/>
  <c r="W927" i="2"/>
  <c r="W514" i="2"/>
  <c r="W597" i="2"/>
  <c r="W742" i="2"/>
  <c r="W1047" i="2"/>
  <c r="W55" i="2"/>
  <c r="W535" i="2"/>
  <c r="W96" i="2"/>
  <c r="W1036" i="2"/>
  <c r="W286" i="2"/>
  <c r="W419" i="2"/>
  <c r="W1019" i="2"/>
  <c r="W301" i="2"/>
  <c r="W902" i="2"/>
  <c r="W1044" i="2"/>
  <c r="W429" i="2"/>
  <c r="W730" i="2"/>
  <c r="W360" i="2"/>
  <c r="W441" i="2"/>
  <c r="W605" i="2"/>
  <c r="W1011" i="2"/>
  <c r="W366" i="2"/>
  <c r="W252" i="2"/>
  <c r="W916" i="2"/>
  <c r="W25" i="2"/>
  <c r="W930" i="2"/>
  <c r="W197" i="2"/>
  <c r="W846" i="2"/>
  <c r="W554" i="2"/>
  <c r="W541" i="2"/>
  <c r="W530" i="2"/>
  <c r="W536" i="2"/>
  <c r="W1080" i="2"/>
  <c r="W27" i="2"/>
  <c r="W606" i="2"/>
  <c r="W527" i="2"/>
  <c r="W808" i="2"/>
  <c r="W689" i="2"/>
  <c r="W1010" i="2"/>
  <c r="W193" i="2"/>
  <c r="W393" i="2"/>
  <c r="W593" i="2"/>
  <c r="W793" i="2"/>
  <c r="W993" i="2"/>
  <c r="W975" i="2"/>
  <c r="W277" i="2"/>
  <c r="W1117" i="2"/>
  <c r="W638" i="2"/>
  <c r="W62" i="2"/>
  <c r="W463" i="2"/>
  <c r="W544" i="2"/>
  <c r="W685" i="2"/>
  <c r="W1006" i="2"/>
  <c r="W188" i="2"/>
  <c r="W569" i="2"/>
  <c r="W850" i="2"/>
  <c r="W174" i="2"/>
  <c r="W374" i="2"/>
  <c r="W574" i="2"/>
  <c r="W774" i="2"/>
  <c r="W974" i="2"/>
  <c r="W775" i="2"/>
  <c r="W17" i="2"/>
  <c r="W837" i="2"/>
  <c r="W498" i="2"/>
  <c r="W761" i="2"/>
  <c r="W123" i="2"/>
  <c r="W484" i="2"/>
  <c r="W845" i="2"/>
  <c r="W1086" i="2"/>
  <c r="W288" i="2"/>
  <c r="W469" i="2"/>
  <c r="W650" i="2"/>
  <c r="W115" i="2"/>
  <c r="W315" i="2"/>
  <c r="W815" i="2"/>
  <c r="W878" i="2"/>
  <c r="W844" i="2"/>
  <c r="W909" i="2"/>
  <c r="W156" i="2"/>
  <c r="W356" i="2"/>
  <c r="W556" i="2"/>
  <c r="W737" i="2"/>
  <c r="W862" i="2"/>
  <c r="W947" i="2"/>
  <c r="W79" i="2"/>
  <c r="W279" i="2"/>
  <c r="W479" i="2"/>
  <c r="W679" i="2"/>
  <c r="W879" i="2"/>
  <c r="W1079" i="2"/>
  <c r="W780" i="2"/>
  <c r="W21" i="2"/>
  <c r="W421" i="2"/>
  <c r="W262" i="2"/>
  <c r="W23" i="2"/>
  <c r="W344" i="2"/>
  <c r="W405" i="2"/>
  <c r="W486" i="2"/>
  <c r="W647" i="2"/>
  <c r="W668" i="2"/>
  <c r="W749" i="2"/>
  <c r="W20" i="2"/>
  <c r="W220" i="2"/>
  <c r="W420" i="2"/>
  <c r="W800" i="2"/>
  <c r="W161" i="2"/>
  <c r="W601" i="2"/>
  <c r="W922" i="2"/>
  <c r="W883" i="2"/>
  <c r="W1084" i="2"/>
  <c r="W945" i="2"/>
  <c r="W207" i="2"/>
  <c r="W568" i="2"/>
  <c r="W110" i="2"/>
  <c r="W24" i="2"/>
  <c r="W51" i="2"/>
  <c r="W251" i="2"/>
  <c r="W451" i="2"/>
  <c r="W651" i="2"/>
  <c r="W851" i="2"/>
  <c r="W1051" i="2"/>
  <c r="W1116" i="2"/>
  <c r="W998" i="2"/>
  <c r="W882" i="2"/>
  <c r="W224" i="2"/>
  <c r="W485" i="2"/>
  <c r="W566" i="2"/>
  <c r="W687" i="2"/>
  <c r="W848" i="2"/>
  <c r="W370" i="2"/>
  <c r="W92" i="2"/>
  <c r="W292" i="2"/>
  <c r="W492" i="2"/>
  <c r="W692" i="2"/>
  <c r="W892" i="2"/>
  <c r="W1092" i="2"/>
  <c r="W795" i="2"/>
  <c r="W1056" i="2"/>
  <c r="W697" i="2"/>
  <c r="W398" i="2"/>
  <c r="W621" i="2"/>
  <c r="W1002" i="2"/>
  <c r="W64" i="2"/>
  <c r="W425" i="2"/>
  <c r="W746" i="2"/>
  <c r="W627" i="2"/>
  <c r="W1008" i="2"/>
  <c r="W769" i="2"/>
  <c r="W13" i="2"/>
  <c r="W213" i="2"/>
  <c r="W413" i="2"/>
  <c r="W613" i="2"/>
  <c r="W813" i="2"/>
  <c r="W1033" i="2"/>
  <c r="W1095" i="2"/>
  <c r="W357" i="2"/>
  <c r="W58" i="2"/>
  <c r="W698" i="2"/>
  <c r="W242" i="2"/>
  <c r="W583" i="2"/>
  <c r="W644" i="2"/>
  <c r="W805" i="2"/>
  <c r="W47" i="2"/>
  <c r="W368" i="2"/>
  <c r="W709" i="2"/>
  <c r="W1030" i="2"/>
  <c r="W194" i="2"/>
  <c r="W394" i="2"/>
  <c r="W594" i="2"/>
  <c r="W794" i="2"/>
  <c r="W994" i="2"/>
  <c r="W875" i="2"/>
  <c r="W177" i="2"/>
  <c r="W917" i="2"/>
  <c r="W578" i="2"/>
  <c r="W961" i="2"/>
  <c r="W263" i="2"/>
  <c r="W664" i="2"/>
  <c r="W965" i="2"/>
  <c r="W67" i="2"/>
  <c r="W448" i="2"/>
  <c r="W589" i="2"/>
  <c r="W770" i="2"/>
  <c r="W135" i="2"/>
  <c r="W335" i="2"/>
  <c r="W1055" i="2"/>
  <c r="W701" i="2"/>
  <c r="W305" i="2"/>
  <c r="W250" i="2"/>
  <c r="W176" i="2"/>
  <c r="W376" i="2"/>
  <c r="W576" i="2"/>
  <c r="W1057" i="2"/>
  <c r="W163" i="2"/>
  <c r="W268" i="2"/>
  <c r="W99" i="2"/>
  <c r="W299" i="2"/>
  <c r="W499" i="2"/>
  <c r="W699" i="2"/>
  <c r="W899" i="2"/>
  <c r="W1099" i="2"/>
  <c r="W820" i="2"/>
  <c r="W61" i="2"/>
  <c r="W461" i="2"/>
  <c r="W402" i="2"/>
  <c r="W283" i="2"/>
  <c r="W404" i="2"/>
  <c r="W525" i="2"/>
  <c r="W586" i="2"/>
  <c r="W787" i="2"/>
  <c r="W768" i="2"/>
  <c r="W829" i="2"/>
  <c r="W40" i="2"/>
  <c r="W240" i="2"/>
  <c r="W460" i="2"/>
  <c r="W840" i="2"/>
  <c r="W201" i="2"/>
  <c r="W681" i="2"/>
  <c r="W1042" i="2"/>
  <c r="W1023" i="2"/>
  <c r="W85" i="2"/>
  <c r="W1045" i="2"/>
  <c r="W387" i="2"/>
  <c r="W708" i="2"/>
  <c r="W150" i="2"/>
  <c r="W588" i="2"/>
  <c r="W983" i="2"/>
  <c r="W307" i="2"/>
  <c r="W462" i="2"/>
  <c r="W618" i="2"/>
  <c r="W538" i="2"/>
  <c r="W925" i="2"/>
  <c r="W547" i="2"/>
  <c r="W317" i="2"/>
  <c r="W130" i="2"/>
  <c r="W76" i="2"/>
  <c r="W199" i="2"/>
  <c r="W261" i="2"/>
  <c r="W328" i="2"/>
  <c r="W600" i="2"/>
  <c r="W302" i="2"/>
  <c r="W545" i="2"/>
  <c r="W897" i="2"/>
  <c r="W649" i="2"/>
  <c r="W411" i="2"/>
  <c r="W1063" i="2"/>
  <c r="W52" i="2"/>
  <c r="W1052" i="2"/>
  <c r="W662" i="2"/>
  <c r="W609" i="2"/>
  <c r="W915" i="2"/>
  <c r="W565" i="2"/>
  <c r="W154" i="2"/>
  <c r="W1016" i="2"/>
  <c r="W745" i="2"/>
  <c r="W95" i="2"/>
  <c r="W164" i="2"/>
  <c r="W437" i="2"/>
  <c r="W259" i="2"/>
  <c r="W1059" i="2"/>
  <c r="W1082" i="2"/>
  <c r="W487" i="2"/>
  <c r="W200" i="2"/>
  <c r="W782" i="2"/>
  <c r="W825" i="2"/>
  <c r="W1062" i="2"/>
  <c r="W14" i="2"/>
  <c r="W91" i="2"/>
  <c r="W291" i="2"/>
  <c r="W491" i="2"/>
  <c r="W691" i="2"/>
  <c r="W891" i="2"/>
  <c r="W1091" i="2"/>
  <c r="W337" i="2"/>
  <c r="W861" i="2"/>
  <c r="W83" i="2"/>
  <c r="W524" i="2"/>
  <c r="W785" i="2"/>
  <c r="W786" i="2"/>
  <c r="W987" i="2"/>
  <c r="W29" i="2"/>
  <c r="W610" i="2"/>
  <c r="W132" i="2"/>
  <c r="W332" i="2"/>
  <c r="W532" i="2"/>
  <c r="W732" i="2"/>
  <c r="W932" i="2"/>
  <c r="W1013" i="2"/>
  <c r="W935" i="2"/>
  <c r="W157" i="2"/>
  <c r="W877" i="2"/>
  <c r="W598" i="2"/>
  <c r="W981" i="2"/>
  <c r="W203" i="2"/>
  <c r="W444" i="2"/>
  <c r="W725" i="2"/>
  <c r="W1066" i="2"/>
  <c r="W847" i="2"/>
  <c r="W109" i="2"/>
  <c r="W1049" i="2"/>
  <c r="W53" i="2"/>
  <c r="W253" i="2"/>
  <c r="W453" i="2"/>
  <c r="W653" i="2"/>
  <c r="W853" i="2"/>
  <c r="W1113" i="2"/>
  <c r="W776" i="2"/>
  <c r="W537" i="2"/>
  <c r="W198" i="2"/>
  <c r="W858" i="2"/>
  <c r="W522" i="2"/>
  <c r="W823" i="2"/>
  <c r="W944" i="2"/>
  <c r="W1105" i="2"/>
  <c r="W447" i="2"/>
  <c r="W688" i="2"/>
  <c r="W1089" i="2"/>
  <c r="W34" i="2"/>
  <c r="W234" i="2"/>
  <c r="W434" i="2"/>
  <c r="W634" i="2"/>
  <c r="W834" i="2"/>
  <c r="W1034" i="2"/>
  <c r="W1035" i="2"/>
  <c r="W297" i="2"/>
  <c r="W1037" i="2"/>
  <c r="W718" i="2"/>
  <c r="W222" i="2"/>
  <c r="W503" i="2"/>
  <c r="W984" i="2"/>
  <c r="W246" i="2"/>
  <c r="W467" i="2"/>
  <c r="W748" i="2"/>
  <c r="W789" i="2"/>
  <c r="W990" i="2"/>
  <c r="W175" i="2"/>
  <c r="W375" i="2"/>
  <c r="W1096" i="2"/>
  <c r="W1101" i="2"/>
  <c r="W206" i="2"/>
  <c r="W16" i="2"/>
  <c r="W216" i="2"/>
  <c r="W416" i="2"/>
  <c r="W616" i="2"/>
  <c r="W518" i="2"/>
  <c r="W184" i="2"/>
  <c r="W169" i="2"/>
  <c r="W139" i="2"/>
  <c r="W339" i="2"/>
  <c r="W539" i="2"/>
  <c r="W739" i="2"/>
  <c r="W939" i="2"/>
  <c r="W540" i="2"/>
  <c r="W900" i="2"/>
  <c r="W141" i="2"/>
  <c r="W561" i="2"/>
  <c r="W622" i="2"/>
  <c r="W543" i="2"/>
  <c r="W604" i="2"/>
  <c r="W765" i="2"/>
  <c r="W806" i="2"/>
  <c r="W1087" i="2"/>
  <c r="W968" i="2"/>
  <c r="W1109" i="2"/>
  <c r="W80" i="2"/>
  <c r="W280" i="2"/>
  <c r="W500" i="2"/>
  <c r="W940" i="2"/>
  <c r="W281" i="2"/>
  <c r="W881" i="2"/>
  <c r="W183" i="2"/>
  <c r="W244" i="2"/>
  <c r="W265" i="2"/>
  <c r="W326" i="2"/>
  <c r="W667" i="2"/>
  <c r="W988" i="2"/>
  <c r="W350" i="2"/>
  <c r="W969" i="2"/>
  <c r="W751" i="2"/>
  <c r="W884" i="2"/>
  <c r="W970" i="2"/>
  <c r="W1074" i="2"/>
  <c r="W603" i="2"/>
  <c r="W470" i="2"/>
  <c r="W695" i="2"/>
  <c r="W1022" i="2"/>
  <c r="W330" i="2"/>
  <c r="W894" i="2"/>
  <c r="W958" i="2"/>
  <c r="W129" i="2"/>
  <c r="W777" i="2"/>
  <c r="W836" i="2"/>
  <c r="W399" i="2"/>
  <c r="W660" i="2"/>
  <c r="W822" i="2"/>
  <c r="W126" i="2"/>
  <c r="W140" i="2"/>
  <c r="W401" i="2"/>
  <c r="W766" i="2"/>
  <c r="W171" i="2"/>
  <c r="W971" i="2"/>
  <c r="W783" i="2"/>
  <c r="W348" i="2"/>
  <c r="W412" i="2"/>
  <c r="W756" i="2"/>
  <c r="W763" i="2"/>
  <c r="W388" i="2"/>
  <c r="W333" i="2"/>
  <c r="W755" i="2"/>
  <c r="W581" i="2"/>
  <c r="W546" i="2"/>
  <c r="W114" i="2"/>
  <c r="W914" i="2"/>
  <c r="W1038" i="2"/>
  <c r="W229" i="2"/>
  <c r="W1097" i="2"/>
  <c r="W496" i="2"/>
  <c r="W219" i="2"/>
  <c r="W1020" i="2"/>
  <c r="W247" i="2"/>
  <c r="W704" i="2"/>
  <c r="W716" i="2"/>
  <c r="W507" i="2"/>
  <c r="W452" i="2"/>
  <c r="W675" i="2"/>
  <c r="W1058" i="2"/>
  <c r="W446" i="2"/>
  <c r="W173" i="2"/>
  <c r="W973" i="2"/>
  <c r="W1021" i="2"/>
  <c r="W48" i="2"/>
  <c r="W354" i="2"/>
  <c r="W715" i="2"/>
  <c r="W1102" i="2"/>
  <c r="W148" i="2"/>
  <c r="W635" i="2"/>
  <c r="W136" i="2"/>
  <c r="W59" i="2"/>
  <c r="W760" i="2"/>
  <c r="W205" i="2"/>
  <c r="W629" i="2"/>
  <c r="W740" i="2"/>
  <c r="W964" i="2"/>
  <c r="W428" i="2"/>
  <c r="W31" i="2"/>
  <c r="W831" i="2"/>
  <c r="W722" i="2"/>
  <c r="W587" i="2"/>
  <c r="W272" i="2"/>
  <c r="W1072" i="2"/>
  <c r="W657" i="2"/>
  <c r="W1083" i="2"/>
  <c r="W271" i="2"/>
  <c r="W871" i="2"/>
  <c r="W661" i="2"/>
  <c r="W666" i="2"/>
  <c r="W510" i="2"/>
  <c r="W712" i="2"/>
  <c r="W37" i="2"/>
  <c r="W63" i="2"/>
  <c r="W886" i="2"/>
  <c r="W889" i="2"/>
  <c r="W833" i="2"/>
  <c r="W138" i="2"/>
  <c r="W764" i="2"/>
  <c r="W929" i="2"/>
  <c r="W614" i="2"/>
  <c r="W237" i="2"/>
  <c r="W363" i="2"/>
  <c r="W628" i="2"/>
  <c r="W355" i="2"/>
  <c r="W790" i="2"/>
  <c r="W596" i="2"/>
  <c r="W119" i="2"/>
  <c r="W440" i="2"/>
  <c r="W502" i="2"/>
  <c r="W706" i="2"/>
  <c r="W1009" i="2"/>
  <c r="W480" i="2"/>
  <c r="W43" i="2"/>
  <c r="W230" i="2"/>
  <c r="W151" i="2"/>
  <c r="W495" i="2"/>
  <c r="W563" i="2"/>
  <c r="W729" i="2"/>
  <c r="W792" i="2"/>
  <c r="W818" i="2"/>
  <c r="W227" i="2"/>
  <c r="W313" i="2"/>
  <c r="W913" i="2"/>
  <c r="W318" i="2"/>
  <c r="W426" i="2"/>
  <c r="W494" i="2"/>
  <c r="W218" i="2"/>
  <c r="W365" i="2"/>
  <c r="W35" i="2"/>
  <c r="W907" i="2"/>
  <c r="W901" i="2"/>
  <c r="W799" i="2"/>
  <c r="W924" i="2"/>
  <c r="W1100" i="2"/>
  <c r="W1007" i="2"/>
  <c r="W571" i="2"/>
  <c r="W118" i="2"/>
  <c r="W146" i="2"/>
  <c r="W869" i="2"/>
  <c r="W612" i="2"/>
  <c r="W397" i="2"/>
  <c r="W1024" i="2"/>
  <c r="W133" i="2"/>
  <c r="W57" i="2"/>
  <c r="W345" i="2"/>
  <c r="W314" i="2"/>
  <c r="W876" i="2"/>
  <c r="W1003" i="2"/>
  <c r="W290" i="2"/>
  <c r="W143" i="2"/>
  <c r="W1081" i="2"/>
  <c r="W619" i="2"/>
  <c r="W941" i="2"/>
  <c r="W166" i="2"/>
  <c r="W160" i="2"/>
  <c r="W41" i="2"/>
  <c r="W866" i="2"/>
  <c r="W211" i="2"/>
  <c r="W582" i="2"/>
  <c r="W608" i="2"/>
  <c r="W652" i="2"/>
  <c r="W577" i="2"/>
  <c r="W963" i="2"/>
  <c r="W648" i="2"/>
  <c r="W373" i="2"/>
  <c r="W1017" i="2"/>
  <c r="W424" i="2"/>
  <c r="W389" i="2"/>
  <c r="W754" i="2"/>
  <c r="W757" i="2"/>
  <c r="W304" i="2"/>
  <c r="W409" i="2"/>
  <c r="W558" i="2"/>
  <c r="W336" i="2"/>
  <c r="W147" i="2"/>
  <c r="W459" i="2"/>
  <c r="W859" i="2"/>
  <c r="W381" i="2"/>
  <c r="W264" i="2"/>
  <c r="W548" i="2"/>
  <c r="W400" i="2"/>
  <c r="W743" i="2"/>
  <c r="W989" i="2"/>
  <c r="W231" i="2"/>
  <c r="W631" i="2"/>
  <c r="W1031" i="2"/>
  <c r="W758" i="2"/>
  <c r="W84" i="2"/>
  <c r="W466" i="2"/>
  <c r="W728" i="2"/>
  <c r="W72" i="2"/>
  <c r="W672" i="2"/>
  <c r="W735" i="2"/>
  <c r="W338" i="2"/>
  <c r="W802" i="2"/>
  <c r="W471" i="2"/>
  <c r="W1071" i="2"/>
  <c r="W645" i="2"/>
  <c r="W1028" i="2"/>
  <c r="W312" i="2"/>
  <c r="W912" i="2"/>
  <c r="W895" i="2"/>
  <c r="W478" i="2"/>
  <c r="W585" i="2"/>
  <c r="W1108" i="2"/>
  <c r="W433" i="2"/>
  <c r="W696" i="2"/>
  <c r="W382" i="2"/>
  <c r="W508" i="2"/>
  <c r="W414" i="2"/>
  <c r="W1014" i="2"/>
  <c r="W658" i="2"/>
  <c r="W824" i="2"/>
  <c r="W327" i="2"/>
  <c r="W910" i="2"/>
  <c r="W921" i="2"/>
  <c r="W396" i="2"/>
  <c r="W948" i="2"/>
  <c r="W719" i="2"/>
  <c r="W101" i="2"/>
  <c r="W504" i="2"/>
  <c r="W868" i="2"/>
  <c r="W260" i="2"/>
  <c r="W241" i="2"/>
  <c r="W145" i="2"/>
  <c r="W149" i="2"/>
  <c r="W111" i="2"/>
  <c r="W311" i="2"/>
  <c r="W511" i="2"/>
  <c r="W711" i="2"/>
  <c r="W911" i="2"/>
  <c r="W1111" i="2"/>
  <c r="W497" i="2"/>
  <c r="W1001" i="2"/>
  <c r="W243" i="2"/>
  <c r="W624" i="2"/>
  <c r="W885" i="2"/>
  <c r="W906" i="2"/>
  <c r="W1107" i="2"/>
  <c r="W349" i="2"/>
  <c r="W710" i="2"/>
  <c r="W152" i="2"/>
  <c r="W352" i="2"/>
  <c r="W552" i="2"/>
  <c r="W752" i="2"/>
  <c r="W952" i="2"/>
  <c r="W1053" i="2"/>
  <c r="W995" i="2"/>
  <c r="W217" i="2"/>
  <c r="W937" i="2"/>
  <c r="W678" i="2"/>
  <c r="W122" i="2"/>
  <c r="W323" i="2"/>
  <c r="W584" i="2"/>
  <c r="W865" i="2"/>
  <c r="W127" i="2"/>
  <c r="W1027" i="2"/>
  <c r="W209" i="2"/>
  <c r="W70" i="2"/>
  <c r="W73" i="2"/>
  <c r="W273" i="2"/>
  <c r="W473" i="2"/>
  <c r="W673" i="2"/>
  <c r="W873" i="2"/>
  <c r="W455" i="2"/>
  <c r="W856" i="2"/>
  <c r="W617" i="2"/>
  <c r="W238" i="2"/>
  <c r="W938" i="2"/>
  <c r="W682" i="2"/>
  <c r="W943" i="2"/>
  <c r="W1104" i="2"/>
  <c r="W86" i="2"/>
  <c r="W567" i="2"/>
  <c r="W788" i="2"/>
  <c r="W90" i="2"/>
  <c r="W54" i="2"/>
  <c r="W254" i="2"/>
  <c r="W454" i="2"/>
  <c r="W654" i="2"/>
  <c r="W854" i="2"/>
  <c r="W1054" i="2"/>
  <c r="W1115" i="2"/>
  <c r="W377" i="2"/>
  <c r="W38" i="2"/>
  <c r="W798" i="2"/>
  <c r="W342" i="2"/>
  <c r="W643" i="2"/>
  <c r="W45" i="2"/>
  <c r="W406" i="2"/>
  <c r="W607" i="2"/>
  <c r="W908" i="2"/>
  <c r="W949" i="2"/>
  <c r="W1110" i="2"/>
  <c r="W195" i="2"/>
  <c r="W395" i="2"/>
  <c r="W97" i="2"/>
  <c r="W142" i="2"/>
  <c r="W1026" i="2"/>
  <c r="W36" i="2"/>
  <c r="W236" i="2"/>
  <c r="W436" i="2"/>
  <c r="W656" i="2"/>
  <c r="W838" i="2"/>
  <c r="W864" i="2"/>
  <c r="W849" i="2"/>
  <c r="W159" i="2"/>
  <c r="W359" i="2"/>
  <c r="W559" i="2"/>
  <c r="W759" i="2"/>
  <c r="W959" i="2"/>
  <c r="W580" i="2"/>
  <c r="W920" i="2"/>
  <c r="W181" i="2"/>
  <c r="W641" i="2"/>
  <c r="W702" i="2"/>
  <c r="W663" i="2"/>
  <c r="W684" i="2"/>
  <c r="W905" i="2"/>
  <c r="W966" i="2"/>
  <c r="W128" i="2"/>
  <c r="W1048" i="2"/>
  <c r="W50" i="2"/>
  <c r="W100" i="2"/>
  <c r="W300" i="2"/>
  <c r="W520" i="2"/>
  <c r="W980" i="2"/>
  <c r="W321" i="2"/>
  <c r="W1041" i="2"/>
  <c r="W303" i="2"/>
  <c r="W364" i="2"/>
  <c r="W385" i="2"/>
  <c r="W506" i="2"/>
  <c r="W767" i="2"/>
  <c r="W49" i="2"/>
  <c r="W410" i="2"/>
  <c r="W270" i="2"/>
  <c r="W951" i="2"/>
  <c r="W106" i="2"/>
  <c r="W392" i="2"/>
  <c r="W636" i="2"/>
  <c r="W904" i="2"/>
  <c r="W113" i="2"/>
  <c r="W1076" i="2"/>
  <c r="W225" i="2"/>
  <c r="W294" i="2"/>
  <c r="W796" i="2"/>
  <c r="W626" i="2"/>
  <c r="W962" i="2"/>
  <c r="W830" i="2"/>
  <c r="W1000" i="2"/>
  <c r="W590" i="2"/>
  <c r="W489" i="2"/>
  <c r="W771" i="2"/>
  <c r="W1004" i="2"/>
  <c r="W212" i="2"/>
  <c r="W475" i="2"/>
  <c r="W362" i="2"/>
  <c r="W630" i="2"/>
  <c r="W933" i="2"/>
  <c r="W204" i="2"/>
  <c r="W450" i="2"/>
  <c r="W575" i="2"/>
  <c r="W726" i="2"/>
  <c r="W308" i="2"/>
  <c r="W819" i="2"/>
  <c r="W523" i="2"/>
  <c r="W611" i="2"/>
  <c r="W573" i="2"/>
  <c r="W121" i="2"/>
  <c r="W245" i="2"/>
  <c r="W233" i="2"/>
  <c r="W26" i="2"/>
  <c r="W351" i="2"/>
  <c r="W857" i="2"/>
  <c r="W87" i="2"/>
  <c r="W192" i="2"/>
  <c r="W992" i="2"/>
  <c r="W282" i="2"/>
  <c r="W208" i="2"/>
  <c r="W713" i="2"/>
  <c r="W1098" i="2"/>
  <c r="W1068" i="2"/>
  <c r="W515" i="2"/>
  <c r="W903" i="2"/>
  <c r="W235" i="2"/>
  <c r="W476" i="2"/>
  <c r="W999" i="2"/>
  <c r="W269" i="2"/>
  <c r="W570" i="2"/>
  <c r="W371" i="2"/>
  <c r="W322" i="2"/>
  <c r="W1090" i="2"/>
  <c r="W1012" i="2"/>
  <c r="W918" i="2"/>
  <c r="W449" i="2"/>
  <c r="W733" i="2"/>
  <c r="W103" i="2"/>
  <c r="W89" i="2"/>
  <c r="W714" i="2"/>
  <c r="W298" i="2"/>
  <c r="W505" i="2"/>
  <c r="W255" i="2"/>
  <c r="W296" i="2"/>
  <c r="W19" i="2"/>
  <c r="W680" i="2"/>
  <c r="W1103" i="2"/>
  <c r="W408" i="2"/>
  <c r="W640" i="2"/>
  <c r="W28" i="2"/>
  <c r="W811" i="2"/>
  <c r="W185" i="2"/>
  <c r="W30" i="2"/>
  <c r="W852" i="2"/>
  <c r="W258" i="2"/>
  <c r="W427" i="2"/>
  <c r="W773" i="2"/>
  <c r="W343" i="2"/>
  <c r="W670" i="2"/>
  <c r="W954" i="2"/>
  <c r="W438" i="2"/>
  <c r="W946" i="2"/>
  <c r="W295" i="2"/>
  <c r="W189" i="2"/>
  <c r="W542" i="2"/>
  <c r="W659" i="2"/>
  <c r="W42" i="2"/>
  <c r="W386" i="2"/>
  <c r="W1070" i="2"/>
  <c r="W521" i="2"/>
  <c r="W1050" i="2"/>
  <c r="W431" i="2"/>
  <c r="W936" i="2"/>
  <c r="W325" i="2"/>
  <c r="W190" i="2"/>
  <c r="W472" i="2"/>
  <c r="W872" i="2"/>
  <c r="W996" i="2"/>
  <c r="W71" i="2"/>
  <c r="W671" i="2"/>
  <c r="W77" i="2"/>
  <c r="W384" i="2"/>
  <c r="W827" i="2"/>
  <c r="W112" i="2"/>
  <c r="W512" i="2"/>
  <c r="W1112" i="2"/>
  <c r="W797" i="2"/>
  <c r="W801" i="2"/>
  <c r="W284" i="2"/>
  <c r="W727" i="2"/>
  <c r="W33" i="2"/>
  <c r="W633" i="2"/>
  <c r="W1073" i="2"/>
  <c r="W417" i="2"/>
  <c r="W778" i="2"/>
  <c r="W703" i="2"/>
  <c r="W267" i="2"/>
  <c r="W214" i="2"/>
  <c r="W814" i="2"/>
  <c r="W955" i="2"/>
  <c r="W977" i="2"/>
  <c r="W82" i="2"/>
  <c r="W46" i="2"/>
  <c r="W669" i="2"/>
  <c r="W155" i="2"/>
  <c r="W896" i="2"/>
  <c r="W1005" i="2"/>
  <c r="W196" i="2"/>
  <c r="W98" i="2"/>
  <c r="W683" i="2"/>
  <c r="W319" i="2"/>
  <c r="W519" i="2"/>
  <c r="W919" i="2"/>
  <c r="W860" i="2"/>
  <c r="W501" i="2"/>
  <c r="W423" i="2"/>
  <c r="W665" i="2"/>
  <c r="W967" i="2"/>
  <c r="W60" i="2"/>
  <c r="W880" i="2"/>
  <c r="W781" i="2"/>
  <c r="W104" i="2"/>
  <c r="W828" i="2"/>
  <c r="W131" i="2"/>
  <c r="W331" i="2"/>
  <c r="W531" i="2"/>
  <c r="W731" i="2"/>
  <c r="W931" i="2"/>
  <c r="W1094" i="2"/>
  <c r="W637" i="2"/>
  <c r="W102" i="2"/>
  <c r="W383" i="2"/>
  <c r="W724" i="2"/>
  <c r="W985" i="2"/>
  <c r="W1046" i="2"/>
  <c r="W108" i="2"/>
  <c r="W549" i="2"/>
  <c r="W870" i="2"/>
  <c r="W172" i="2"/>
  <c r="W372" i="2"/>
  <c r="W572" i="2"/>
  <c r="W772" i="2"/>
  <c r="W972" i="2"/>
  <c r="W1093" i="2"/>
  <c r="W1075" i="2"/>
  <c r="W257" i="2"/>
  <c r="W997" i="2"/>
  <c r="W738" i="2"/>
  <c r="W182" i="2"/>
  <c r="W443" i="2"/>
  <c r="W744" i="2"/>
  <c r="W1025" i="2"/>
  <c r="W187" i="2"/>
  <c r="W68" i="2"/>
  <c r="W289" i="2"/>
  <c r="W310" i="2"/>
  <c r="W93" i="2"/>
  <c r="W293" i="2"/>
  <c r="W493" i="2"/>
  <c r="W693" i="2"/>
  <c r="W893" i="2"/>
  <c r="W615" i="2"/>
  <c r="W976" i="2"/>
  <c r="W717" i="2"/>
  <c r="W278" i="2"/>
  <c r="W1018" i="2"/>
  <c r="W842" i="2"/>
  <c r="W1043" i="2"/>
  <c r="W125" i="2"/>
  <c r="W306" i="2"/>
  <c r="W707" i="2"/>
  <c r="W928" i="2"/>
  <c r="W170" i="2"/>
  <c r="W74" i="2"/>
  <c r="W274" i="2"/>
  <c r="W474" i="2"/>
  <c r="W674" i="2"/>
  <c r="W874" i="2"/>
  <c r="W1114" i="2"/>
  <c r="W676" i="2"/>
  <c r="W457" i="2"/>
  <c r="W158" i="2"/>
  <c r="W898" i="2"/>
  <c r="W442" i="2"/>
  <c r="W803" i="2"/>
  <c r="W165" i="2"/>
  <c r="W526" i="2"/>
  <c r="W747" i="2"/>
  <c r="W1088" i="2"/>
  <c r="W1069" i="2"/>
  <c r="W15" i="2"/>
  <c r="W215" i="2"/>
  <c r="W415" i="2"/>
  <c r="W477" i="2"/>
  <c r="W562" i="2"/>
  <c r="W167" i="2"/>
  <c r="W56" i="2"/>
  <c r="W256" i="2"/>
  <c r="W456" i="2"/>
  <c r="W736" i="2"/>
  <c r="W721" i="2"/>
  <c r="W285" i="2"/>
  <c r="W210" i="2"/>
  <c r="W179" i="2"/>
  <c r="W379" i="2"/>
  <c r="W579" i="2"/>
  <c r="W779" i="2"/>
  <c r="W979" i="2"/>
  <c r="W620" i="2"/>
  <c r="W960" i="2"/>
  <c r="W221" i="2"/>
  <c r="W741" i="2"/>
  <c r="W762" i="2"/>
  <c r="W843" i="2"/>
  <c r="W784" i="2"/>
  <c r="W1085" i="2"/>
  <c r="W1106" i="2"/>
  <c r="W168" i="2"/>
  <c r="W69" i="2"/>
  <c r="W390" i="2"/>
  <c r="W120" i="2"/>
  <c r="W320" i="2"/>
  <c r="W560" i="2"/>
  <c r="W1040" i="2"/>
  <c r="W361" i="2"/>
  <c r="W22" i="2"/>
  <c r="W403" i="2"/>
  <c r="W464" i="2"/>
  <c r="W465" i="2"/>
  <c r="W646" i="2"/>
  <c r="W887" i="2"/>
  <c r="W309" i="2"/>
  <c r="W490" i="2"/>
  <c r="W810" i="2"/>
  <c r="W1119" i="2" l="1"/>
</calcChain>
</file>

<file path=xl/sharedStrings.xml><?xml version="1.0" encoding="utf-8"?>
<sst xmlns="http://schemas.openxmlformats.org/spreadsheetml/2006/main" count="8909" uniqueCount="2198">
  <si>
    <t>CODIGO DANE</t>
  </si>
  <si>
    <t>NOMBRE DEL DEPARTAMENTO</t>
  </si>
  <si>
    <t>NOMBRE DEL MUNICIPIO</t>
  </si>
  <si>
    <t>TIPO DE MUNICIPIO</t>
  </si>
  <si>
    <t>RECURSOS TRANSFERIDOS POR COLJUEGOS (LOCALIZADOS, BALOTO, JUEGOS DE INTERNET, SUPERASTRO, APUESTAS DEPORTIVAS)</t>
  </si>
  <si>
    <t>RECURSOS TRANSFERIDOS POR COLJUEGOS (BALOTO, JUEGOS DE INTERNET, SUPERASTRO, APUESTAS DEPORTIVAS)</t>
  </si>
  <si>
    <t>JUEGOS DE SUERTE Y AZAR, PREMIOS CADUCOS, CERVEZA, CIGARRILLO, LICORES Y OTROS RECURSOS DESTINADOS A FINANCIAR EL ASEGURAMIENTO</t>
  </si>
  <si>
    <t>05001</t>
  </si>
  <si>
    <t>ANTIOQUIA</t>
  </si>
  <si>
    <t>MEDELLIN</t>
  </si>
  <si>
    <t>Igualación</t>
  </si>
  <si>
    <t>05002</t>
  </si>
  <si>
    <t>ABEJORRAL</t>
  </si>
  <si>
    <t>Zona Normal</t>
  </si>
  <si>
    <t>05004</t>
  </si>
  <si>
    <t>ABRIAQUI</t>
  </si>
  <si>
    <t>Zona Especial</t>
  </si>
  <si>
    <t>05021</t>
  </si>
  <si>
    <t>ALEJANDRIA</t>
  </si>
  <si>
    <t>05030</t>
  </si>
  <si>
    <t>AMAGA</t>
  </si>
  <si>
    <t>05031</t>
  </si>
  <si>
    <t>AMALFI</t>
  </si>
  <si>
    <t>05034</t>
  </si>
  <si>
    <t>ANDES</t>
  </si>
  <si>
    <t>05036</t>
  </si>
  <si>
    <t>ANGELOPOLIS</t>
  </si>
  <si>
    <t>05038</t>
  </si>
  <si>
    <t>ANGOSTURA</t>
  </si>
  <si>
    <t>05040</t>
  </si>
  <si>
    <t>ANORI</t>
  </si>
  <si>
    <t>05042</t>
  </si>
  <si>
    <t>SANTAFÉ DE ANTIOQUIA</t>
  </si>
  <si>
    <t>05044</t>
  </si>
  <si>
    <t>ANZA</t>
  </si>
  <si>
    <t>05045</t>
  </si>
  <si>
    <t>APARTADO</t>
  </si>
  <si>
    <t>05051</t>
  </si>
  <si>
    <t>ARBOLETES</t>
  </si>
  <si>
    <t>05055</t>
  </si>
  <si>
    <t>ARGELIA</t>
  </si>
  <si>
    <t>05059</t>
  </si>
  <si>
    <t>ARMENIA</t>
  </si>
  <si>
    <t>05079</t>
  </si>
  <si>
    <t>BARBOSA</t>
  </si>
  <si>
    <t>05086</t>
  </si>
  <si>
    <t>BELMIRA</t>
  </si>
  <si>
    <t>05088</t>
  </si>
  <si>
    <t>BELLO</t>
  </si>
  <si>
    <t>Grandes ciudades y conurbados</t>
  </si>
  <si>
    <t>05091</t>
  </si>
  <si>
    <t>BETANIA</t>
  </si>
  <si>
    <t>05093</t>
  </si>
  <si>
    <t>BETULIA</t>
  </si>
  <si>
    <t>05101</t>
  </si>
  <si>
    <t>CIUDAD BOLÍVAR</t>
  </si>
  <si>
    <t>05107</t>
  </si>
  <si>
    <t>BRICEÑO</t>
  </si>
  <si>
    <t>05113</t>
  </si>
  <si>
    <t>BURITICÁ</t>
  </si>
  <si>
    <t>05120</t>
  </si>
  <si>
    <t>CÁCERES</t>
  </si>
  <si>
    <t>05125</t>
  </si>
  <si>
    <t>CAICEDO</t>
  </si>
  <si>
    <t>05129</t>
  </si>
  <si>
    <t>CALDAS</t>
  </si>
  <si>
    <t>05134</t>
  </si>
  <si>
    <t>CAMPAMENTO</t>
  </si>
  <si>
    <t>05138</t>
  </si>
  <si>
    <t>CAÑASGORDAS</t>
  </si>
  <si>
    <t>05142</t>
  </si>
  <si>
    <t>CARACOLÍ</t>
  </si>
  <si>
    <t>05145</t>
  </si>
  <si>
    <t>CARAMANTA</t>
  </si>
  <si>
    <t>05147</t>
  </si>
  <si>
    <t>CAREPA</t>
  </si>
  <si>
    <t>05148</t>
  </si>
  <si>
    <t>EL CARMEN DE VIBORAL</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</si>
  <si>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</si>
  <si>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</si>
  <si>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</si>
  <si>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</si>
  <si>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</si>
  <si>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</si>
  <si>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</si>
  <si>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</si>
  <si>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</si>
  <si>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</si>
  <si>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</si>
  <si>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</si>
  <si>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</si>
  <si>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</si>
  <si>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</si>
  <si>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</si>
  <si>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</si>
  <si>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</si>
  <si>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</si>
  <si>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</si>
  <si>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</si>
  <si>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</si>
  <si>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</si>
  <si>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</si>
  <si>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</si>
  <si>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</si>
  <si>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</si>
  <si>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</si>
  <si>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</si>
  <si>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</si>
  <si>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</si>
  <si>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</si>
  <si>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</si>
  <si>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</si>
  <si>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</si>
  <si>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</si>
  <si>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</si>
  <si>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</si>
  <si>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</si>
  <si>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</si>
  <si>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</si>
  <si>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</si>
  <si>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</si>
  <si>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</si>
  <si>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</si>
  <si>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</si>
  <si>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</si>
  <si>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</si>
  <si>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</si>
  <si>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</si>
  <si>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</si>
  <si>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</si>
  <si>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</si>
  <si>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</si>
  <si>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</si>
  <si>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JARDIN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</si>
  <si>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</si>
  <si>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</si>
  <si>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</si>
  <si>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</si>
  <si>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</si>
  <si>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</si>
  <si>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</si>
  <si>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</si>
  <si>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</si>
  <si>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</si>
  <si>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</si>
  <si>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</si>
  <si>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</si>
  <si>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</si>
  <si>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</si>
  <si>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</si>
  <si>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</si>
  <si>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</si>
  <si>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</si>
  <si>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MURINDO</t>
  </si>
  <si>
    <t>05480</t>
  </si>
  <si>
    <t>MUTATA</t>
  </si>
  <si>
    <t>05483</t>
  </si>
  <si>
    <t>NARIÑO</t>
  </si>
  <si>
    <t>05490</t>
  </si>
  <si>
    <t>NECOCLI</t>
  </si>
  <si>
    <t>05495</t>
  </si>
  <si>
    <t>NECHI</t>
  </si>
  <si>
    <t>05501</t>
  </si>
  <si>
    <t>OLAYA</t>
  </si>
  <si>
    <t>05541</t>
  </si>
  <si>
    <t>PEÑOL</t>
  </si>
  <si>
    <t>05543</t>
  </si>
  <si>
    <t>PEQUE</t>
  </si>
  <si>
    <t>05576</t>
  </si>
  <si>
    <t>PUEBLORRICO</t>
  </si>
  <si>
    <t>05579</t>
  </si>
  <si>
    <t>PUERTO BERRIO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</si>
  <si>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</si>
  <si>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</si>
  <si>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</si>
  <si>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</si>
  <si>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</si>
  <si>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</si>
  <si>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</si>
  <si>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</si>
  <si>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</si>
  <si>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</si>
  <si>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</si>
  <si>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</si>
  <si>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</si>
  <si>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</si>
  <si>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</si>
  <si>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</si>
  <si>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</si>
  <si>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</si>
  <si>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</si>
  <si>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</si>
  <si>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</si>
  <si>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</si>
  <si>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</si>
  <si>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</si>
  <si>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</si>
  <si>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</si>
  <si>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</si>
  <si>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</si>
  <si>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</si>
  <si>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</si>
  <si>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</si>
  <si>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</si>
  <si>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</si>
  <si>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</si>
  <si>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</si>
  <si>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</si>
  <si>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</si>
  <si>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</si>
  <si>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</si>
  <si>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</si>
  <si>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</si>
  <si>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BARBARA</t>
  </si>
  <si>
    <t>05686</t>
  </si>
  <si>
    <t>SANTA ROSA DE OSOS</t>
  </si>
  <si>
    <t>05690</t>
  </si>
  <si>
    <t>SANTO DOMINGO</t>
  </si>
  <si>
    <t>05697</t>
  </si>
  <si>
    <t>EL SANTUARIO</t>
  </si>
  <si>
    <t>05736</t>
  </si>
  <si>
    <t>SEGOVIA</t>
  </si>
  <si>
    <t>05756</t>
  </si>
  <si>
    <t>SONSON</t>
  </si>
  <si>
    <t>05761</t>
  </si>
  <si>
    <t>SOPETRAN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</si>
  <si>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</si>
  <si>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</si>
  <si>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</si>
  <si>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</si>
  <si>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</si>
  <si>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</si>
  <si>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</si>
  <si>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</si>
  <si>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</si>
  <si>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</si>
  <si>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</si>
  <si>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</si>
  <si>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</si>
  <si>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</si>
  <si>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</si>
  <si>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</si>
  <si>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</si>
  <si>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</si>
  <si>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</si>
  <si>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</si>
  <si>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</si>
  <si>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</si>
  <si>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</si>
  <si>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</si>
  <si>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</si>
  <si>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</si>
  <si>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</si>
  <si>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YALI</t>
  </si>
  <si>
    <t>05887</t>
  </si>
  <si>
    <t>YARUMAL</t>
  </si>
  <si>
    <t>05890</t>
  </si>
  <si>
    <t>YOLOMBÓ</t>
  </si>
  <si>
    <t>05893</t>
  </si>
  <si>
    <t>YONDÓ</t>
  </si>
  <si>
    <t>05895</t>
  </si>
  <si>
    <t>ZARAGOZA</t>
  </si>
  <si>
    <t>08001</t>
  </si>
  <si>
    <t>ATLANTICO</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</si>
  <si>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</si>
  <si>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</si>
  <si>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</si>
  <si>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</si>
  <si>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</si>
  <si>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</si>
  <si>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</si>
  <si>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</si>
  <si>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</si>
  <si>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</si>
  <si>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</si>
  <si>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</si>
  <si>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</si>
  <si>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</si>
  <si>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</si>
  <si>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</si>
  <si>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</si>
  <si>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</si>
  <si>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</si>
  <si>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</si>
  <si>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</si>
  <si>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</si>
  <si>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</si>
  <si>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</si>
  <si>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</si>
  <si>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</si>
  <si>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</si>
  <si>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</si>
  <si>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</si>
  <si>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</si>
  <si>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</si>
  <si>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</si>
  <si>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</si>
  <si>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</si>
  <si>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</si>
  <si>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</si>
  <si>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</si>
  <si>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</si>
  <si>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</si>
  <si>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</si>
  <si>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</si>
  <si>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</si>
  <si>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</si>
  <si>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</si>
  <si>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11001</t>
  </si>
  <si>
    <t>BOGOTA D.C.</t>
  </si>
  <si>
    <t>13001</t>
  </si>
  <si>
    <t>BOLIVAR</t>
  </si>
  <si>
    <t>CARTAGENA</t>
  </si>
  <si>
    <t>13006</t>
  </si>
  <si>
    <t>ACHI</t>
  </si>
  <si>
    <t>13030</t>
  </si>
  <si>
    <t>ALTOS DEL ROSARIO</t>
  </si>
  <si>
    <t>13042</t>
  </si>
  <si>
    <t>ARENAL</t>
  </si>
  <si>
    <t>13052</t>
  </si>
  <si>
    <t>ARJONA</t>
  </si>
  <si>
    <t>13062</t>
  </si>
  <si>
    <t>ARROYOHONDO</t>
  </si>
  <si>
    <t>13074</t>
  </si>
  <si>
    <t>BARRANCO DE LOBA</t>
  </si>
  <si>
    <t>13140</t>
  </si>
  <si>
    <t>CALAMAR</t>
  </si>
  <si>
    <t>13160</t>
  </si>
  <si>
    <t>CANTAGALLO</t>
  </si>
  <si>
    <t>13188</t>
  </si>
  <si>
    <t>CICUCO</t>
  </si>
  <si>
    <t>13212</t>
  </si>
  <si>
    <t>CÓRDOBA</t>
  </si>
  <si>
    <t>13222</t>
  </si>
  <si>
    <t>CLEMENCIA</t>
  </si>
  <si>
    <t>13244</t>
  </si>
  <si>
    <t>EL CARMEN DE BOLÍVAR</t>
  </si>
  <si>
    <t>13248</t>
  </si>
  <si>
    <t>EL GUAMO</t>
  </si>
  <si>
    <t>13268</t>
  </si>
  <si>
    <t>EL PEÑÓN</t>
  </si>
  <si>
    <t>13300</t>
  </si>
  <si>
    <t>HATILLO DE LOBA</t>
  </si>
  <si>
    <t>13430</t>
  </si>
  <si>
    <t>MAGANGUÉ</t>
  </si>
  <si>
    <t>13433</t>
  </si>
  <si>
    <t>MAHATES</t>
  </si>
  <si>
    <t>13440</t>
  </si>
  <si>
    <t>MARGARITA</t>
  </si>
  <si>
    <t>13442</t>
  </si>
  <si>
    <t>MARÍA LA BAJA</t>
  </si>
  <si>
    <t>13458</t>
  </si>
  <si>
    <t>MONTECRISTO</t>
  </si>
  <si>
    <t>13468</t>
  </si>
  <si>
    <t>MOMPOS</t>
  </si>
  <si>
    <t>13473</t>
  </si>
  <si>
    <t>MORALES</t>
  </si>
  <si>
    <t>13490</t>
  </si>
  <si>
    <t>NOROSI</t>
  </si>
  <si>
    <t>13549</t>
  </si>
  <si>
    <t>PINILLOS</t>
  </si>
  <si>
    <t>13580</t>
  </si>
  <si>
    <t>REGIDOR</t>
  </si>
  <si>
    <t>13600</t>
  </si>
  <si>
    <t>RÍO VIEJO</t>
  </si>
  <si>
    <t>13620</t>
  </si>
  <si>
    <t>SAN CRISTÓBAL</t>
  </si>
  <si>
    <t>13647</t>
  </si>
  <si>
    <t>SAN ESTANISLAO</t>
  </si>
  <si>
    <t>13650</t>
  </si>
  <si>
    <t>SAN FERNANDO</t>
  </si>
  <si>
    <t>13654</t>
  </si>
  <si>
    <t>SAN JACINTO</t>
  </si>
  <si>
    <t>13655</t>
  </si>
  <si>
    <t>SAN JACINTO DEL CAUCA</t>
  </si>
  <si>
    <t>13657</t>
  </si>
  <si>
    <t>SAN JUAN NEPOMUCENO</t>
  </si>
  <si>
    <t>13667</t>
  </si>
  <si>
    <t>SAN MARTÍN DE LOBA</t>
  </si>
  <si>
    <t>13670</t>
  </si>
  <si>
    <t>SAN PABLO</t>
  </si>
  <si>
    <t>13673</t>
  </si>
  <si>
    <t>SANTA CATALINA</t>
  </si>
  <si>
    <t>13683</t>
  </si>
  <si>
    <t>SANTA ROSA</t>
  </si>
  <si>
    <t>13688</t>
  </si>
  <si>
    <t>SANTA ROSA DEL SUR</t>
  </si>
  <si>
    <t>13744</t>
  </si>
  <si>
    <t>SIMITÍ</t>
  </si>
  <si>
    <t>13760</t>
  </si>
  <si>
    <t>SOPLAVIENTO</t>
  </si>
  <si>
    <t>13780</t>
  </si>
  <si>
    <t>TALAIGUA NUEVO</t>
  </si>
  <si>
    <t>13810</t>
  </si>
  <si>
    <t>TIQUISIO</t>
  </si>
  <si>
    <t>13836</t>
  </si>
  <si>
    <t>TURBACO</t>
  </si>
  <si>
    <t>13838</t>
  </si>
  <si>
    <t>TURBANÁ</t>
  </si>
  <si>
    <t>13873</t>
  </si>
  <si>
    <t>VILLANUEVA</t>
  </si>
  <si>
    <t>13894</t>
  </si>
  <si>
    <t>ZAMBRANO</t>
  </si>
  <si>
    <t>15001</t>
  </si>
  <si>
    <t>BOYACA</t>
  </si>
  <si>
    <t>TUNJA</t>
  </si>
  <si>
    <t>15022</t>
  </si>
  <si>
    <t>ALMEIDA</t>
  </si>
  <si>
    <t>15047</t>
  </si>
  <si>
    <t>AQUITANIA</t>
  </si>
  <si>
    <t>15051</t>
  </si>
  <si>
    <t>ARCABUCO</t>
  </si>
  <si>
    <t>15087</t>
  </si>
  <si>
    <t>BELÉN</t>
  </si>
  <si>
    <t>15090</t>
  </si>
  <si>
    <t>BERBEO</t>
  </si>
  <si>
    <t>15092</t>
  </si>
  <si>
    <t>BETÉITIVA</t>
  </si>
  <si>
    <t>15097</t>
  </si>
  <si>
    <t>BOAVITA</t>
  </si>
  <si>
    <t>15104</t>
  </si>
  <si>
    <t>BOYACÁ</t>
  </si>
  <si>
    <t>15106</t>
  </si>
  <si>
    <t>15109</t>
  </si>
  <si>
    <t>BUENAVISTA</t>
  </si>
  <si>
    <t>15114</t>
  </si>
  <si>
    <t>BUSBANZÁ</t>
  </si>
  <si>
    <t>15131</t>
  </si>
  <si>
    <t>15135</t>
  </si>
  <si>
    <t>CAMPOHERMOSO</t>
  </si>
  <si>
    <t>15162</t>
  </si>
  <si>
    <t>CERINZA</t>
  </si>
  <si>
    <t>15172</t>
  </si>
  <si>
    <t>CHINAVITA</t>
  </si>
  <si>
    <t>15176</t>
  </si>
  <si>
    <t>CHIQUINQUIRÁ</t>
  </si>
  <si>
    <t>15180</t>
  </si>
  <si>
    <t>CHISCAS</t>
  </si>
  <si>
    <t>15183</t>
  </si>
  <si>
    <t>CHITA</t>
  </si>
  <si>
    <t>15185</t>
  </si>
  <si>
    <t>CHITARAQUE</t>
  </si>
  <si>
    <t>15187</t>
  </si>
  <si>
    <t>CHIVATÁ</t>
  </si>
  <si>
    <t>15189</t>
  </si>
  <si>
    <t>CIÉNEGA</t>
  </si>
  <si>
    <t>15204</t>
  </si>
  <si>
    <t>CÓMBITA</t>
  </si>
  <si>
    <t>15212</t>
  </si>
  <si>
    <t>COPER</t>
  </si>
  <si>
    <t>15215</t>
  </si>
  <si>
    <t>CORRALES</t>
  </si>
  <si>
    <t>15218</t>
  </si>
  <si>
    <t>COVARACHÍA</t>
  </si>
  <si>
    <t>15223</t>
  </si>
  <si>
    <t>CUBARÁ</t>
  </si>
  <si>
    <t>15224</t>
  </si>
  <si>
    <t>CUCAITA</t>
  </si>
  <si>
    <t>15226</t>
  </si>
  <si>
    <t>CUÍTIVA</t>
  </si>
  <si>
    <t>15232</t>
  </si>
  <si>
    <t>CHÍQUIZA</t>
  </si>
  <si>
    <t>15236</t>
  </si>
  <si>
    <t>CHIVOR</t>
  </si>
  <si>
    <t>15238</t>
  </si>
  <si>
    <t>DUITAMA</t>
  </si>
  <si>
    <t>15244</t>
  </si>
  <si>
    <t>EL COCUY</t>
  </si>
  <si>
    <t>15248</t>
  </si>
  <si>
    <t>EL ESPINO</t>
  </si>
  <si>
    <t>15272</t>
  </si>
  <si>
    <t>FIRAVITOBA</t>
  </si>
  <si>
    <t>15276</t>
  </si>
  <si>
    <t>FLORESTA</t>
  </si>
  <si>
    <t>15293</t>
  </si>
  <si>
    <t>GACHANTIVÁ</t>
  </si>
  <si>
    <t>15296</t>
  </si>
  <si>
    <t>GAMEZA</t>
  </si>
  <si>
    <t>15299</t>
  </si>
  <si>
    <t>GARAGOA</t>
  </si>
  <si>
    <t>15317</t>
  </si>
  <si>
    <t>GUACAMAYAS</t>
  </si>
  <si>
    <t>15322</t>
  </si>
  <si>
    <t>GUATEQUE</t>
  </si>
  <si>
    <t>15325</t>
  </si>
  <si>
    <t>GUAYATA</t>
  </si>
  <si>
    <t>15332</t>
  </si>
  <si>
    <t>GÜICÁN</t>
  </si>
  <si>
    <t>15362</t>
  </si>
  <si>
    <t>IZA</t>
  </si>
  <si>
    <t>15367</t>
  </si>
  <si>
    <t>JENESANO</t>
  </si>
  <si>
    <t>15368</t>
  </si>
  <si>
    <t>15377</t>
  </si>
  <si>
    <t>LABRANZAGRANDE</t>
  </si>
  <si>
    <t>15380</t>
  </si>
  <si>
    <t>LA CAPILLA</t>
  </si>
  <si>
    <t>15401</t>
  </si>
  <si>
    <t>LA VICTORIA</t>
  </si>
  <si>
    <t>15403</t>
  </si>
  <si>
    <t>LA UVITA</t>
  </si>
  <si>
    <t>15407</t>
  </si>
  <si>
    <t>VILLA DE LEYVA</t>
  </si>
  <si>
    <t>15425</t>
  </si>
  <si>
    <t>MACANAL</t>
  </si>
  <si>
    <t>15442</t>
  </si>
  <si>
    <t>MARIPÍ</t>
  </si>
  <si>
    <t>15455</t>
  </si>
  <si>
    <t>MIRAFLORES</t>
  </si>
  <si>
    <t>15464</t>
  </si>
  <si>
    <t>MONGUA</t>
  </si>
  <si>
    <t>15466</t>
  </si>
  <si>
    <t>MONGUÍ</t>
  </si>
  <si>
    <t>15469</t>
  </si>
  <si>
    <t>MONIQUIRA</t>
  </si>
  <si>
    <t>15476</t>
  </si>
  <si>
    <t>MOTAVITA</t>
  </si>
  <si>
    <t>15480</t>
  </si>
  <si>
    <t>MUZO</t>
  </si>
  <si>
    <t>15491</t>
  </si>
  <si>
    <t>NOBSA</t>
  </si>
  <si>
    <t>15494</t>
  </si>
  <si>
    <t>NUEVO COLÓN</t>
  </si>
  <si>
    <t>15500</t>
  </si>
  <si>
    <t>OICATÁ</t>
  </si>
  <si>
    <t>15507</t>
  </si>
  <si>
    <t>OTANCHE</t>
  </si>
  <si>
    <t>15511</t>
  </si>
  <si>
    <t>PACHAVITA</t>
  </si>
  <si>
    <t>15514</t>
  </si>
  <si>
    <t>PÁEZ</t>
  </si>
  <si>
    <t>15516</t>
  </si>
  <si>
    <t>PAIPA</t>
  </si>
  <si>
    <t>15518</t>
  </si>
  <si>
    <t>PAJARITO</t>
  </si>
  <si>
    <t>15522</t>
  </si>
  <si>
    <t>PANQUEBA</t>
  </si>
  <si>
    <t>15531</t>
  </si>
  <si>
    <t>PAUNA</t>
  </si>
  <si>
    <t>15533</t>
  </si>
  <si>
    <t>PAYA</t>
  </si>
  <si>
    <t>15537</t>
  </si>
  <si>
    <t>PAZ DE RÍO</t>
  </si>
  <si>
    <t>15542</t>
  </si>
  <si>
    <t>PESCA</t>
  </si>
  <si>
    <t>15550</t>
  </si>
  <si>
    <t>PISBA</t>
  </si>
  <si>
    <t>15572</t>
  </si>
  <si>
    <t>PUERTO BOYACÁ</t>
  </si>
  <si>
    <t>15580</t>
  </si>
  <si>
    <t>QUÍPAMA</t>
  </si>
  <si>
    <t>15599</t>
  </si>
  <si>
    <t>RAMIRIQUÍ</t>
  </si>
  <si>
    <t>15600</t>
  </si>
  <si>
    <t>RÁQUIRA</t>
  </si>
  <si>
    <t>15621</t>
  </si>
  <si>
    <t>RONDÓN</t>
  </si>
  <si>
    <t>15632</t>
  </si>
  <si>
    <t>SABOYÁ</t>
  </si>
  <si>
    <t>15638</t>
  </si>
  <si>
    <t>SÁCHICA</t>
  </si>
  <si>
    <t>15646</t>
  </si>
  <si>
    <t>SAMACÁ</t>
  </si>
  <si>
    <t>15660</t>
  </si>
  <si>
    <t>SAN EDUARDO</t>
  </si>
  <si>
    <t>15664</t>
  </si>
  <si>
    <t>SAN JOSÉ DE PARE</t>
  </si>
  <si>
    <t>15667</t>
  </si>
  <si>
    <t>SAN LUIS DE GACENO</t>
  </si>
  <si>
    <t>15673</t>
  </si>
  <si>
    <t>SAN MATEO</t>
  </si>
  <si>
    <t>15676</t>
  </si>
  <si>
    <t>SAN MIGUEL DE SEMA</t>
  </si>
  <si>
    <t>15681</t>
  </si>
  <si>
    <t>SAN PABLO DE BORBUR</t>
  </si>
  <si>
    <t>15686</t>
  </si>
  <si>
    <t>SANTANA</t>
  </si>
  <si>
    <t>15690</t>
  </si>
  <si>
    <t>SANTA MARÍA</t>
  </si>
  <si>
    <t>15693</t>
  </si>
  <si>
    <t>SANTA ROSA DE VITERBO</t>
  </si>
  <si>
    <t>15696</t>
  </si>
  <si>
    <t>SANTA SOFÍA</t>
  </si>
  <si>
    <t>15720</t>
  </si>
  <si>
    <t>SATIVANORTE</t>
  </si>
  <si>
    <t>15723</t>
  </si>
  <si>
    <t>SATIVASUR</t>
  </si>
  <si>
    <t>15740</t>
  </si>
  <si>
    <t>SIACHOQUE</t>
  </si>
  <si>
    <t>15753</t>
  </si>
  <si>
    <t>SOATÁ</t>
  </si>
  <si>
    <t>15755</t>
  </si>
  <si>
    <t>SOCOTÁ</t>
  </si>
  <si>
    <t>15757</t>
  </si>
  <si>
    <t>SOCHA</t>
  </si>
  <si>
    <t>15759</t>
  </si>
  <si>
    <t>SOGAMOSO</t>
  </si>
  <si>
    <t>15761</t>
  </si>
  <si>
    <t>SOMONDOCO</t>
  </si>
  <si>
    <t>15762</t>
  </si>
  <si>
    <t>SORA</t>
  </si>
  <si>
    <t>15763</t>
  </si>
  <si>
    <t>SOTAQUIRÁ</t>
  </si>
  <si>
    <t>15764</t>
  </si>
  <si>
    <t>SORACÁ</t>
  </si>
  <si>
    <t>15774</t>
  </si>
  <si>
    <t>SUSACÓN</t>
  </si>
  <si>
    <t>15776</t>
  </si>
  <si>
    <t>SUTAMARCHÁN</t>
  </si>
  <si>
    <t>15778</t>
  </si>
  <si>
    <t>SUTATENZA</t>
  </si>
  <si>
    <t>15790</t>
  </si>
  <si>
    <t>TASCO</t>
  </si>
  <si>
    <t>15798</t>
  </si>
  <si>
    <t>TENZA</t>
  </si>
  <si>
    <t>15804</t>
  </si>
  <si>
    <t>TIBANÁ</t>
  </si>
  <si>
    <t>15806</t>
  </si>
  <si>
    <t>TIBASOSA</t>
  </si>
  <si>
    <t>15808</t>
  </si>
  <si>
    <t>TINJACÁ</t>
  </si>
  <si>
    <t>15810</t>
  </si>
  <si>
    <t>TIPACOQUE</t>
  </si>
  <si>
    <t>15814</t>
  </si>
  <si>
    <t>TOCA</t>
  </si>
  <si>
    <t>15816</t>
  </si>
  <si>
    <t>TOGÜÍ</t>
  </si>
  <si>
    <t>15820</t>
  </si>
  <si>
    <t>TÓPAGA</t>
  </si>
  <si>
    <t>15822</t>
  </si>
  <si>
    <t>TOTA</t>
  </si>
  <si>
    <t>15832</t>
  </si>
  <si>
    <t>TUNUNGUÁ</t>
  </si>
  <si>
    <t>15835</t>
  </si>
  <si>
    <t>TURMEQUÉ</t>
  </si>
  <si>
    <t>15837</t>
  </si>
  <si>
    <t>TUTA</t>
  </si>
  <si>
    <t>15839</t>
  </si>
  <si>
    <t>TUTAZÁ</t>
  </si>
  <si>
    <t>15842</t>
  </si>
  <si>
    <t>UMBITA</t>
  </si>
  <si>
    <t>15861</t>
  </si>
  <si>
    <t>VENTAQUEMADA</t>
  </si>
  <si>
    <t>15879</t>
  </si>
  <si>
    <t>VIRACACHÁ</t>
  </si>
  <si>
    <t>15897</t>
  </si>
  <si>
    <t>ZETAQUIRA</t>
  </si>
  <si>
    <t>17001</t>
  </si>
  <si>
    <t>MANIZALES</t>
  </si>
  <si>
    <t>17013</t>
  </si>
  <si>
    <t>AGUADAS</t>
  </si>
  <si>
    <t>17042</t>
  </si>
  <si>
    <t>ANSERMA</t>
  </si>
  <si>
    <t>17050</t>
  </si>
  <si>
    <t>ARANZAZU</t>
  </si>
  <si>
    <t>17088</t>
  </si>
  <si>
    <t>BELALCÁZAR</t>
  </si>
  <si>
    <t>17174</t>
  </si>
  <si>
    <t>CHINCHINÁ</t>
  </si>
  <si>
    <t>17272</t>
  </si>
  <si>
    <t>FILADELFIA</t>
  </si>
  <si>
    <t>17380</t>
  </si>
  <si>
    <t>LA DORADA</t>
  </si>
  <si>
    <t>17388</t>
  </si>
  <si>
    <t>LA MERCED</t>
  </si>
  <si>
    <t>17433</t>
  </si>
  <si>
    <t>MANZANARES</t>
  </si>
  <si>
    <t>17442</t>
  </si>
  <si>
    <t>MARMATO</t>
  </si>
  <si>
    <t>17444</t>
  </si>
  <si>
    <t>MARQUETALIA</t>
  </si>
  <si>
    <t>17446</t>
  </si>
  <si>
    <t>MARULANDA</t>
  </si>
  <si>
    <t>17486</t>
  </si>
  <si>
    <t>NEIRA</t>
  </si>
  <si>
    <t>17495</t>
  </si>
  <si>
    <t>NORCASIA</t>
  </si>
  <si>
    <t>17513</t>
  </si>
  <si>
    <t>PÁCORA</t>
  </si>
  <si>
    <t>17524</t>
  </si>
  <si>
    <t>PALESTINA</t>
  </si>
  <si>
    <t>17541</t>
  </si>
  <si>
    <t>PENSILVANIA</t>
  </si>
  <si>
    <t>17614</t>
  </si>
  <si>
    <t>RIOSUCIO</t>
  </si>
  <si>
    <t>17616</t>
  </si>
  <si>
    <t>RISARALDA</t>
  </si>
  <si>
    <t>17653</t>
  </si>
  <si>
    <t>SALAMINA</t>
  </si>
  <si>
    <t>17662</t>
  </si>
  <si>
    <t>SAMANÁ</t>
  </si>
  <si>
    <t>17665</t>
  </si>
  <si>
    <t>SAN JOSÉ</t>
  </si>
  <si>
    <t>17777</t>
  </si>
  <si>
    <t>SUPÍA</t>
  </si>
  <si>
    <t>17867</t>
  </si>
  <si>
    <t>VICTORIA</t>
  </si>
  <si>
    <t>17873</t>
  </si>
  <si>
    <t>VILLAMARÍA</t>
  </si>
  <si>
    <t>17877</t>
  </si>
  <si>
    <t>VITERBO</t>
  </si>
  <si>
    <t>18001</t>
  </si>
  <si>
    <t>CAQUETA</t>
  </si>
  <si>
    <t>FLORENCIA</t>
  </si>
  <si>
    <t>18029</t>
  </si>
  <si>
    <t>ALBANIA</t>
  </si>
  <si>
    <t>18094</t>
  </si>
  <si>
    <t>BELEN DE LOS ANDAQUIES</t>
  </si>
  <si>
    <t>18150</t>
  </si>
  <si>
    <t>CARTAGENA DEL CHAIRA</t>
  </si>
  <si>
    <t>18205</t>
  </si>
  <si>
    <t>CURILLO</t>
  </si>
  <si>
    <t>18247</t>
  </si>
  <si>
    <t>EL DONCELLO</t>
  </si>
  <si>
    <t>18256</t>
  </si>
  <si>
    <t>EL PAUJIL</t>
  </si>
  <si>
    <t>18410</t>
  </si>
  <si>
    <t>LA MONTAÑITA</t>
  </si>
  <si>
    <t>18460</t>
  </si>
  <si>
    <t>MILÁN</t>
  </si>
  <si>
    <t>18479</t>
  </si>
  <si>
    <t>MORELIA</t>
  </si>
  <si>
    <t>18592</t>
  </si>
  <si>
    <t>PUERTO RICO</t>
  </si>
  <si>
    <t>18610</t>
  </si>
  <si>
    <t>SAN JOSÉ DEL FRAGUA</t>
  </si>
  <si>
    <t>18753</t>
  </si>
  <si>
    <t>SAN VICENTE DEL CAGUÁN</t>
  </si>
  <si>
    <t>18756</t>
  </si>
  <si>
    <t>SOLANO</t>
  </si>
  <si>
    <t>18785</t>
  </si>
  <si>
    <t>SOLITA</t>
  </si>
  <si>
    <t>18860</t>
  </si>
  <si>
    <t>VALPARAISO</t>
  </si>
  <si>
    <t>19001</t>
  </si>
  <si>
    <t>CAUCA</t>
  </si>
  <si>
    <t>POPAYAN</t>
  </si>
  <si>
    <t>19022</t>
  </si>
  <si>
    <t>ALMAGUER</t>
  </si>
  <si>
    <t>19050</t>
  </si>
  <si>
    <t>19075</t>
  </si>
  <si>
    <t>BALBOA</t>
  </si>
  <si>
    <t>19100</t>
  </si>
  <si>
    <t>BOLÍVAR</t>
  </si>
  <si>
    <t>19110</t>
  </si>
  <si>
    <t>BUENOS AIRES</t>
  </si>
  <si>
    <t>19130</t>
  </si>
  <si>
    <t>CAJIBÍO</t>
  </si>
  <si>
    <t>19137</t>
  </si>
  <si>
    <t>CALDONO</t>
  </si>
  <si>
    <t>19142</t>
  </si>
  <si>
    <t>CALOTO</t>
  </si>
  <si>
    <t>19212</t>
  </si>
  <si>
    <t>CORINTO</t>
  </si>
  <si>
    <t>19256</t>
  </si>
  <si>
    <t>EL TAMBO</t>
  </si>
  <si>
    <t>19290</t>
  </si>
  <si>
    <t>19300</t>
  </si>
  <si>
    <t>GUACHENE</t>
  </si>
  <si>
    <t>19318</t>
  </si>
  <si>
    <t>GUAPI</t>
  </si>
  <si>
    <t>19355</t>
  </si>
  <si>
    <t>INZÁ</t>
  </si>
  <si>
    <t>19364</t>
  </si>
  <si>
    <t>JAMBALÓ</t>
  </si>
  <si>
    <t>19392</t>
  </si>
  <si>
    <t>LA SIERRA</t>
  </si>
  <si>
    <t>19397</t>
  </si>
  <si>
    <t>LA VEGA</t>
  </si>
  <si>
    <t>19418</t>
  </si>
  <si>
    <t>LÓPEZ</t>
  </si>
  <si>
    <t>19450</t>
  </si>
  <si>
    <t>MERCADERES</t>
  </si>
  <si>
    <t>19455</t>
  </si>
  <si>
    <t>MIRANDA</t>
  </si>
  <si>
    <t>19473</t>
  </si>
  <si>
    <t>19513</t>
  </si>
  <si>
    <t>PADILLA</t>
  </si>
  <si>
    <t>19517</t>
  </si>
  <si>
    <t>PAEZ</t>
  </si>
  <si>
    <t>19532</t>
  </si>
  <si>
    <t>PATÍA</t>
  </si>
  <si>
    <t>19533</t>
  </si>
  <si>
    <t>PIAMONTE</t>
  </si>
  <si>
    <t>19548</t>
  </si>
  <si>
    <t>PIENDAMÓ</t>
  </si>
  <si>
    <t>19573</t>
  </si>
  <si>
    <t>PUERTO TEJADA</t>
  </si>
  <si>
    <t>19585</t>
  </si>
  <si>
    <t>PURACÉ</t>
  </si>
  <si>
    <t>19622</t>
  </si>
  <si>
    <t>ROSAS</t>
  </si>
  <si>
    <t>19693</t>
  </si>
  <si>
    <t>SAN SEBASTIÁN</t>
  </si>
  <si>
    <t>19698</t>
  </si>
  <si>
    <t>SANTANDER DE QUILICHAO</t>
  </si>
  <si>
    <t>19701</t>
  </si>
  <si>
    <t>19743</t>
  </si>
  <si>
    <t>SILVIA</t>
  </si>
  <si>
    <t>19760</t>
  </si>
  <si>
    <t>SOTARA</t>
  </si>
  <si>
    <t>19780</t>
  </si>
  <si>
    <t>SUÁREZ</t>
  </si>
  <si>
    <t>19785</t>
  </si>
  <si>
    <t>SUCRE</t>
  </si>
  <si>
    <t>19807</t>
  </si>
  <si>
    <t>TIMBÍO</t>
  </si>
  <si>
    <t>19809</t>
  </si>
  <si>
    <t>TIMBIQUÍ</t>
  </si>
  <si>
    <t>19821</t>
  </si>
  <si>
    <t>TORIBIO</t>
  </si>
  <si>
    <t>19824</t>
  </si>
  <si>
    <t>TOTORÓ</t>
  </si>
  <si>
    <t>19845</t>
  </si>
  <si>
    <t>VILLA RICA</t>
  </si>
  <si>
    <t>20001</t>
  </si>
  <si>
    <t>CESAR</t>
  </si>
  <si>
    <t>VALLEDUPAR</t>
  </si>
  <si>
    <t>20011</t>
  </si>
  <si>
    <t>AGUACHICA</t>
  </si>
  <si>
    <t>20013</t>
  </si>
  <si>
    <t>AGUSTÍN CODAZZI</t>
  </si>
  <si>
    <t>20032</t>
  </si>
  <si>
    <t>ASTREA</t>
  </si>
  <si>
    <t>20045</t>
  </si>
  <si>
    <t>BECERRIL</t>
  </si>
  <si>
    <t>20060</t>
  </si>
  <si>
    <t>BOSCONIA</t>
  </si>
  <si>
    <t>20175</t>
  </si>
  <si>
    <t>CHIMICHAGUA</t>
  </si>
  <si>
    <t>20178</t>
  </si>
  <si>
    <t>CHIRIGUANÁ</t>
  </si>
  <si>
    <t>20228</t>
  </si>
  <si>
    <t>CURUMANÍ</t>
  </si>
  <si>
    <t>20238</t>
  </si>
  <si>
    <t>EL COPEY</t>
  </si>
  <si>
    <t>20250</t>
  </si>
  <si>
    <t>EL PASO</t>
  </si>
  <si>
    <t>20295</t>
  </si>
  <si>
    <t>GAMARRA</t>
  </si>
  <si>
    <t>20310</t>
  </si>
  <si>
    <t>GONZÁLEZ</t>
  </si>
  <si>
    <t>20383</t>
  </si>
  <si>
    <t>LA GLORIA</t>
  </si>
  <si>
    <t>20400</t>
  </si>
  <si>
    <t>LA JAGUA DE IBIRICO</t>
  </si>
  <si>
    <t>20443</t>
  </si>
  <si>
    <t>MANAURE</t>
  </si>
  <si>
    <t>20517</t>
  </si>
  <si>
    <t>PAILITAS</t>
  </si>
  <si>
    <t>20550</t>
  </si>
  <si>
    <t>PELAYA</t>
  </si>
  <si>
    <t>20570</t>
  </si>
  <si>
    <t>PUEBLO BELLO</t>
  </si>
  <si>
    <t>20614</t>
  </si>
  <si>
    <t>RÍO DE ORO</t>
  </si>
  <si>
    <t>20621</t>
  </si>
  <si>
    <t>LA PAZ</t>
  </si>
  <si>
    <t>20710</t>
  </si>
  <si>
    <t>SAN ALBERTO</t>
  </si>
  <si>
    <t>20750</t>
  </si>
  <si>
    <t>SAN DIEGO</t>
  </si>
  <si>
    <t>20770</t>
  </si>
  <si>
    <t>SAN MARTÍN</t>
  </si>
  <si>
    <t>20787</t>
  </si>
  <si>
    <t>TAMALAMEQUE</t>
  </si>
  <si>
    <t>23001</t>
  </si>
  <si>
    <t>CORDOBA</t>
  </si>
  <si>
    <t>MONTERIA</t>
  </si>
  <si>
    <t>23068</t>
  </si>
  <si>
    <t>AYAPEL</t>
  </si>
  <si>
    <t>23079</t>
  </si>
  <si>
    <t>23090</t>
  </si>
  <si>
    <t>CANALETE</t>
  </si>
  <si>
    <t>23162</t>
  </si>
  <si>
    <t>CERETE</t>
  </si>
  <si>
    <t>23168</t>
  </si>
  <si>
    <t>CHIMÁ</t>
  </si>
  <si>
    <t>23182</t>
  </si>
  <si>
    <t>CHINÚ</t>
  </si>
  <si>
    <t>23189</t>
  </si>
  <si>
    <t>CIÉNAGA DE ORO</t>
  </si>
  <si>
    <t>23300</t>
  </si>
  <si>
    <t>COTORRA</t>
  </si>
  <si>
    <t>23350</t>
  </si>
  <si>
    <t>LA APARTADA</t>
  </si>
  <si>
    <t>23417</t>
  </si>
  <si>
    <t>LORICA</t>
  </si>
  <si>
    <t>23419</t>
  </si>
  <si>
    <t>LOS CÓRDOBAS</t>
  </si>
  <si>
    <t>23464</t>
  </si>
  <si>
    <t>MOMIL</t>
  </si>
  <si>
    <t>23466</t>
  </si>
  <si>
    <t>MONTELIBANO</t>
  </si>
  <si>
    <t>23500</t>
  </si>
  <si>
    <t>MOÑITOS</t>
  </si>
  <si>
    <t>23555</t>
  </si>
  <si>
    <t>PLANETA RICA</t>
  </si>
  <si>
    <t>23570</t>
  </si>
  <si>
    <t>PUEBLO NUEVO</t>
  </si>
  <si>
    <t>23574</t>
  </si>
  <si>
    <t>PUERTO ESCONDIDO</t>
  </si>
  <si>
    <t>23580</t>
  </si>
  <si>
    <t>PUERTO LIBERTADOR</t>
  </si>
  <si>
    <t>23586</t>
  </si>
  <si>
    <t>PURÍSIMA</t>
  </si>
  <si>
    <t>23660</t>
  </si>
  <si>
    <t>SAHAGÚN</t>
  </si>
  <si>
    <t>23670</t>
  </si>
  <si>
    <t>SAN ANDRÉS SOTAVENTO</t>
  </si>
  <si>
    <t>23672</t>
  </si>
  <si>
    <t>SAN ANTERO</t>
  </si>
  <si>
    <t>23675</t>
  </si>
  <si>
    <t>SAN BERNARDO DEL VIENTO</t>
  </si>
  <si>
    <t>23678</t>
  </si>
  <si>
    <t>23682</t>
  </si>
  <si>
    <t xml:space="preserve">SAN JOSE DE URE  </t>
  </si>
  <si>
    <t>23686</t>
  </si>
  <si>
    <t>SAN PELAYO</t>
  </si>
  <si>
    <t>23807</t>
  </si>
  <si>
    <t>TIERRALTA</t>
  </si>
  <si>
    <t>23815</t>
  </si>
  <si>
    <t>TUCHIN</t>
  </si>
  <si>
    <t>23855</t>
  </si>
  <si>
    <t>VALENCIA</t>
  </si>
  <si>
    <t>25001</t>
  </si>
  <si>
    <t>CUNDINAMARCA</t>
  </si>
  <si>
    <t>AGUA DE DIOS</t>
  </si>
  <si>
    <t>25019</t>
  </si>
  <si>
    <t>ALBÁN</t>
  </si>
  <si>
    <t>25035</t>
  </si>
  <si>
    <t>ANAPOIMA</t>
  </si>
  <si>
    <t>25040</t>
  </si>
  <si>
    <t>ANOLAIMA</t>
  </si>
  <si>
    <t>25053</t>
  </si>
  <si>
    <t>ARBELÁEZ</t>
  </si>
  <si>
    <t>25086</t>
  </si>
  <si>
    <t>BELTRÁN</t>
  </si>
  <si>
    <t>25095</t>
  </si>
  <si>
    <t>BITUIMA</t>
  </si>
  <si>
    <t>25099</t>
  </si>
  <si>
    <t>BOJACÁ</t>
  </si>
  <si>
    <t>25120</t>
  </si>
  <si>
    <t>CABRERA</t>
  </si>
  <si>
    <t>25123</t>
  </si>
  <si>
    <t>CACHIPAY</t>
  </si>
  <si>
    <t>25126</t>
  </si>
  <si>
    <t>CAJICÁ</t>
  </si>
  <si>
    <t>25148</t>
  </si>
  <si>
    <t>CAPARRAPÍ</t>
  </si>
  <si>
    <t>25151</t>
  </si>
  <si>
    <t>CAQUEZA</t>
  </si>
  <si>
    <t>25154</t>
  </si>
  <si>
    <t>CARMEN DE CARUPA</t>
  </si>
  <si>
    <t>25168</t>
  </si>
  <si>
    <t>CHAGUANÍ</t>
  </si>
  <si>
    <t>25175</t>
  </si>
  <si>
    <t>CHÍA</t>
  </si>
  <si>
    <t>25178</t>
  </si>
  <si>
    <t>CHIPAQUE</t>
  </si>
  <si>
    <t>25181</t>
  </si>
  <si>
    <t>CHOACHÍ</t>
  </si>
  <si>
    <t>25183</t>
  </si>
  <si>
    <t>CHOCONTÁ</t>
  </si>
  <si>
    <t>25200</t>
  </si>
  <si>
    <t>COGUA</t>
  </si>
  <si>
    <t>25214</t>
  </si>
  <si>
    <t>COTA</t>
  </si>
  <si>
    <t>25224</t>
  </si>
  <si>
    <t>CUCUNUBÁ</t>
  </si>
  <si>
    <t>25245</t>
  </si>
  <si>
    <t>EL COLEGIO</t>
  </si>
  <si>
    <t>25258</t>
  </si>
  <si>
    <t>25260</t>
  </si>
  <si>
    <t>EL ROSAL</t>
  </si>
  <si>
    <t>25269</t>
  </si>
  <si>
    <t>FACATATIVÁ</t>
  </si>
  <si>
    <t>25279</t>
  </si>
  <si>
    <t>FOMEQUE</t>
  </si>
  <si>
    <t>25281</t>
  </si>
  <si>
    <t>FOSCA</t>
  </si>
  <si>
    <t>25286</t>
  </si>
  <si>
    <t>FUNZA</t>
  </si>
  <si>
    <t>25288</t>
  </si>
  <si>
    <t>FÚQUENE</t>
  </si>
  <si>
    <t>25290</t>
  </si>
  <si>
    <t>FUSAGASUGA</t>
  </si>
  <si>
    <t>25293</t>
  </si>
  <si>
    <t>GACHALA</t>
  </si>
  <si>
    <t>25295</t>
  </si>
  <si>
    <t>GACHANCIPÁ</t>
  </si>
  <si>
    <t>25297</t>
  </si>
  <si>
    <t>GACHETÁ</t>
  </si>
  <si>
    <t>25299</t>
  </si>
  <si>
    <t>GAMA</t>
  </si>
  <si>
    <t>25307</t>
  </si>
  <si>
    <t>GIRARDOT</t>
  </si>
  <si>
    <t>25312</t>
  </si>
  <si>
    <t>25317</t>
  </si>
  <si>
    <t>GUACHETÁ</t>
  </si>
  <si>
    <t>25320</t>
  </si>
  <si>
    <t>GUADUAS</t>
  </si>
  <si>
    <t>25322</t>
  </si>
  <si>
    <t>GUASCA</t>
  </si>
  <si>
    <t>25324</t>
  </si>
  <si>
    <t>GUATAQUÍ</t>
  </si>
  <si>
    <t>25326</t>
  </si>
  <si>
    <t>GUATAVITA</t>
  </si>
  <si>
    <t>25328</t>
  </si>
  <si>
    <t>GUAYABAL DE SIQUIMA</t>
  </si>
  <si>
    <t>25335</t>
  </si>
  <si>
    <t>GUAYABETAL</t>
  </si>
  <si>
    <t>25339</t>
  </si>
  <si>
    <t>GUTIÉRREZ</t>
  </si>
  <si>
    <t>25368</t>
  </si>
  <si>
    <t>JERUSALÉN</t>
  </si>
  <si>
    <t>25372</t>
  </si>
  <si>
    <t>JUNÍN</t>
  </si>
  <si>
    <t>25377</t>
  </si>
  <si>
    <t>LA CALERA</t>
  </si>
  <si>
    <t>25386</t>
  </si>
  <si>
    <t>LA MESA</t>
  </si>
  <si>
    <t>25394</t>
  </si>
  <si>
    <t>LA PALMA</t>
  </si>
  <si>
    <t>25398</t>
  </si>
  <si>
    <t>LA PEÑA</t>
  </si>
  <si>
    <t>25402</t>
  </si>
  <si>
    <t>25407</t>
  </si>
  <si>
    <t>LENGUAZAQUE</t>
  </si>
  <si>
    <t>25426</t>
  </si>
  <si>
    <t>MACHETA</t>
  </si>
  <si>
    <t>25430</t>
  </si>
  <si>
    <t>MADRID</t>
  </si>
  <si>
    <t>25436</t>
  </si>
  <si>
    <t>MANTA</t>
  </si>
  <si>
    <t>25438</t>
  </si>
  <si>
    <t>MEDINA</t>
  </si>
  <si>
    <t>25473</t>
  </si>
  <si>
    <t>MOSQUERA</t>
  </si>
  <si>
    <t>25483</t>
  </si>
  <si>
    <t>25486</t>
  </si>
  <si>
    <t>NEMOCÓN</t>
  </si>
  <si>
    <t>25488</t>
  </si>
  <si>
    <t>NILO</t>
  </si>
  <si>
    <t>25489</t>
  </si>
  <si>
    <t>NIMAIMA</t>
  </si>
  <si>
    <t>25491</t>
  </si>
  <si>
    <t>NOCAIMA</t>
  </si>
  <si>
    <t>25506</t>
  </si>
  <si>
    <t>25513</t>
  </si>
  <si>
    <t>PACHO</t>
  </si>
  <si>
    <t>25518</t>
  </si>
  <si>
    <t>PAIME</t>
  </si>
  <si>
    <t>25524</t>
  </si>
  <si>
    <t>PANDI</t>
  </si>
  <si>
    <t>25530</t>
  </si>
  <si>
    <t>PARATEBUENO</t>
  </si>
  <si>
    <t>25535</t>
  </si>
  <si>
    <t>PASCA</t>
  </si>
  <si>
    <t>25572</t>
  </si>
  <si>
    <t>PUERTO SALGAR</t>
  </si>
  <si>
    <t>25580</t>
  </si>
  <si>
    <t>PULÍ</t>
  </si>
  <si>
    <t>25592</t>
  </si>
  <si>
    <t>QUEBRADANEGRA</t>
  </si>
  <si>
    <t>25594</t>
  </si>
  <si>
    <t>QUETAME</t>
  </si>
  <si>
    <t>25596</t>
  </si>
  <si>
    <t>QUIPILE</t>
  </si>
  <si>
    <t>25599</t>
  </si>
  <si>
    <t>APULO</t>
  </si>
  <si>
    <t>25612</t>
  </si>
  <si>
    <t>RICAURTE</t>
  </si>
  <si>
    <t>25645</t>
  </si>
  <si>
    <t>SAN ANTONIO DEL TEQUENDAMA</t>
  </si>
  <si>
    <t>25649</t>
  </si>
  <si>
    <t>SAN BERNARDO</t>
  </si>
  <si>
    <t>25653</t>
  </si>
  <si>
    <t>SAN CAYETANO</t>
  </si>
  <si>
    <t>25658</t>
  </si>
  <si>
    <t>25662</t>
  </si>
  <si>
    <t>SAN JUAN DE RÍO SECO</t>
  </si>
  <si>
    <t>25718</t>
  </si>
  <si>
    <t>SASAIMA</t>
  </si>
  <si>
    <t>25736</t>
  </si>
  <si>
    <t>SESQUILÉ</t>
  </si>
  <si>
    <t>25740</t>
  </si>
  <si>
    <t>SIBATÉ</t>
  </si>
  <si>
    <t>25743</t>
  </si>
  <si>
    <t>SILVANIA</t>
  </si>
  <si>
    <t>25745</t>
  </si>
  <si>
    <t>SIMIJACA</t>
  </si>
  <si>
    <t>25754</t>
  </si>
  <si>
    <t>SOACHA</t>
  </si>
  <si>
    <t>25758</t>
  </si>
  <si>
    <t>SOPÓ</t>
  </si>
  <si>
    <t>25769</t>
  </si>
  <si>
    <t>SUBACHOQUE</t>
  </si>
  <si>
    <t>25772</t>
  </si>
  <si>
    <t>SUESCA</t>
  </si>
  <si>
    <t>25777</t>
  </si>
  <si>
    <t>SUPATÁ</t>
  </si>
  <si>
    <t>25779</t>
  </si>
  <si>
    <t>SUSA</t>
  </si>
  <si>
    <t>25781</t>
  </si>
  <si>
    <t>SUTATAUSA</t>
  </si>
  <si>
    <t>25785</t>
  </si>
  <si>
    <t>TABIO</t>
  </si>
  <si>
    <t>25793</t>
  </si>
  <si>
    <t>TAUSA</t>
  </si>
  <si>
    <t>25797</t>
  </si>
  <si>
    <t>TENA</t>
  </si>
  <si>
    <t>25799</t>
  </si>
  <si>
    <t>TENJO</t>
  </si>
  <si>
    <t>25805</t>
  </si>
  <si>
    <t>TIBACUY</t>
  </si>
  <si>
    <t>25807</t>
  </si>
  <si>
    <t>TIBIRITA</t>
  </si>
  <si>
    <t>25815</t>
  </si>
  <si>
    <t>TOCAIMA</t>
  </si>
  <si>
    <t>25817</t>
  </si>
  <si>
    <t>TOCANCIPÁ</t>
  </si>
  <si>
    <t>25823</t>
  </si>
  <si>
    <t>TOPAIPÍ</t>
  </si>
  <si>
    <t>25839</t>
  </si>
  <si>
    <t>UBALÁ</t>
  </si>
  <si>
    <t>25841</t>
  </si>
  <si>
    <t>UBAQUE</t>
  </si>
  <si>
    <t>25843</t>
  </si>
  <si>
    <t>VILLA DE SAN DIEGO DE UBATE</t>
  </si>
  <si>
    <t>25845</t>
  </si>
  <si>
    <t>UNE</t>
  </si>
  <si>
    <t>25851</t>
  </si>
  <si>
    <t>ÚTICA</t>
  </si>
  <si>
    <t>25862</t>
  </si>
  <si>
    <t>VERGARA</t>
  </si>
  <si>
    <t>25867</t>
  </si>
  <si>
    <t>VIANÍ</t>
  </si>
  <si>
    <t>25871</t>
  </si>
  <si>
    <t>VILLAGÓMEZ</t>
  </si>
  <si>
    <t>25873</t>
  </si>
  <si>
    <t>VILLAPINZÓN</t>
  </si>
  <si>
    <t>25875</t>
  </si>
  <si>
    <t>VILLETA</t>
  </si>
  <si>
    <t>25878</t>
  </si>
  <si>
    <t>VIOTÁ</t>
  </si>
  <si>
    <t>25885</t>
  </si>
  <si>
    <t>YACOPI</t>
  </si>
  <si>
    <t>25898</t>
  </si>
  <si>
    <t>ZIPACÓN</t>
  </si>
  <si>
    <t>25899</t>
  </si>
  <si>
    <t>ZIPAQUIRA</t>
  </si>
  <si>
    <t>27001</t>
  </si>
  <si>
    <t>CHOCO</t>
  </si>
  <si>
    <t>QUIBDO</t>
  </si>
  <si>
    <t>27006</t>
  </si>
  <si>
    <t>ACANDÍ</t>
  </si>
  <si>
    <t>27025</t>
  </si>
  <si>
    <t>ALTO BAUDO</t>
  </si>
  <si>
    <t>27050</t>
  </si>
  <si>
    <t>ATRATO</t>
  </si>
  <si>
    <t>27073</t>
  </si>
  <si>
    <t>BAGADÓ</t>
  </si>
  <si>
    <t>27075</t>
  </si>
  <si>
    <t>BAHÍA SOLANO</t>
  </si>
  <si>
    <t>27077</t>
  </si>
  <si>
    <t>BAJO BAUDÓ</t>
  </si>
  <si>
    <t>27099</t>
  </si>
  <si>
    <t>BOJAYA</t>
  </si>
  <si>
    <t>27135</t>
  </si>
  <si>
    <t>EL CANTÓN DEL SAN PABLO</t>
  </si>
  <si>
    <t>27150</t>
  </si>
  <si>
    <t>CARMEN DEL DARIEN</t>
  </si>
  <si>
    <t>27160</t>
  </si>
  <si>
    <t>CÉRTEGUI</t>
  </si>
  <si>
    <t>27205</t>
  </si>
  <si>
    <t>CONDOTO</t>
  </si>
  <si>
    <t>27245</t>
  </si>
  <si>
    <t>EL CARMEN DE ATRATO</t>
  </si>
  <si>
    <t>27250</t>
  </si>
  <si>
    <t>EL LITORAL DEL SAN JUAN</t>
  </si>
  <si>
    <t>27361</t>
  </si>
  <si>
    <t>ISTMINA</t>
  </si>
  <si>
    <t>27372</t>
  </si>
  <si>
    <t>JURADÓ</t>
  </si>
  <si>
    <t>27413</t>
  </si>
  <si>
    <t>LLORÓ</t>
  </si>
  <si>
    <t>27425</t>
  </si>
  <si>
    <t>MEDIO ATRATO</t>
  </si>
  <si>
    <t>27430</t>
  </si>
  <si>
    <t>MEDIO BAUDÓ</t>
  </si>
  <si>
    <t>27450</t>
  </si>
  <si>
    <t>MEDIO SAN JUAN</t>
  </si>
  <si>
    <t>27491</t>
  </si>
  <si>
    <t>NÓVITA</t>
  </si>
  <si>
    <t>27495</t>
  </si>
  <si>
    <t>NUQUÍ</t>
  </si>
  <si>
    <t>27580</t>
  </si>
  <si>
    <t>RÍO IRO</t>
  </si>
  <si>
    <t>27600</t>
  </si>
  <si>
    <t>RÍO QUITO</t>
  </si>
  <si>
    <t>27615</t>
  </si>
  <si>
    <t>27660</t>
  </si>
  <si>
    <t>SAN JOSÉ DEL PALMAR</t>
  </si>
  <si>
    <t>27745</t>
  </si>
  <si>
    <t>SIPÍ</t>
  </si>
  <si>
    <t>27787</t>
  </si>
  <si>
    <t>TADÓ</t>
  </si>
  <si>
    <t>27800</t>
  </si>
  <si>
    <t>UNGUÍA</t>
  </si>
  <si>
    <t>27810</t>
  </si>
  <si>
    <t>UNIÓN PANAMERICANA</t>
  </si>
  <si>
    <t>41001</t>
  </si>
  <si>
    <t>HUILA</t>
  </si>
  <si>
    <t>NEIVA</t>
  </si>
  <si>
    <t>41006</t>
  </si>
  <si>
    <t>ACEVEDO</t>
  </si>
  <si>
    <t>41013</t>
  </si>
  <si>
    <t>AGRADO</t>
  </si>
  <si>
    <t>41016</t>
  </si>
  <si>
    <t>AIPE</t>
  </si>
  <si>
    <t>41020</t>
  </si>
  <si>
    <t>ALGECIRAS</t>
  </si>
  <si>
    <t>41026</t>
  </si>
  <si>
    <t>ALTAMIRA</t>
  </si>
  <si>
    <t>41078</t>
  </si>
  <si>
    <t>BARAYA</t>
  </si>
  <si>
    <t>41132</t>
  </si>
  <si>
    <t>CAMPOALEGRE</t>
  </si>
  <si>
    <t>41206</t>
  </si>
  <si>
    <t>COLOMBIA</t>
  </si>
  <si>
    <t>41244</t>
  </si>
  <si>
    <t>ELÍAS</t>
  </si>
  <si>
    <t>41298</t>
  </si>
  <si>
    <t>GARZÓN</t>
  </si>
  <si>
    <t>41306</t>
  </si>
  <si>
    <t>GIGANTE</t>
  </si>
  <si>
    <t>41319</t>
  </si>
  <si>
    <t>41349</t>
  </si>
  <si>
    <t>HOBO</t>
  </si>
  <si>
    <t>41357</t>
  </si>
  <si>
    <t>IQUIRA</t>
  </si>
  <si>
    <t>41359</t>
  </si>
  <si>
    <t>ISNOS</t>
  </si>
  <si>
    <t>41378</t>
  </si>
  <si>
    <t>LA ARGENTINA</t>
  </si>
  <si>
    <t>41396</t>
  </si>
  <si>
    <t>LA PLATA</t>
  </si>
  <si>
    <t>41483</t>
  </si>
  <si>
    <t>NÁTAGA</t>
  </si>
  <si>
    <t>41503</t>
  </si>
  <si>
    <t>OPORAPA</t>
  </si>
  <si>
    <t>41518</t>
  </si>
  <si>
    <t>PAICOL</t>
  </si>
  <si>
    <t>41524</t>
  </si>
  <si>
    <t>PALERMO</t>
  </si>
  <si>
    <t>41530</t>
  </si>
  <si>
    <t>41548</t>
  </si>
  <si>
    <t>PITAL</t>
  </si>
  <si>
    <t>41551</t>
  </si>
  <si>
    <t>PITALITO</t>
  </si>
  <si>
    <t>41615</t>
  </si>
  <si>
    <t>RIVERA</t>
  </si>
  <si>
    <t>41660</t>
  </si>
  <si>
    <t>SALADOBLANCO</t>
  </si>
  <si>
    <t>41668</t>
  </si>
  <si>
    <t>SAN AGUSTÍN</t>
  </si>
  <si>
    <t>41676</t>
  </si>
  <si>
    <t>41770</t>
  </si>
  <si>
    <t>SUAZA</t>
  </si>
  <si>
    <t>41791</t>
  </si>
  <si>
    <t>TARQUI</t>
  </si>
  <si>
    <t>41797</t>
  </si>
  <si>
    <t>TESALIA</t>
  </si>
  <si>
    <t>41799</t>
  </si>
  <si>
    <t>TELLO</t>
  </si>
  <si>
    <t>41801</t>
  </si>
  <si>
    <t>TERUEL</t>
  </si>
  <si>
    <t>41807</t>
  </si>
  <si>
    <t>TIMANÁ</t>
  </si>
  <si>
    <t>41872</t>
  </si>
  <si>
    <t>VILLAVIEJA</t>
  </si>
  <si>
    <t>41885</t>
  </si>
  <si>
    <t>YAGUARÁ</t>
  </si>
  <si>
    <t>44001</t>
  </si>
  <si>
    <t>LA GUAJIRA</t>
  </si>
  <si>
    <t>RIOHACHA</t>
  </si>
  <si>
    <t>44035</t>
  </si>
  <si>
    <t>44078</t>
  </si>
  <si>
    <t>BARRANCAS</t>
  </si>
  <si>
    <t>44090</t>
  </si>
  <si>
    <t>DIBULLA</t>
  </si>
  <si>
    <t>44098</t>
  </si>
  <si>
    <t>DISTRACCIÓN</t>
  </si>
  <si>
    <t>44110</t>
  </si>
  <si>
    <t>EL MOLINO</t>
  </si>
  <si>
    <t>44279</t>
  </si>
  <si>
    <t>FONSECA</t>
  </si>
  <si>
    <t>44378</t>
  </si>
  <si>
    <t>HATONUEVO</t>
  </si>
  <si>
    <t>44420</t>
  </si>
  <si>
    <t>LA JAGUA DEL PILAR</t>
  </si>
  <si>
    <t>44430</t>
  </si>
  <si>
    <t>MAICAO</t>
  </si>
  <si>
    <t>44560</t>
  </si>
  <si>
    <t>44650</t>
  </si>
  <si>
    <t>SAN JUAN DEL CESAR</t>
  </si>
  <si>
    <t>44847</t>
  </si>
  <si>
    <t>URIBIA</t>
  </si>
  <si>
    <t>44855</t>
  </si>
  <si>
    <t>URUMITA</t>
  </si>
  <si>
    <t>44874</t>
  </si>
  <si>
    <t>47001</t>
  </si>
  <si>
    <t>MAGDALENA</t>
  </si>
  <si>
    <t>SANTA MARTA</t>
  </si>
  <si>
    <t>47030</t>
  </si>
  <si>
    <t>ALGARROBO</t>
  </si>
  <si>
    <t>47053</t>
  </si>
  <si>
    <t>ARACATACA</t>
  </si>
  <si>
    <t>47058</t>
  </si>
  <si>
    <t>ARIGUANÍ</t>
  </si>
  <si>
    <t>47161</t>
  </si>
  <si>
    <t>CERRO SAN ANTONIO</t>
  </si>
  <si>
    <t>47170</t>
  </si>
  <si>
    <t>CHIBOLO</t>
  </si>
  <si>
    <t>47189</t>
  </si>
  <si>
    <t>CIENAGA</t>
  </si>
  <si>
    <t>47205</t>
  </si>
  <si>
    <t>47245</t>
  </si>
  <si>
    <t>EL BANCO</t>
  </si>
  <si>
    <t>47258</t>
  </si>
  <si>
    <t>EL PIÑON</t>
  </si>
  <si>
    <t>47268</t>
  </si>
  <si>
    <t>EL RETEN</t>
  </si>
  <si>
    <t>47288</t>
  </si>
  <si>
    <t>FUNDACION</t>
  </si>
  <si>
    <t>47318</t>
  </si>
  <si>
    <t>GUAMAL</t>
  </si>
  <si>
    <t>47460</t>
  </si>
  <si>
    <t>NUEVA GRANADA</t>
  </si>
  <si>
    <t>47541</t>
  </si>
  <si>
    <t>PEDRAZA</t>
  </si>
  <si>
    <t>47545</t>
  </si>
  <si>
    <t>PIJIÑO DEL CARMEN</t>
  </si>
  <si>
    <t>47551</t>
  </si>
  <si>
    <t>PIVIJAY</t>
  </si>
  <si>
    <t>47555</t>
  </si>
  <si>
    <t>PLATO</t>
  </si>
  <si>
    <t>47570</t>
  </si>
  <si>
    <t>PUEBLOVIEJO</t>
  </si>
  <si>
    <t>47605</t>
  </si>
  <si>
    <t>REMOLINO</t>
  </si>
  <si>
    <t>47660</t>
  </si>
  <si>
    <t>SABANAS DE SAN ANGEL</t>
  </si>
  <si>
    <t>47675</t>
  </si>
  <si>
    <t>47692</t>
  </si>
  <si>
    <t>SAN SEBASTIÁN DE BUENAVISTA</t>
  </si>
  <si>
    <t>47703</t>
  </si>
  <si>
    <t>SAN ZENÓN</t>
  </si>
  <si>
    <t>47707</t>
  </si>
  <si>
    <t>SANTA ANA</t>
  </si>
  <si>
    <t>47720</t>
  </si>
  <si>
    <t>SANTA BÁRBARA DE PINTO</t>
  </si>
  <si>
    <t>47745</t>
  </si>
  <si>
    <t>SITIONUEVO</t>
  </si>
  <si>
    <t>47798</t>
  </si>
  <si>
    <t>TENERIFE</t>
  </si>
  <si>
    <t>47960</t>
  </si>
  <si>
    <t>ZAPAYÁN</t>
  </si>
  <si>
    <t>47980</t>
  </si>
  <si>
    <t>ZONA BANANERA</t>
  </si>
  <si>
    <t>50001</t>
  </si>
  <si>
    <t>META</t>
  </si>
  <si>
    <t>VILLAVICENCIO</t>
  </si>
  <si>
    <t>50006</t>
  </si>
  <si>
    <t>ACACÍAS</t>
  </si>
  <si>
    <t>50110</t>
  </si>
  <si>
    <t>BARRANCA DE UPÍA</t>
  </si>
  <si>
    <t>50124</t>
  </si>
  <si>
    <t>CABUYARO</t>
  </si>
  <si>
    <t>50150</t>
  </si>
  <si>
    <t>CASTILLA LA NUEVA</t>
  </si>
  <si>
    <t>50223</t>
  </si>
  <si>
    <t>CUBARRAL</t>
  </si>
  <si>
    <t>50226</t>
  </si>
  <si>
    <t>CUMARAL</t>
  </si>
  <si>
    <t>50245</t>
  </si>
  <si>
    <t>EL CALVARIO</t>
  </si>
  <si>
    <t>50251</t>
  </si>
  <si>
    <t>EL CASTILLO</t>
  </si>
  <si>
    <t>50270</t>
  </si>
  <si>
    <t>EL DORADO</t>
  </si>
  <si>
    <t>50287</t>
  </si>
  <si>
    <t>FUENTE DE ORO</t>
  </si>
  <si>
    <t>50313</t>
  </si>
  <si>
    <t>50318</t>
  </si>
  <si>
    <t>50325</t>
  </si>
  <si>
    <t>MAPIRIPÁN</t>
  </si>
  <si>
    <t>50330</t>
  </si>
  <si>
    <t>MESETAS</t>
  </si>
  <si>
    <t>50350</t>
  </si>
  <si>
    <t>LA MACARENA</t>
  </si>
  <si>
    <t>50370</t>
  </si>
  <si>
    <t>URIBE</t>
  </si>
  <si>
    <t>50400</t>
  </si>
  <si>
    <t>LEJANÍAS</t>
  </si>
  <si>
    <t>50450</t>
  </si>
  <si>
    <t>PUERTO CONCORDIA</t>
  </si>
  <si>
    <t>50568</t>
  </si>
  <si>
    <t>PUERTO GAITAN</t>
  </si>
  <si>
    <t>50573</t>
  </si>
  <si>
    <t>PUERTO LOPEZ</t>
  </si>
  <si>
    <t>50577</t>
  </si>
  <si>
    <t>PUERTO LLERAS</t>
  </si>
  <si>
    <t>50590</t>
  </si>
  <si>
    <t>50606</t>
  </si>
  <si>
    <t>RESTREPO</t>
  </si>
  <si>
    <t>50680</t>
  </si>
  <si>
    <t>SAN CARLOS DE GUAROA</t>
  </si>
  <si>
    <t>50683</t>
  </si>
  <si>
    <t>SAN JUAN DE ARAMA</t>
  </si>
  <si>
    <t>50686</t>
  </si>
  <si>
    <t>SAN JUANITO</t>
  </si>
  <si>
    <t>50689</t>
  </si>
  <si>
    <t>50711</t>
  </si>
  <si>
    <t>VISTAHERMOSA</t>
  </si>
  <si>
    <t>52001</t>
  </si>
  <si>
    <t>NARINO</t>
  </si>
  <si>
    <t>PASTO</t>
  </si>
  <si>
    <t>52019</t>
  </si>
  <si>
    <t>52022</t>
  </si>
  <si>
    <t>ALDANA</t>
  </si>
  <si>
    <t>52036</t>
  </si>
  <si>
    <t>ANCUYÁ</t>
  </si>
  <si>
    <t>52051</t>
  </si>
  <si>
    <t>ARBOLEDA</t>
  </si>
  <si>
    <t>52079</t>
  </si>
  <si>
    <t>BARBACOAS</t>
  </si>
  <si>
    <t>52083</t>
  </si>
  <si>
    <t>52110</t>
  </si>
  <si>
    <t>BUESACO</t>
  </si>
  <si>
    <t>52203</t>
  </si>
  <si>
    <t>COLÓN</t>
  </si>
  <si>
    <t>52207</t>
  </si>
  <si>
    <t>CONSACA</t>
  </si>
  <si>
    <t>52210</t>
  </si>
  <si>
    <t>CONTADERO</t>
  </si>
  <si>
    <t>52215</t>
  </si>
  <si>
    <t>52224</t>
  </si>
  <si>
    <t>CUASPUD</t>
  </si>
  <si>
    <t>52227</t>
  </si>
  <si>
    <t>CUMBAL</t>
  </si>
  <si>
    <t>52233</t>
  </si>
  <si>
    <t>CUMBITARA</t>
  </si>
  <si>
    <t>52240</t>
  </si>
  <si>
    <t>CHACHAGÜÍ</t>
  </si>
  <si>
    <t>52250</t>
  </si>
  <si>
    <t>EL CHARCO</t>
  </si>
  <si>
    <t>52254</t>
  </si>
  <si>
    <t>EL PEÑOL</t>
  </si>
  <si>
    <t>52256</t>
  </si>
  <si>
    <t>EL ROSARIO</t>
  </si>
  <si>
    <t>52258</t>
  </si>
  <si>
    <t>EL TABLÓN DE GÓMEZ</t>
  </si>
  <si>
    <t>52260</t>
  </si>
  <si>
    <t>52287</t>
  </si>
  <si>
    <t>FUNES</t>
  </si>
  <si>
    <t>52317</t>
  </si>
  <si>
    <t>GUACHUCAL</t>
  </si>
  <si>
    <t>52320</t>
  </si>
  <si>
    <t>GUAITARILLA</t>
  </si>
  <si>
    <t>52323</t>
  </si>
  <si>
    <t>GUALMATÁN</t>
  </si>
  <si>
    <t>52352</t>
  </si>
  <si>
    <t>ILES</t>
  </si>
  <si>
    <t>52354</t>
  </si>
  <si>
    <t>IMUÉS</t>
  </si>
  <si>
    <t>52356</t>
  </si>
  <si>
    <t>IPIALES</t>
  </si>
  <si>
    <t>52378</t>
  </si>
  <si>
    <t>LA CRUZ</t>
  </si>
  <si>
    <t>52381</t>
  </si>
  <si>
    <t>LA FLORIDA</t>
  </si>
  <si>
    <t>52385</t>
  </si>
  <si>
    <t>LA LLANADA</t>
  </si>
  <si>
    <t>52390</t>
  </si>
  <si>
    <t>LA TOLA</t>
  </si>
  <si>
    <t>52399</t>
  </si>
  <si>
    <t>52405</t>
  </si>
  <si>
    <t>LEIVA</t>
  </si>
  <si>
    <t>52411</t>
  </si>
  <si>
    <t>LINARES</t>
  </si>
  <si>
    <t>52418</t>
  </si>
  <si>
    <t>LOS ANDES</t>
  </si>
  <si>
    <t>52427</t>
  </si>
  <si>
    <t>MAGÜI</t>
  </si>
  <si>
    <t>52435</t>
  </si>
  <si>
    <t>MALLAMA</t>
  </si>
  <si>
    <t>52473</t>
  </si>
  <si>
    <t>52480</t>
  </si>
  <si>
    <t>52490</t>
  </si>
  <si>
    <t>OLAYA HERRERA</t>
  </si>
  <si>
    <t>52506</t>
  </si>
  <si>
    <t>OSPINA</t>
  </si>
  <si>
    <t>52520</t>
  </si>
  <si>
    <t>FRANCISCO PIZARRO</t>
  </si>
  <si>
    <t>52540</t>
  </si>
  <si>
    <t>POLICARPA</t>
  </si>
  <si>
    <t>52560</t>
  </si>
  <si>
    <t>POTOSÍ</t>
  </si>
  <si>
    <t>52565</t>
  </si>
  <si>
    <t>PROVIDENCIA</t>
  </si>
  <si>
    <t>52573</t>
  </si>
  <si>
    <t>PUERRES</t>
  </si>
  <si>
    <t>52585</t>
  </si>
  <si>
    <t>PUPIALES</t>
  </si>
  <si>
    <t>52612</t>
  </si>
  <si>
    <t>52621</t>
  </si>
  <si>
    <t>ROBERTO PAYÁN</t>
  </si>
  <si>
    <t>52678</t>
  </si>
  <si>
    <t>SAMANIEGO</t>
  </si>
  <si>
    <t>52683</t>
  </si>
  <si>
    <t>SANDONÁ</t>
  </si>
  <si>
    <t>52685</t>
  </si>
  <si>
    <t>52687</t>
  </si>
  <si>
    <t>SAN LORENZO</t>
  </si>
  <si>
    <t>52693</t>
  </si>
  <si>
    <t>52694</t>
  </si>
  <si>
    <t>SAN PEDRO DE CARTAGO</t>
  </si>
  <si>
    <t>52696</t>
  </si>
  <si>
    <t>SANTA BÁRBARA</t>
  </si>
  <si>
    <t>52699</t>
  </si>
  <si>
    <t>SANTACRUZ</t>
  </si>
  <si>
    <t>52720</t>
  </si>
  <si>
    <t>SAPUYES</t>
  </si>
  <si>
    <t>52786</t>
  </si>
  <si>
    <t>TAMINANGO</t>
  </si>
  <si>
    <t>52788</t>
  </si>
  <si>
    <t>TANGUA</t>
  </si>
  <si>
    <t>52835</t>
  </si>
  <si>
    <t>TUMACO</t>
  </si>
  <si>
    <t>52838</t>
  </si>
  <si>
    <t>TÚQUERRES</t>
  </si>
  <si>
    <t>52885</t>
  </si>
  <si>
    <t>YACUANQUER</t>
  </si>
  <si>
    <t>54001</t>
  </si>
  <si>
    <t>NORTE DE SANTANDER</t>
  </si>
  <si>
    <t>CUCUTA</t>
  </si>
  <si>
    <t>54003</t>
  </si>
  <si>
    <t>ABREGO</t>
  </si>
  <si>
    <t>54051</t>
  </si>
  <si>
    <t>ARBOLEDAS</t>
  </si>
  <si>
    <t>54099</t>
  </si>
  <si>
    <t>BOCHALEMA</t>
  </si>
  <si>
    <t>54109</t>
  </si>
  <si>
    <t>BUCARASICA</t>
  </si>
  <si>
    <t>54125</t>
  </si>
  <si>
    <t>CÁCOTA</t>
  </si>
  <si>
    <t>54128</t>
  </si>
  <si>
    <t>CACHIRÁ</t>
  </si>
  <si>
    <t>54172</t>
  </si>
  <si>
    <t>CHINÁCOTA</t>
  </si>
  <si>
    <t>54174</t>
  </si>
  <si>
    <t>CHITAGÁ</t>
  </si>
  <si>
    <t>54206</t>
  </si>
  <si>
    <t>CONVENCIÓN</t>
  </si>
  <si>
    <t>54223</t>
  </si>
  <si>
    <t>CUCUTILLA</t>
  </si>
  <si>
    <t>54239</t>
  </si>
  <si>
    <t>DURANIA</t>
  </si>
  <si>
    <t>54245</t>
  </si>
  <si>
    <t>EL CARMEN</t>
  </si>
  <si>
    <t>54250</t>
  </si>
  <si>
    <t>EL TARRA</t>
  </si>
  <si>
    <t>54261</t>
  </si>
  <si>
    <t>EL ZULIA</t>
  </si>
  <si>
    <t>54313</t>
  </si>
  <si>
    <t>GRAMALOTE</t>
  </si>
  <si>
    <t>54344</t>
  </si>
  <si>
    <t>HACARÍ</t>
  </si>
  <si>
    <t>54347</t>
  </si>
  <si>
    <t>HERRÁN</t>
  </si>
  <si>
    <t>54377</t>
  </si>
  <si>
    <t>LABATECA</t>
  </si>
  <si>
    <t>54385</t>
  </si>
  <si>
    <t>LA ESPERANZA</t>
  </si>
  <si>
    <t>54398</t>
  </si>
  <si>
    <t>LA PLAYA</t>
  </si>
  <si>
    <t>54405</t>
  </si>
  <si>
    <t>LOS PATIOS</t>
  </si>
  <si>
    <t>54418</t>
  </si>
  <si>
    <t>LOURDES</t>
  </si>
  <si>
    <t>54480</t>
  </si>
  <si>
    <t>MUTISCUA</t>
  </si>
  <si>
    <t>54498</t>
  </si>
  <si>
    <t>OCAÑA</t>
  </si>
  <si>
    <t>54518</t>
  </si>
  <si>
    <t>PAMPLONA</t>
  </si>
  <si>
    <t>54520</t>
  </si>
  <si>
    <t>PAMPLONITA</t>
  </si>
  <si>
    <t>54553</t>
  </si>
  <si>
    <t>PUERTO SANTANDER</t>
  </si>
  <si>
    <t>54599</t>
  </si>
  <si>
    <t>RAGONVALIA</t>
  </si>
  <si>
    <t>54660</t>
  </si>
  <si>
    <t>SALAZAR</t>
  </si>
  <si>
    <t>54670</t>
  </si>
  <si>
    <t>SAN CALIXTO</t>
  </si>
  <si>
    <t>54673</t>
  </si>
  <si>
    <t>54680</t>
  </si>
  <si>
    <t>SANTIAGO</t>
  </si>
  <si>
    <t>54720</t>
  </si>
  <si>
    <t>SARDINATA</t>
  </si>
  <si>
    <t>54743</t>
  </si>
  <si>
    <t>SILOS</t>
  </si>
  <si>
    <t>54800</t>
  </si>
  <si>
    <t>TEORAMA</t>
  </si>
  <si>
    <t>54810</t>
  </si>
  <si>
    <t>TIBÚ</t>
  </si>
  <si>
    <t>54820</t>
  </si>
  <si>
    <t>54871</t>
  </si>
  <si>
    <t>VILLA CARO</t>
  </si>
  <si>
    <t>54874</t>
  </si>
  <si>
    <t>VILLA DEL ROSARIO</t>
  </si>
  <si>
    <t>63001</t>
  </si>
  <si>
    <t>QUINDIO</t>
  </si>
  <si>
    <t>63111</t>
  </si>
  <si>
    <t>63130</t>
  </si>
  <si>
    <t>CALARCA</t>
  </si>
  <si>
    <t>63190</t>
  </si>
  <si>
    <t>CIRCASIA</t>
  </si>
  <si>
    <t>63212</t>
  </si>
  <si>
    <t>63272</t>
  </si>
  <si>
    <t>FILANDIA</t>
  </si>
  <si>
    <t>63302</t>
  </si>
  <si>
    <t>GÉNOVA</t>
  </si>
  <si>
    <t>63401</t>
  </si>
  <si>
    <t>LA TEBAIDA</t>
  </si>
  <si>
    <t>63470</t>
  </si>
  <si>
    <t>MONTENEGRO</t>
  </si>
  <si>
    <t>63548</t>
  </si>
  <si>
    <t>PIJAO</t>
  </si>
  <si>
    <t>63594</t>
  </si>
  <si>
    <t>QUIMBAYA</t>
  </si>
  <si>
    <t>63690</t>
  </si>
  <si>
    <t>SALENTO</t>
  </si>
  <si>
    <t>66001</t>
  </si>
  <si>
    <t>PEREIRA</t>
  </si>
  <si>
    <t>66045</t>
  </si>
  <si>
    <t>APIA</t>
  </si>
  <si>
    <t>66075</t>
  </si>
  <si>
    <t>66088</t>
  </si>
  <si>
    <t>BELÉN DE UMBRÍA</t>
  </si>
  <si>
    <t>66170</t>
  </si>
  <si>
    <t>DOSQUEBRADAS</t>
  </si>
  <si>
    <t>66318</t>
  </si>
  <si>
    <t>GUATICA</t>
  </si>
  <si>
    <t>66383</t>
  </si>
  <si>
    <t>LA CELIA</t>
  </si>
  <si>
    <t>66400</t>
  </si>
  <si>
    <t>LA VIRGINIA</t>
  </si>
  <si>
    <t>66440</t>
  </si>
  <si>
    <t>MARSELLA</t>
  </si>
  <si>
    <t>66456</t>
  </si>
  <si>
    <t>MISTRATO</t>
  </si>
  <si>
    <t>66572</t>
  </si>
  <si>
    <t>PUEBLO RICO</t>
  </si>
  <si>
    <t>66594</t>
  </si>
  <si>
    <t>QUINCHÍA</t>
  </si>
  <si>
    <t>66682</t>
  </si>
  <si>
    <t>SANTA ROSA DE CABAL</t>
  </si>
  <si>
    <t>66687</t>
  </si>
  <si>
    <t>SANTUARIO</t>
  </si>
  <si>
    <t>68001</t>
  </si>
  <si>
    <t>SANTANDER</t>
  </si>
  <si>
    <t>BUCARAMANGA</t>
  </si>
  <si>
    <t>68013</t>
  </si>
  <si>
    <t>AGUADA</t>
  </si>
  <si>
    <t>68020</t>
  </si>
  <si>
    <t>68051</t>
  </si>
  <si>
    <t>ARATOCA</t>
  </si>
  <si>
    <t>68077</t>
  </si>
  <si>
    <t>68079</t>
  </si>
  <si>
    <t>BARICHARA</t>
  </si>
  <si>
    <t>68081</t>
  </si>
  <si>
    <t>BARRANCABERMEJA</t>
  </si>
  <si>
    <t>68092</t>
  </si>
  <si>
    <t>68101</t>
  </si>
  <si>
    <t>68121</t>
  </si>
  <si>
    <t>68132</t>
  </si>
  <si>
    <t>CALIFORNIA</t>
  </si>
  <si>
    <t>68147</t>
  </si>
  <si>
    <t>CAPITANEJO</t>
  </si>
  <si>
    <t>68152</t>
  </si>
  <si>
    <t>CARCASÍ</t>
  </si>
  <si>
    <t>68160</t>
  </si>
  <si>
    <t>CEPITÁ</t>
  </si>
  <si>
    <t>68162</t>
  </si>
  <si>
    <t>CERRITO</t>
  </si>
  <si>
    <t>68167</t>
  </si>
  <si>
    <t>CHARALÁ</t>
  </si>
  <si>
    <t>68169</t>
  </si>
  <si>
    <t>CHARTA</t>
  </si>
  <si>
    <t>68176</t>
  </si>
  <si>
    <t>CHIMA</t>
  </si>
  <si>
    <t>68179</t>
  </si>
  <si>
    <t>CHIPATÁ</t>
  </si>
  <si>
    <t>68190</t>
  </si>
  <si>
    <t>CIMITARRA</t>
  </si>
  <si>
    <t>68207</t>
  </si>
  <si>
    <t>68209</t>
  </si>
  <si>
    <t>CONFINES</t>
  </si>
  <si>
    <t>68211</t>
  </si>
  <si>
    <t>CONTRATACIÓN</t>
  </si>
  <si>
    <t>68217</t>
  </si>
  <si>
    <t>COROMORO</t>
  </si>
  <si>
    <t>68229</t>
  </si>
  <si>
    <t>CURITI</t>
  </si>
  <si>
    <t>68235</t>
  </si>
  <si>
    <t>EL CARMEN DE CHUCURÍ</t>
  </si>
  <si>
    <t>68245</t>
  </si>
  <si>
    <t>EL GUACAMAYO</t>
  </si>
  <si>
    <t>68250</t>
  </si>
  <si>
    <t>68255</t>
  </si>
  <si>
    <t>EL PLAYÓN</t>
  </si>
  <si>
    <t>68264</t>
  </si>
  <si>
    <t>ENCINO</t>
  </si>
  <si>
    <t>68266</t>
  </si>
  <si>
    <t>ENCISO</t>
  </si>
  <si>
    <t>68271</t>
  </si>
  <si>
    <t>FLORIÁN</t>
  </si>
  <si>
    <t>68276</t>
  </si>
  <si>
    <t>FLORIDABLANCA</t>
  </si>
  <si>
    <t>68296</t>
  </si>
  <si>
    <t>GALÁN</t>
  </si>
  <si>
    <t>68298</t>
  </si>
  <si>
    <t>GAMBITA</t>
  </si>
  <si>
    <t>68307</t>
  </si>
  <si>
    <t>GIRÓN</t>
  </si>
  <si>
    <t>68318</t>
  </si>
  <si>
    <t>GUACA</t>
  </si>
  <si>
    <t>68320</t>
  </si>
  <si>
    <t>68322</t>
  </si>
  <si>
    <t>GUAPOTÁ</t>
  </si>
  <si>
    <t>68324</t>
  </si>
  <si>
    <t>GUAVATÁ</t>
  </si>
  <si>
    <t>68327</t>
  </si>
  <si>
    <t>GÜEPSA</t>
  </si>
  <si>
    <t>68344</t>
  </si>
  <si>
    <t>HATO</t>
  </si>
  <si>
    <t>68368</t>
  </si>
  <si>
    <t>JESÚS MARÍA</t>
  </si>
  <si>
    <t>68370</t>
  </si>
  <si>
    <t>JORDÁN</t>
  </si>
  <si>
    <t>68377</t>
  </si>
  <si>
    <t>LA BELLEZA</t>
  </si>
  <si>
    <t>68385</t>
  </si>
  <si>
    <t>LANDÁZURI</t>
  </si>
  <si>
    <t>68397</t>
  </si>
  <si>
    <t>68406</t>
  </si>
  <si>
    <t>LEBRÍJA</t>
  </si>
  <si>
    <t>68418</t>
  </si>
  <si>
    <t>LOS SANTOS</t>
  </si>
  <si>
    <t>68425</t>
  </si>
  <si>
    <t>MACARAVITA</t>
  </si>
  <si>
    <t>68432</t>
  </si>
  <si>
    <t>MALAGA</t>
  </si>
  <si>
    <t>68444</t>
  </si>
  <si>
    <t>MATANZA</t>
  </si>
  <si>
    <t>68464</t>
  </si>
  <si>
    <t>MOGOTES</t>
  </si>
  <si>
    <t>68468</t>
  </si>
  <si>
    <t>MOLAGAVITA</t>
  </si>
  <si>
    <t>68498</t>
  </si>
  <si>
    <t>OCAMONTE</t>
  </si>
  <si>
    <t>68500</t>
  </si>
  <si>
    <t>OIBA</t>
  </si>
  <si>
    <t>68502</t>
  </si>
  <si>
    <t>ONZAGA</t>
  </si>
  <si>
    <t>68522</t>
  </si>
  <si>
    <t>PALMAR</t>
  </si>
  <si>
    <t>68524</t>
  </si>
  <si>
    <t>PALMAS DEL SOCORRO</t>
  </si>
  <si>
    <t>68533</t>
  </si>
  <si>
    <t>PÁRAMO</t>
  </si>
  <si>
    <t>68547</t>
  </si>
  <si>
    <t>PIEDECUESTA</t>
  </si>
  <si>
    <t>68549</t>
  </si>
  <si>
    <t>PINCHOTE</t>
  </si>
  <si>
    <t>68572</t>
  </si>
  <si>
    <t>PUENTE NACIONAL</t>
  </si>
  <si>
    <t>68573</t>
  </si>
  <si>
    <t>PUERTO PARRA</t>
  </si>
  <si>
    <t>68575</t>
  </si>
  <si>
    <t>PUERTO WILCHES</t>
  </si>
  <si>
    <t>68615</t>
  </si>
  <si>
    <t>68655</t>
  </si>
  <si>
    <t>SABANA DE TORRES</t>
  </si>
  <si>
    <t>68669</t>
  </si>
  <si>
    <t>SAN ANDRÉS</t>
  </si>
  <si>
    <t>68673</t>
  </si>
  <si>
    <t>SAN BENITO</t>
  </si>
  <si>
    <t>68679</t>
  </si>
  <si>
    <t>SAN GIL</t>
  </si>
  <si>
    <t>68682</t>
  </si>
  <si>
    <t>SAN JOAQUÍN</t>
  </si>
  <si>
    <t>68684</t>
  </si>
  <si>
    <t>SAN JOSÉ DE MIRANDA</t>
  </si>
  <si>
    <t>68686</t>
  </si>
  <si>
    <t>SAN MIGUEL</t>
  </si>
  <si>
    <t>68689</t>
  </si>
  <si>
    <t>SAN VICENTE DE CHUCURÍ</t>
  </si>
  <si>
    <t>68705</t>
  </si>
  <si>
    <t>68720</t>
  </si>
  <si>
    <t>SANTA HELENA DEL OPÓN</t>
  </si>
  <si>
    <t>68745</t>
  </si>
  <si>
    <t>SIMACOTA</t>
  </si>
  <si>
    <t>68755</t>
  </si>
  <si>
    <t>SOCORRO</t>
  </si>
  <si>
    <t>68770</t>
  </si>
  <si>
    <t>SUAITA</t>
  </si>
  <si>
    <t>68773</t>
  </si>
  <si>
    <t>68780</t>
  </si>
  <si>
    <t>SURATÁ</t>
  </si>
  <si>
    <t>68820</t>
  </si>
  <si>
    <t>TONA</t>
  </si>
  <si>
    <t>68855</t>
  </si>
  <si>
    <t>VALLE DE SAN JOSÉ</t>
  </si>
  <si>
    <t>68861</t>
  </si>
  <si>
    <t>VÉLEZ</t>
  </si>
  <si>
    <t>68867</t>
  </si>
  <si>
    <t>VETAS</t>
  </si>
  <si>
    <t>68872</t>
  </si>
  <si>
    <t>68895</t>
  </si>
  <si>
    <t>ZAPATOCA</t>
  </si>
  <si>
    <t>70001</t>
  </si>
  <si>
    <t>SINCELEJO</t>
  </si>
  <si>
    <t>70110</t>
  </si>
  <si>
    <t>70124</t>
  </si>
  <si>
    <t>CAIMITO</t>
  </si>
  <si>
    <t>70204</t>
  </si>
  <si>
    <t>COLOSO</t>
  </si>
  <si>
    <t>70215</t>
  </si>
  <si>
    <t>COROZAL</t>
  </si>
  <si>
    <t>70221</t>
  </si>
  <si>
    <t>COVEÑAS</t>
  </si>
  <si>
    <t>70230</t>
  </si>
  <si>
    <t>CHALÁN</t>
  </si>
  <si>
    <t>70233</t>
  </si>
  <si>
    <t>EL ROBLE</t>
  </si>
  <si>
    <t>70235</t>
  </si>
  <si>
    <t>GALERAS</t>
  </si>
  <si>
    <t>70265</t>
  </si>
  <si>
    <t>GUARANDA</t>
  </si>
  <si>
    <t>70400</t>
  </si>
  <si>
    <t>70418</t>
  </si>
  <si>
    <t>LOS PALMITOS</t>
  </si>
  <si>
    <t>70429</t>
  </si>
  <si>
    <t>MAJAGUAL</t>
  </si>
  <si>
    <t>70473</t>
  </si>
  <si>
    <t>MORROA</t>
  </si>
  <si>
    <t>70508</t>
  </si>
  <si>
    <t>OVEJAS</t>
  </si>
  <si>
    <t>70523</t>
  </si>
  <si>
    <t>PALMITO</t>
  </si>
  <si>
    <t>70670</t>
  </si>
  <si>
    <t>SAMPUÉS</t>
  </si>
  <si>
    <t>70678</t>
  </si>
  <si>
    <t>SAN BENITO ABAD</t>
  </si>
  <si>
    <t>70702</t>
  </si>
  <si>
    <t>SAN JUAN DE BETULIA</t>
  </si>
  <si>
    <t>70708</t>
  </si>
  <si>
    <t>SAN MARCOS</t>
  </si>
  <si>
    <t>70713</t>
  </si>
  <si>
    <t>SAN ONOFRE</t>
  </si>
  <si>
    <t>70717</t>
  </si>
  <si>
    <t>70742</t>
  </si>
  <si>
    <t>SAN LUIS DE SINCÉ</t>
  </si>
  <si>
    <t>70771</t>
  </si>
  <si>
    <t>70820</t>
  </si>
  <si>
    <t>SANTIAGO DE TOLÚ</t>
  </si>
  <si>
    <t>70823</t>
  </si>
  <si>
    <t>TOLÚ VIEJO</t>
  </si>
  <si>
    <t>73001</t>
  </si>
  <si>
    <t>TOLIMA</t>
  </si>
  <si>
    <t>IBAGUE</t>
  </si>
  <si>
    <t>73024</t>
  </si>
  <si>
    <t>ALPUJARRA</t>
  </si>
  <si>
    <t>73026</t>
  </si>
  <si>
    <t>ALVARADO</t>
  </si>
  <si>
    <t>73030</t>
  </si>
  <si>
    <t>AMBALEMA</t>
  </si>
  <si>
    <t>73043</t>
  </si>
  <si>
    <t>ANZOÁTEGUI</t>
  </si>
  <si>
    <t>73055</t>
  </si>
  <si>
    <t>ARMERO</t>
  </si>
  <si>
    <t>73067</t>
  </si>
  <si>
    <t>ATACO</t>
  </si>
  <si>
    <t>73124</t>
  </si>
  <si>
    <t>CAJAMARCA</t>
  </si>
  <si>
    <t>73148</t>
  </si>
  <si>
    <t>CARMEN DE APICALÁ</t>
  </si>
  <si>
    <t>73152</t>
  </si>
  <si>
    <t>CASABIANCA</t>
  </si>
  <si>
    <t>73168</t>
  </si>
  <si>
    <t>CHAPARRAL</t>
  </si>
  <si>
    <t>73200</t>
  </si>
  <si>
    <t>COELLO</t>
  </si>
  <si>
    <t>73217</t>
  </si>
  <si>
    <t>COYAIMA</t>
  </si>
  <si>
    <t>73226</t>
  </si>
  <si>
    <t>CUNDAY</t>
  </si>
  <si>
    <t>73236</t>
  </si>
  <si>
    <t>DOLORES</t>
  </si>
  <si>
    <t>73268</t>
  </si>
  <si>
    <t>ESPINAL</t>
  </si>
  <si>
    <t>73270</t>
  </si>
  <si>
    <t>FALAN</t>
  </si>
  <si>
    <t>73275</t>
  </si>
  <si>
    <t>FLANDES</t>
  </si>
  <si>
    <t>73283</t>
  </si>
  <si>
    <t>FRESNO</t>
  </si>
  <si>
    <t>73319</t>
  </si>
  <si>
    <t>GUAMO</t>
  </si>
  <si>
    <t>73347</t>
  </si>
  <si>
    <t>HERVEO</t>
  </si>
  <si>
    <t>73349</t>
  </si>
  <si>
    <t>HONDA</t>
  </si>
  <si>
    <t>73352</t>
  </si>
  <si>
    <t>ICONONZO</t>
  </si>
  <si>
    <t>73408</t>
  </si>
  <si>
    <t>LÉRIDA</t>
  </si>
  <si>
    <t>73411</t>
  </si>
  <si>
    <t>LÍBANO</t>
  </si>
  <si>
    <t>73443</t>
  </si>
  <si>
    <t>MARIQUITA</t>
  </si>
  <si>
    <t>73449</t>
  </si>
  <si>
    <t>MELGAR</t>
  </si>
  <si>
    <t>73461</t>
  </si>
  <si>
    <t>MURILLO</t>
  </si>
  <si>
    <t>73483</t>
  </si>
  <si>
    <t>NATAGAIMA</t>
  </si>
  <si>
    <t>73504</t>
  </si>
  <si>
    <t>ORTEGA</t>
  </si>
  <si>
    <t>73520</t>
  </si>
  <si>
    <t>PALOCABILDO</t>
  </si>
  <si>
    <t>73547</t>
  </si>
  <si>
    <t>PIEDRAS</t>
  </si>
  <si>
    <t>73555</t>
  </si>
  <si>
    <t>PLANADAS</t>
  </si>
  <si>
    <t>73563</t>
  </si>
  <si>
    <t>PRADO</t>
  </si>
  <si>
    <t>73585</t>
  </si>
  <si>
    <t>PURIFICACIÓN</t>
  </si>
  <si>
    <t>73616</t>
  </si>
  <si>
    <t>RIOBLANCO</t>
  </si>
  <si>
    <t>73622</t>
  </si>
  <si>
    <t>RONCESVALLES</t>
  </si>
  <si>
    <t>73624</t>
  </si>
  <si>
    <t>ROVIRA</t>
  </si>
  <si>
    <t>73671</t>
  </si>
  <si>
    <t>SALDAÑA</t>
  </si>
  <si>
    <t>73675</t>
  </si>
  <si>
    <t>SAN ANTONIO</t>
  </si>
  <si>
    <t>73678</t>
  </si>
  <si>
    <t>73686</t>
  </si>
  <si>
    <t>SANTA ISABEL</t>
  </si>
  <si>
    <t>73770</t>
  </si>
  <si>
    <t>73854</t>
  </si>
  <si>
    <t>VALLE DE SAN JUAN</t>
  </si>
  <si>
    <t>73861</t>
  </si>
  <si>
    <t>VENADILLO</t>
  </si>
  <si>
    <t>73870</t>
  </si>
  <si>
    <t>VILLAHERMOSA</t>
  </si>
  <si>
    <t>73873</t>
  </si>
  <si>
    <t>VILLARRICA</t>
  </si>
  <si>
    <t>76001</t>
  </si>
  <si>
    <t>VALLE</t>
  </si>
  <si>
    <t>CALI</t>
  </si>
  <si>
    <t>76020</t>
  </si>
  <si>
    <t>ALCALÁ</t>
  </si>
  <si>
    <t>76036</t>
  </si>
  <si>
    <t>ANDALUCÍA</t>
  </si>
  <si>
    <t>76041</t>
  </si>
  <si>
    <t>ANSERMANUEVO</t>
  </si>
  <si>
    <t>76054</t>
  </si>
  <si>
    <t>76100</t>
  </si>
  <si>
    <t>76109</t>
  </si>
  <si>
    <t>BUENAVENTURA</t>
  </si>
  <si>
    <t>76111</t>
  </si>
  <si>
    <t>BUGA</t>
  </si>
  <si>
    <t>76113</t>
  </si>
  <si>
    <t>BUGALAGRANDE</t>
  </si>
  <si>
    <t>76122</t>
  </si>
  <si>
    <t>CAICEDONIA</t>
  </si>
  <si>
    <t>76126</t>
  </si>
  <si>
    <t>CALIMA</t>
  </si>
  <si>
    <t>76130</t>
  </si>
  <si>
    <t>76147</t>
  </si>
  <si>
    <t>CARTAGO</t>
  </si>
  <si>
    <t>76233</t>
  </si>
  <si>
    <t>DAGUA</t>
  </si>
  <si>
    <t>76243</t>
  </si>
  <si>
    <t>EL ÁGUILA</t>
  </si>
  <si>
    <t>76246</t>
  </si>
  <si>
    <t>EL CAIRO</t>
  </si>
  <si>
    <t>76248</t>
  </si>
  <si>
    <t>EL CERRITO</t>
  </si>
  <si>
    <t>76250</t>
  </si>
  <si>
    <t>EL DOVIO</t>
  </si>
  <si>
    <t>76275</t>
  </si>
  <si>
    <t>FLORIDA</t>
  </si>
  <si>
    <t>76306</t>
  </si>
  <si>
    <t>GINEBRA</t>
  </si>
  <si>
    <t>76318</t>
  </si>
  <si>
    <t>GUACARÍ</t>
  </si>
  <si>
    <t>76364</t>
  </si>
  <si>
    <t>JAMUNDÍ</t>
  </si>
  <si>
    <t>76377</t>
  </si>
  <si>
    <t>LA CUMBRE</t>
  </si>
  <si>
    <t>76400</t>
  </si>
  <si>
    <t>76403</t>
  </si>
  <si>
    <t>76497</t>
  </si>
  <si>
    <t>OBANDO</t>
  </si>
  <si>
    <t>76520</t>
  </si>
  <si>
    <t>PALMIRA</t>
  </si>
  <si>
    <t>76563</t>
  </si>
  <si>
    <t>PRADERA</t>
  </si>
  <si>
    <t>76606</t>
  </si>
  <si>
    <t>76616</t>
  </si>
  <si>
    <t>RIOFRÍO</t>
  </si>
  <si>
    <t>76622</t>
  </si>
  <si>
    <t>ROLDANILLO</t>
  </si>
  <si>
    <t>76670</t>
  </si>
  <si>
    <t>76736</t>
  </si>
  <si>
    <t>SEVILLA</t>
  </si>
  <si>
    <t>76823</t>
  </si>
  <si>
    <t>TORO</t>
  </si>
  <si>
    <t>76828</t>
  </si>
  <si>
    <t>TRUJILLO</t>
  </si>
  <si>
    <t>76834</t>
  </si>
  <si>
    <t>TULUA</t>
  </si>
  <si>
    <t>76845</t>
  </si>
  <si>
    <t>ULLOA</t>
  </si>
  <si>
    <t>76863</t>
  </si>
  <si>
    <t>VERSALLES</t>
  </si>
  <si>
    <t>76869</t>
  </si>
  <si>
    <t>VIJES</t>
  </si>
  <si>
    <t>76890</t>
  </si>
  <si>
    <t>YOTOCO</t>
  </si>
  <si>
    <t>76892</t>
  </si>
  <si>
    <t>YUMBO</t>
  </si>
  <si>
    <t>76895</t>
  </si>
  <si>
    <t>ZARZAL</t>
  </si>
  <si>
    <t>81001</t>
  </si>
  <si>
    <t>ARAUCA</t>
  </si>
  <si>
    <t>81065</t>
  </si>
  <si>
    <t>ARAUQUITA</t>
  </si>
  <si>
    <t>81220</t>
  </si>
  <si>
    <t>CRAVO NORTE</t>
  </si>
  <si>
    <t>81300</t>
  </si>
  <si>
    <t>FORTUL</t>
  </si>
  <si>
    <t>81591</t>
  </si>
  <si>
    <t>PUERTO RONDÓN</t>
  </si>
  <si>
    <t>81736</t>
  </si>
  <si>
    <t>SARAVENA</t>
  </si>
  <si>
    <t>81794</t>
  </si>
  <si>
    <t>TAME</t>
  </si>
  <si>
    <t>85001</t>
  </si>
  <si>
    <t>CASANARE</t>
  </si>
  <si>
    <t>YOPAL</t>
  </si>
  <si>
    <t>85010</t>
  </si>
  <si>
    <t>AGUAZUL</t>
  </si>
  <si>
    <t>85015</t>
  </si>
  <si>
    <t>CHAMEZA</t>
  </si>
  <si>
    <t>85125</t>
  </si>
  <si>
    <t>HATO COROZAL</t>
  </si>
  <si>
    <t>85136</t>
  </si>
  <si>
    <t>LA SALINA</t>
  </si>
  <si>
    <t>85139</t>
  </si>
  <si>
    <t>MANI</t>
  </si>
  <si>
    <t>85162</t>
  </si>
  <si>
    <t>MONTERREY</t>
  </si>
  <si>
    <t>85225</t>
  </si>
  <si>
    <t>NUNCHIA</t>
  </si>
  <si>
    <t>85230</t>
  </si>
  <si>
    <t>OROCUE</t>
  </si>
  <si>
    <t>85250</t>
  </si>
  <si>
    <t>PAZ DE ARIPORO</t>
  </si>
  <si>
    <t>85263</t>
  </si>
  <si>
    <t>PORE</t>
  </si>
  <si>
    <t>85279</t>
  </si>
  <si>
    <t>RECETOR</t>
  </si>
  <si>
    <t>85300</t>
  </si>
  <si>
    <t>85315</t>
  </si>
  <si>
    <t>SÁCAMA</t>
  </si>
  <si>
    <t>85325</t>
  </si>
  <si>
    <t>SAN LUIS DE PALENQUE</t>
  </si>
  <si>
    <t>85400</t>
  </si>
  <si>
    <t>TÁMARA</t>
  </si>
  <si>
    <t>85410</t>
  </si>
  <si>
    <t>TAURAMENA</t>
  </si>
  <si>
    <t>85430</t>
  </si>
  <si>
    <t>TRINIDAD</t>
  </si>
  <si>
    <t>85440</t>
  </si>
  <si>
    <t>86001</t>
  </si>
  <si>
    <t>PUTUMAYO</t>
  </si>
  <si>
    <t>MOCOA</t>
  </si>
  <si>
    <t>86219</t>
  </si>
  <si>
    <t>86320</t>
  </si>
  <si>
    <t>ORITO</t>
  </si>
  <si>
    <t>86568</t>
  </si>
  <si>
    <t>PUERTO ASÍS</t>
  </si>
  <si>
    <t>86569</t>
  </si>
  <si>
    <t>PUERTO CAICEDO</t>
  </si>
  <si>
    <t>86571</t>
  </si>
  <si>
    <t>PUERTO GUZMÁN</t>
  </si>
  <si>
    <t>86573</t>
  </si>
  <si>
    <t>LEGUÍZAMO</t>
  </si>
  <si>
    <t>86749</t>
  </si>
  <si>
    <t>SIBUNDOY</t>
  </si>
  <si>
    <t>86755</t>
  </si>
  <si>
    <t>86757</t>
  </si>
  <si>
    <t>86760</t>
  </si>
  <si>
    <t>86865</t>
  </si>
  <si>
    <t>VALLE DEL GUAMUEZ</t>
  </si>
  <si>
    <t>86885</t>
  </si>
  <si>
    <t>VILLAGARZÓN</t>
  </si>
  <si>
    <t>88001</t>
  </si>
  <si>
    <t>SAN ANDRES</t>
  </si>
  <si>
    <t>Zona Alejada</t>
  </si>
  <si>
    <t>88564</t>
  </si>
  <si>
    <t>91000</t>
  </si>
  <si>
    <t>AMAZONAS</t>
  </si>
  <si>
    <t>DEPTO AMAZONAS</t>
  </si>
  <si>
    <t>94000</t>
  </si>
  <si>
    <t>GUAINIA</t>
  </si>
  <si>
    <t>DEPTO GUAINIA</t>
  </si>
  <si>
    <t>97000</t>
  </si>
  <si>
    <t>VAUPES</t>
  </si>
  <si>
    <t>DEPTO VAUPES</t>
  </si>
  <si>
    <t>91001</t>
  </si>
  <si>
    <t>LETICIA</t>
  </si>
  <si>
    <t>91540</t>
  </si>
  <si>
    <t>PUERTO NARIÑO</t>
  </si>
  <si>
    <t>94001</t>
  </si>
  <si>
    <t>INÍRIDA</t>
  </si>
  <si>
    <t>95001</t>
  </si>
  <si>
    <t>GUAVIARE</t>
  </si>
  <si>
    <t>SAN JOSÉ DEL GUAVIARE</t>
  </si>
  <si>
    <t>95015</t>
  </si>
  <si>
    <t>95025</t>
  </si>
  <si>
    <t>EL RETORNO</t>
  </si>
  <si>
    <t>95200</t>
  </si>
  <si>
    <t>97001</t>
  </si>
  <si>
    <t>MITU</t>
  </si>
  <si>
    <t>97161</t>
  </si>
  <si>
    <t>CARURU</t>
  </si>
  <si>
    <t>97666</t>
  </si>
  <si>
    <t>TARAIRA</t>
  </si>
  <si>
    <t>99001</t>
  </si>
  <si>
    <t>VICHADA</t>
  </si>
  <si>
    <t>PUERTO CARREÑO</t>
  </si>
  <si>
    <t>99524</t>
  </si>
  <si>
    <t>LA PRIMAVERA</t>
  </si>
  <si>
    <t>99624</t>
  </si>
  <si>
    <t>SANTA ROSALÍA</t>
  </si>
  <si>
    <t>99773</t>
  </si>
  <si>
    <t>CUMARIBO</t>
  </si>
  <si>
    <t xml:space="preserve">TOTAL </t>
  </si>
  <si>
    <t>94343</t>
  </si>
  <si>
    <t xml:space="preserve">BARRANCO MINAS </t>
  </si>
  <si>
    <t>JUEGOS DE SUERTE Y AZAR, PREMIOS CADUCOS, CERVEZA, CIGARRILLO, LICORES Y OTROS RECURSOS DESTINADOS A FINANCIAR EL ASEGURAMIENTO *</t>
  </si>
  <si>
    <t>TOTAL - SISTEMA GENERAL DE PARTICIPACIONES</t>
  </si>
  <si>
    <t>SISTEMA GENERAL DE PARTICIPACIONES - VIGENCIAS ANTERIORES</t>
  </si>
  <si>
    <t>ESTIMADO RECURSOS ESFUERZO PROPIO MUNICIPIO - 2024</t>
  </si>
  <si>
    <t xml:space="preserve"> TOTAL RECURSOS ESFUERZO PROPIO DEPARTAMENTO - 2024</t>
  </si>
  <si>
    <t>PROYECCIÓN COSTO TOTAL  ESTIMADO ENERO - DICIEMBRE DE 2024</t>
  </si>
  <si>
    <t>MAYOR VALOR AFILIADOS ENERO - AGOSTO 2023</t>
  </si>
  <si>
    <t>PROYECCIÓN RECURSOS ART 217 L100/93 ADMINISTRAN DIRECTAMENTE LAS CCF  Y LEY 1438 DE 2011 - VIGENCIA 2024</t>
  </si>
  <si>
    <t>PGN - ADRES
ENERO-DICIEMBRE 2024</t>
  </si>
  <si>
    <t>NIT</t>
  </si>
  <si>
    <t>RECURSOS DE INSPECCIÓN, VIGILANCIA Y CONTROL
SUPERINTENDENCIA NACIONAL DE SALUD 2024</t>
  </si>
  <si>
    <t>SISTEMA GENERAL DE PARTICIPACIONES</t>
  </si>
  <si>
    <t>TOTAL MONTO ESTIMADO DE RECURSOS 2024</t>
  </si>
  <si>
    <t>RECURSOS PARA LA INSPECCIÓN VIGILANCIA Y CONTROL_SUPERSALUD 0.4% - ENERO DICIEMBRE 2024</t>
  </si>
  <si>
    <r>
      <t xml:space="preserve">* La ADRES cálcula el valor de recursos de IVC con base en la información de la matriz del Monto Estimado de Recursos RS 2024, publicada en la página del MSPS en el enlace www.minsalud.gov.co/proteccionsocial/Financiamiento/Paginas/matriz-continuidad.aspx, la cual </t>
    </r>
    <r>
      <rPr>
        <sz val="8"/>
        <rFont val="Arial"/>
        <family val="2"/>
      </rPr>
      <t>"</t>
    </r>
    <r>
      <rPr>
        <i/>
        <sz val="8"/>
        <rFont val="Arial"/>
        <family val="2"/>
      </rPr>
      <t>corresponde a una proyección preliminar del costo del RS, con base a la información disponible al momento de su publicación. La cual, puede surtir ajustes, una vez definido las diferentes variables que financian el aseguramiento del RS para la vigencia 2024"</t>
    </r>
    <r>
      <rPr>
        <sz val="8"/>
        <rFont val="Arial"/>
        <family val="2"/>
      </rPr>
      <t>.</t>
    </r>
  </si>
  <si>
    <t>TOTAL RESTITUCIONES EN EL MARCO DEL ARTÍCULO 5 LEY 1608 DE 2013</t>
  </si>
  <si>
    <t>NUEVO BELÉN DE BAJIRÁ</t>
  </si>
  <si>
    <t>RECURSOS MENSUALES A GIRAR ENERO A AGOSTO 2024</t>
  </si>
  <si>
    <t>RECURSOS GIRADOS ENERO A AGOSTO 2024</t>
  </si>
  <si>
    <t>PROYECCIÓN COSTO TOTAL  ESTIMADO ENERO -DICIEMBRE DE 2024
PUBLICACIÓN OCTUBRE 2023</t>
  </si>
  <si>
    <t>RECURSOS DE INSPECCIÓN VIGILANCIA Y CONTROL - TASA 0.4% SUPERINTENDENCIA NACIONAL DE SALUD  (ART. 119 LEY 1438 DE 2011)  
CÁLCULO INICIAL</t>
  </si>
  <si>
    <t>PROYECCIÓN COSTO TOTAL  ESTIMADO ENERO -DICIEMBRE DE 2024
PUBLICACIÓN MAYO 2024</t>
  </si>
  <si>
    <t>RECURSOS DE INSPECCIÓN VIGILANCIA Y CONTROL - TASA 0.4% SUPERINTENDENCIA NACIONAL DE SALUD  (ART. 119 LEY 1438 DE 2011)
CÁLCULO AJUSTADO</t>
  </si>
  <si>
    <t>VALORES GIRADOS ENERO - AGOSTO 2024
(CÁLCULO INICIAL)</t>
  </si>
  <si>
    <t>RECURSOS PENDIENTES POR GIRAR SEPTIEMBRE A DICIEMBRE 2024</t>
  </si>
  <si>
    <t>VALOR MENSUAL A GIRAR SEPTIEMBRE A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</si>
</sst>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0_-;\-* #,##0_-;_-* &quot;-&quot;_-;_-@_-"/>
    <numFmt numFmtId="44" formatCode="_-&quot;$&quot;\ * #,##0.00_-;\-&quot;$&quot;\ * #,##0.00_-;_-&quot;$&quot;\ * &quot;-&quot;??_-;_-@_-"/>
    <numFmt numFmtId="43" formatCode="_-* #,##0.00_-;\-* #,##0.00_-;_-* &quot;-&quot;??_-;_-@_-"/>
    <numFmt numFmtId="164" formatCode="_-* #,##0.00\ _€_-;\-* #,##0.00\ _€_-;_-* &quot;-&quot;??\ _€_-;_-@_-"/>
    <numFmt numFmtId="165" formatCode="_ * #,##0.00_ ;_ * \-#,##0.00_ ;_ * &quot;-&quot;??_ ;_ @_ "/>
    <numFmt numFmtId="166" formatCode="_ * #,##0_ ;_ * \-#,##0_ ;_ * &quot;-&quot;??_ ;_ @_ "/>
    <numFmt numFmtId="167" formatCode="_(* #,##0_);_(* \(#,##0\);_(* &quot;-&quot;??_);_(@_)"/>
    <numFmt numFmtId="168" formatCode="_ * #,##0.000_ ;_ * \-#,##0.000_ ;_ * &quot;-&quot;??_ ;_ @_ "/>
    <numFmt numFmtId="169" formatCode="_-* #,##0.00\ _P_t_a_-;\-* #,##0.00\ _P_t_a_-;_-* &quot;-&quot;??\ _P_t_a_-;_-@_-"/>
    <numFmt numFmtId="170" formatCode="#."/>
    <numFmt numFmtId="171" formatCode="_ [$€-2]\ * #,##0.00_ ;_ [$€-2]\ * \-#,##0.00_ ;_ [$€-2]\ * &quot;-&quot;??_ "/>
    <numFmt numFmtId="172" formatCode="_ &quot;$&quot;\ * #,##0.00_ ;_ &quot;$&quot;\ * \-#,##0.00_ ;_ &quot;$&quot;\ * &quot;-&quot;??_ ;_ @_ "/>
    <numFmt numFmtId="173" formatCode="_-[$€-2]* #,##0.00_-;\-[$€-2]* #,##0.00_-;_-[$€-2]* &quot;-&quot;??_-"/>
    <numFmt numFmtId="174" formatCode="&quot;$&quot;\ #,##0;&quot;$&quot;\ \-#,##0"/>
    <numFmt numFmtId="175" formatCode="_ * #,##0_ ;_ * \-#,##0_ ;_ * &quot;-&quot;_ ;_ @_ "/>
    <numFmt numFmtId="176" formatCode="_(&quot;$&quot;\ * #,##0.00_);_(&quot;$&quot;\ * \(#,##0.00\);_(&quot;$&quot;\ * &quot;-&quot;??_);_(@_)"/>
    <numFmt numFmtId="177" formatCode="0.0%"/>
    <numFmt numFmtId="178" formatCode="0;[Red]0"/>
    <numFmt numFmtId="179" formatCode="_(* #,##0.00_);_(* \(#,##0.00\);_(* &quot;-&quot;??_);_(@_)"/>
  </numFmts>
  <fonts count="43" x14ac:knownFonts="1">
    <font>
      <sz val="11"/>
      <color theme="1"/>
      <name val="Calibri"/>
      <family val="2"/>
      <scheme val="minor"/>
    </font>
    <font>
      <sz val="10"/>
      <name val="Arial"/>
      <family val="2"/>
    </font>
    <font>
      <sz val="8"/>
      <name val="Arial"/>
      <family val="2"/>
    </font>
    <font>
      <sz val="11"/>
      <color indexed="8"/>
      <name val="Calibri"/>
      <family val="2"/>
    </font>
    <font>
      <sz val="8"/>
      <color indexed="8"/>
      <name val="Arial"/>
      <family val="2"/>
    </font>
    <font>
      <b/>
      <sz val="8"/>
      <color indexed="8"/>
      <name val="Arial"/>
      <family val="2"/>
    </font>
    <font>
      <b/>
      <sz val="8"/>
      <name val="Arial"/>
      <family val="2"/>
    </font>
    <font>
      <sz val="11"/>
      <color theme="1"/>
      <name val="Calibri"/>
      <family val="2"/>
      <scheme val="minor"/>
    </font>
    <font>
      <sz val="10"/>
      <name val="Arial"/>
      <family val="2"/>
    </font>
    <font>
      <sz val="10"/>
      <name val="Arial"/>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
      <color indexed="16"/>
      <name val="Courier"/>
      <family val="3"/>
    </font>
    <font>
      <sz val="11"/>
      <name val="Arial Narrow"/>
      <family val="2"/>
    </font>
    <font>
      <b/>
      <sz val="11"/>
      <color indexed="10"/>
      <name val="Calibri"/>
      <family val="2"/>
    </font>
    <font>
      <b/>
      <sz val="11"/>
      <color indexed="62"/>
      <name val="Calibri"/>
      <family val="2"/>
    </font>
    <font>
      <sz val="11"/>
      <color indexed="19"/>
      <name val="Calibri"/>
      <family val="2"/>
    </font>
    <font>
      <b/>
      <sz val="15"/>
      <color indexed="62"/>
      <name val="Calibri"/>
      <family val="2"/>
    </font>
    <font>
      <b/>
      <sz val="13"/>
      <color indexed="62"/>
      <name val="Calibri"/>
      <family val="2"/>
    </font>
    <font>
      <b/>
      <sz val="18"/>
      <color indexed="62"/>
      <name val="Cambria"/>
      <family val="2"/>
    </font>
    <font>
      <sz val="8"/>
      <color theme="1"/>
      <name val="Calibri"/>
      <family val="2"/>
    </font>
    <font>
      <sz val="10"/>
      <name val="Arial"/>
      <family val="2"/>
    </font>
    <font>
      <b/>
      <sz val="8"/>
      <color rgb="FF000000"/>
      <name val="Arial"/>
      <family val="2"/>
    </font>
    <font>
      <b/>
      <sz val="8"/>
      <color theme="0"/>
      <name val="Arial"/>
      <family val="2"/>
    </font>
    <font>
      <b/>
      <sz val="8"/>
      <color rgb="FFFFC000"/>
      <name val="Arial"/>
      <family val="2"/>
    </font>
    <font>
      <b/>
      <sz val="11"/>
      <color rgb="FF000000"/>
      <name val="Arial"/>
      <family val="2"/>
    </font>
    <font>
      <i/>
      <sz val="8"/>
      <name val="Arial"/>
      <family val="2"/>
    </font>
    <font>
      <sz val="9"/>
      <name val="Arial"/>
      <family val="2"/>
    </font>
    <font>
      <u/>
      <sz val="11"/>
      <color theme="10"/>
      <name val="Calibri"/>
      <family val="2"/>
      <scheme val="minor"/>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00A8A8"/>
        <bgColor indexed="64"/>
      </patternFill>
    </fill>
    <fill>
      <patternFill patternType="solid">
        <fgColor theme="2" tint="-0.249977111117893"/>
        <bgColor indexed="64"/>
      </patternFill>
    </fill>
    <fill>
      <patternFill patternType="solid">
        <fgColor theme="4" tint="-0.499984740745262"/>
        <bgColor indexed="64"/>
      </patternFill>
    </fill>
    <fill>
      <patternFill patternType="solid">
        <fgColor theme="4" tint="-0.249977111117893"/>
        <bgColor indexed="64"/>
      </patternFill>
    </fill>
  </fills>
  <borders count="55">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right/>
      <top style="thin">
        <color indexed="56"/>
      </top>
      <bottom style="double">
        <color indexed="56"/>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diagonal/>
    </border>
  </borders>
  <cellStyleXfs count="273">
    <xf numFmtId="0" fontId="0" fillId="0" borderId="0"/>
    <xf numFmtId="0" fontId="1" fillId="0" borderId="0"/>
    <xf numFmtId="0" fontId="3" fillId="0" borderId="0"/>
    <xf numFmtId="0" fontId="3" fillId="0" borderId="0"/>
    <xf numFmtId="165" fontId="1" fillId="0" borderId="0" applyFont="0" applyFill="0" applyBorder="0" applyAlignment="0" applyProtection="0"/>
    <xf numFmtId="41" fontId="1" fillId="0" borderId="0" applyFont="0" applyFill="0" applyBorder="0" applyAlignment="0" applyProtection="0"/>
    <xf numFmtId="0" fontId="7" fillId="0" borderId="0"/>
    <xf numFmtId="0" fontId="1" fillId="0" borderId="0"/>
    <xf numFmtId="9" fontId="1" fillId="0" borderId="0" applyFont="0" applyFill="0" applyBorder="0" applyAlignment="0" applyProtection="0"/>
    <xf numFmtId="0" fontId="8" fillId="0" borderId="0"/>
    <xf numFmtId="41" fontId="1" fillId="0" borderId="0" applyFont="0" applyFill="0" applyBorder="0" applyAlignment="0" applyProtection="0"/>
    <xf numFmtId="0" fontId="1" fillId="0" borderId="0"/>
    <xf numFmtId="41" fontId="7" fillId="0" borderId="0" applyFont="0" applyFill="0" applyBorder="0" applyAlignment="0" applyProtection="0"/>
    <xf numFmtId="0" fontId="9" fillId="0" borderId="0"/>
    <xf numFmtId="170" fontId="26" fillId="0" borderId="0">
      <protection locked="0"/>
    </xf>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9"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9"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11" borderId="0" applyNumberFormat="0" applyBorder="0" applyAlignment="0" applyProtection="0"/>
    <xf numFmtId="0" fontId="10" fillId="15"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9"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4" borderId="0" applyNumberFormat="0" applyBorder="0" applyAlignment="0" applyProtection="0"/>
    <xf numFmtId="0" fontId="10" fillId="17" borderId="0" applyNumberFormat="0" applyBorder="0" applyAlignment="0" applyProtection="0"/>
    <xf numFmtId="0" fontId="10" fillId="7" borderId="0" applyNumberFormat="0" applyBorder="0" applyAlignment="0" applyProtection="0"/>
    <xf numFmtId="0" fontId="10" fillId="18" borderId="0" applyNumberFormat="0" applyBorder="0" applyAlignment="0" applyProtection="0"/>
    <xf numFmtId="0" fontId="10" fillId="1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9"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2" fillId="7" borderId="0" applyNumberFormat="0" applyBorder="0" applyAlignment="0" applyProtection="0"/>
    <xf numFmtId="0" fontId="13" fillId="23" borderId="18" applyNumberFormat="0" applyAlignment="0" applyProtection="0"/>
    <xf numFmtId="0" fontId="13" fillId="23" borderId="18" applyNumberFormat="0" applyAlignment="0" applyProtection="0"/>
    <xf numFmtId="0" fontId="28" fillId="24" borderId="18" applyNumberFormat="0" applyAlignment="0" applyProtection="0"/>
    <xf numFmtId="0" fontId="14" fillId="25" borderId="19" applyNumberFormat="0" applyAlignment="0" applyProtection="0"/>
    <xf numFmtId="0" fontId="14" fillId="25" borderId="19" applyNumberFormat="0" applyAlignment="0" applyProtection="0"/>
    <xf numFmtId="0" fontId="15" fillId="0" borderId="20" applyNumberFormat="0" applyFill="0" applyAlignment="0" applyProtection="0"/>
    <xf numFmtId="0" fontId="23" fillId="0" borderId="21" applyNumberFormat="0" applyFill="0" applyAlignment="0" applyProtection="0"/>
    <xf numFmtId="0" fontId="14" fillId="25" borderId="19" applyNumberFormat="0" applyAlignment="0" applyProtection="0"/>
    <xf numFmtId="0" fontId="16" fillId="0" borderId="0" applyNumberFormat="0" applyFill="0" applyBorder="0" applyAlignment="0" applyProtection="0"/>
    <xf numFmtId="0" fontId="29" fillId="0" borderId="0" applyNumberFormat="0" applyFill="0" applyBorder="0" applyAlignment="0" applyProtection="0"/>
    <xf numFmtId="0" fontId="10" fillId="20" borderId="0" applyNumberFormat="0" applyBorder="0" applyAlignment="0" applyProtection="0"/>
    <xf numFmtId="0" fontId="10" fillId="26" borderId="0" applyNumberFormat="0" applyBorder="0" applyAlignment="0" applyProtection="0"/>
    <xf numFmtId="0" fontId="10" fillId="21"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2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7" fillId="8" borderId="18" applyNumberFormat="0" applyAlignment="0" applyProtection="0"/>
    <xf numFmtId="0" fontId="17" fillId="14" borderId="18"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27" fillId="0" borderId="0" applyFont="0" applyFill="0" applyBorder="0" applyAlignment="0" applyProtection="0"/>
    <xf numFmtId="173" fontId="1" fillId="0" borderId="0" applyFont="0" applyFill="0" applyBorder="0" applyAlignment="0" applyProtection="0"/>
    <xf numFmtId="171" fontId="27" fillId="0" borderId="0" applyFont="0" applyFill="0" applyBorder="0" applyAlignment="0" applyProtection="0"/>
    <xf numFmtId="0" fontId="18" fillId="0" borderId="0" applyNumberFormat="0" applyFill="0" applyBorder="0" applyAlignment="0" applyProtection="0"/>
    <xf numFmtId="0" fontId="12" fillId="5" borderId="0" applyNumberFormat="0" applyBorder="0" applyAlignment="0" applyProtection="0"/>
    <xf numFmtId="0" fontId="19" fillId="0" borderId="22" applyNumberFormat="0" applyFill="0" applyAlignment="0" applyProtection="0"/>
    <xf numFmtId="0" fontId="20" fillId="0" borderId="23" applyNumberFormat="0" applyFill="0" applyAlignment="0" applyProtection="0"/>
    <xf numFmtId="0" fontId="16" fillId="0" borderId="24" applyNumberFormat="0" applyFill="0" applyAlignment="0" applyProtection="0"/>
    <xf numFmtId="0" fontId="16" fillId="0" borderId="0" applyNumberFormat="0" applyFill="0" applyBorder="0" applyAlignment="0" applyProtection="0"/>
    <xf numFmtId="0" fontId="11" fillId="4" borderId="0" applyNumberFormat="0" applyBorder="0" applyAlignment="0" applyProtection="0"/>
    <xf numFmtId="0" fontId="11" fillId="6" borderId="0" applyNumberFormat="0" applyBorder="0" applyAlignment="0" applyProtection="0"/>
    <xf numFmtId="0" fontId="17" fillId="8" borderId="18" applyNumberFormat="0" applyAlignment="0" applyProtection="0"/>
    <xf numFmtId="0" fontId="15" fillId="0" borderId="20" applyNumberFormat="0" applyFill="0" applyAlignment="0" applyProtection="0"/>
    <xf numFmtId="165" fontId="1" fillId="0" borderId="0" applyFont="0" applyFill="0" applyBorder="0" applyAlignment="0" applyProtection="0"/>
    <xf numFmtId="164" fontId="3" fillId="0" borderId="0" applyFont="0" applyFill="0" applyBorder="0" applyAlignment="0" applyProtection="0"/>
    <xf numFmtId="43"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9" fontId="1" fillId="0" borderId="0" applyFont="0" applyFill="0" applyBorder="0" applyAlignment="0" applyProtection="0"/>
    <xf numFmtId="164" fontId="7" fillId="0" borderId="0" applyFont="0" applyFill="0" applyBorder="0" applyAlignment="0" applyProtection="0"/>
    <xf numFmtId="165"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7" fillId="0" borderId="0" applyFont="0" applyFill="0" applyBorder="0" applyAlignment="0" applyProtection="0"/>
    <xf numFmtId="165" fontId="1" fillId="0" borderId="0" applyFont="0" applyFill="0" applyBorder="0" applyAlignment="0" applyProtection="0"/>
    <xf numFmtId="164"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2" fontId="1" fillId="0" borderId="0" applyFont="0" applyFill="0" applyBorder="0" applyAlignment="0" applyProtection="0"/>
    <xf numFmtId="0" fontId="21" fillId="14" borderId="0" applyNumberFormat="0" applyBorder="0" applyAlignment="0" applyProtection="0"/>
    <xf numFmtId="0" fontId="30" fillId="14" borderId="0" applyNumberFormat="0" applyBorder="0" applyAlignment="0" applyProtection="0"/>
    <xf numFmtId="0" fontId="7" fillId="0" borderId="0"/>
    <xf numFmtId="0" fontId="27" fillId="0" borderId="0"/>
    <xf numFmtId="0" fontId="3" fillId="0" borderId="0"/>
    <xf numFmtId="0" fontId="1" fillId="0" borderId="0"/>
    <xf numFmtId="0" fontId="1" fillId="0" borderId="0"/>
    <xf numFmtId="0" fontId="1" fillId="0" borderId="0"/>
    <xf numFmtId="0" fontId="3" fillId="0" borderId="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0" fontId="7" fillId="0" borderId="0"/>
    <xf numFmtId="0" fontId="7" fillId="0" borderId="0"/>
    <xf numFmtId="0" fontId="7" fillId="0" borderId="0"/>
    <xf numFmtId="0" fontId="7" fillId="0" borderId="0"/>
    <xf numFmtId="0" fontId="1" fillId="11" borderId="25" applyNumberFormat="0" applyFont="0" applyAlignment="0" applyProtection="0"/>
    <xf numFmtId="0" fontId="1" fillId="11" borderId="25" applyNumberFormat="0" applyFont="0" applyAlignment="0" applyProtection="0"/>
    <xf numFmtId="0" fontId="3" fillId="11" borderId="25" applyNumberFormat="0" applyFont="0" applyAlignment="0" applyProtection="0"/>
    <xf numFmtId="0" fontId="22" fillId="23" borderId="26" applyNumberFormat="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2" fillId="23" borderId="26" applyNumberFormat="0" applyAlignment="0" applyProtection="0"/>
    <xf numFmtId="0" fontId="22" fillId="24" borderId="26"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31" fillId="0" borderId="27" applyNumberFormat="0" applyFill="0" applyAlignment="0" applyProtection="0"/>
    <xf numFmtId="0" fontId="20" fillId="0" borderId="23" applyNumberFormat="0" applyFill="0" applyAlignment="0" applyProtection="0"/>
    <xf numFmtId="0" fontId="32" fillId="0" borderId="28" applyNumberFormat="0" applyFill="0" applyAlignment="0" applyProtection="0"/>
    <xf numFmtId="0" fontId="16" fillId="0" borderId="24" applyNumberFormat="0" applyFill="0" applyAlignment="0" applyProtection="0"/>
    <xf numFmtId="0" fontId="29" fillId="0" borderId="29" applyNumberFormat="0" applyFill="0" applyAlignment="0" applyProtection="0"/>
    <xf numFmtId="0" fontId="33" fillId="0" borderId="0" applyNumberFormat="0" applyFill="0" applyBorder="0" applyAlignment="0" applyProtection="0"/>
    <xf numFmtId="0" fontId="25" fillId="0" borderId="30" applyNumberFormat="0" applyFill="0" applyAlignment="0" applyProtection="0"/>
    <xf numFmtId="0" fontId="25" fillId="0" borderId="31" applyNumberFormat="0" applyFill="0" applyAlignment="0" applyProtection="0"/>
    <xf numFmtId="0" fontId="23" fillId="0" borderId="0" applyNumberFormat="0" applyFill="0" applyBorder="0" applyAlignment="0" applyProtection="0"/>
    <xf numFmtId="0" fontId="7" fillId="0" borderId="0"/>
    <xf numFmtId="0" fontId="7" fillId="0" borderId="0"/>
    <xf numFmtId="0" fontId="7" fillId="0" borderId="0"/>
    <xf numFmtId="0" fontId="7" fillId="0" borderId="0"/>
    <xf numFmtId="41" fontId="1" fillId="0" borderId="0" applyFont="0" applyFill="0" applyBorder="0" applyAlignment="0" applyProtection="0"/>
    <xf numFmtId="41" fontId="1"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1" fontId="7" fillId="0" borderId="0" applyFont="0" applyFill="0" applyBorder="0" applyAlignment="0" applyProtection="0"/>
    <xf numFmtId="43" fontId="1" fillId="0" borderId="0" applyFont="0" applyFill="0" applyBorder="0" applyAlignment="0" applyProtection="0"/>
    <xf numFmtId="0" fontId="1" fillId="0" borderId="0"/>
    <xf numFmtId="165" fontId="1" fillId="0" borderId="0" applyFont="0" applyFill="0" applyBorder="0" applyAlignment="0" applyProtection="0"/>
    <xf numFmtId="43" fontId="7" fillId="0" borderId="0" applyFont="0" applyFill="0" applyBorder="0" applyAlignment="0" applyProtection="0"/>
    <xf numFmtId="175" fontId="1" fillId="0" borderId="0" applyFont="0" applyFill="0" applyBorder="0" applyAlignment="0" applyProtection="0"/>
    <xf numFmtId="0" fontId="7" fillId="0" borderId="0"/>
    <xf numFmtId="176" fontId="7" fillId="0" borderId="0" applyFont="0" applyFill="0" applyBorder="0" applyAlignment="0" applyProtection="0"/>
    <xf numFmtId="0" fontId="7" fillId="0" borderId="0"/>
    <xf numFmtId="164"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4" fillId="0" borderId="0"/>
    <xf numFmtId="0" fontId="7" fillId="0" borderId="0"/>
    <xf numFmtId="43" fontId="7" fillId="0" borderId="0" applyFon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0" fontId="7" fillId="0" borderId="0"/>
    <xf numFmtId="176" fontId="7" fillId="0" borderId="0" applyFont="0" applyFill="0" applyBorder="0" applyAlignment="0" applyProtection="0"/>
    <xf numFmtId="0" fontId="7" fillId="0" borderId="0"/>
    <xf numFmtId="164"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165" fontId="1" fillId="0" borderId="0" applyFont="0" applyFill="0" applyBorder="0" applyAlignment="0" applyProtection="0"/>
    <xf numFmtId="0" fontId="35" fillId="0" borderId="0"/>
    <xf numFmtId="0" fontId="42" fillId="0" borderId="0" applyNumberFormat="0" applyFill="0" applyBorder="0" applyAlignment="0" applyProtection="0"/>
  </cellStyleXfs>
  <cellXfs count="137">
    <xf numFmtId="0" fontId="0" fillId="0" borderId="0" xfId="0"/>
    <xf numFmtId="0" fontId="2" fillId="2" borderId="0" xfId="1" applyFont="1" applyFill="1"/>
    <xf numFmtId="0" fontId="4" fillId="2" borderId="0" xfId="2" applyFont="1" applyFill="1"/>
    <xf numFmtId="0" fontId="4" fillId="2" borderId="0" xfId="3" applyFont="1" applyFill="1"/>
    <xf numFmtId="166" fontId="4" fillId="2" borderId="0" xfId="4" applyNumberFormat="1" applyFont="1" applyFill="1" applyBorder="1"/>
    <xf numFmtId="0" fontId="6" fillId="2" borderId="0" xfId="1" applyFont="1" applyFill="1"/>
    <xf numFmtId="0" fontId="4" fillId="0" borderId="7" xfId="2" applyFont="1" applyBorder="1"/>
    <xf numFmtId="165" fontId="4" fillId="0" borderId="7" xfId="4" applyFont="1" applyFill="1" applyBorder="1" applyAlignment="1">
      <alignment horizontal="center" vertical="center" wrapText="1"/>
    </xf>
    <xf numFmtId="0" fontId="4" fillId="0" borderId="8" xfId="2" applyFont="1" applyBorder="1"/>
    <xf numFmtId="0" fontId="4" fillId="0" borderId="7" xfId="3" applyFont="1" applyBorder="1"/>
    <xf numFmtId="0" fontId="4" fillId="0" borderId="10" xfId="3" applyFont="1" applyBorder="1"/>
    <xf numFmtId="0" fontId="4" fillId="0" borderId="10" xfId="2" applyFont="1" applyBorder="1"/>
    <xf numFmtId="166" fontId="2" fillId="0" borderId="11" xfId="1" applyNumberFormat="1" applyFont="1" applyBorder="1"/>
    <xf numFmtId="166" fontId="2" fillId="0" borderId="17" xfId="1" applyNumberFormat="1" applyFont="1" applyBorder="1"/>
    <xf numFmtId="165" fontId="2" fillId="0" borderId="8" xfId="1" applyNumberFormat="1" applyFont="1" applyBorder="1"/>
    <xf numFmtId="166" fontId="2" fillId="0" borderId="40" xfId="1" applyNumberFormat="1" applyFont="1" applyBorder="1"/>
    <xf numFmtId="165" fontId="2" fillId="0" borderId="38" xfId="1" applyNumberFormat="1" applyFont="1" applyBorder="1"/>
    <xf numFmtId="166" fontId="2" fillId="0" borderId="44" xfId="1" applyNumberFormat="1" applyFont="1" applyBorder="1"/>
    <xf numFmtId="166" fontId="2" fillId="0" borderId="43" xfId="1" applyNumberFormat="1" applyFont="1" applyBorder="1"/>
    <xf numFmtId="166" fontId="4" fillId="0" borderId="7" xfId="4" applyNumberFormat="1" applyFont="1" applyFill="1" applyBorder="1"/>
    <xf numFmtId="166" fontId="4" fillId="0" borderId="7" xfId="4" applyNumberFormat="1" applyFont="1" applyFill="1" applyBorder="1" applyAlignment="1">
      <alignment horizontal="center" vertical="center" wrapText="1"/>
    </xf>
    <xf numFmtId="0" fontId="4" fillId="0" borderId="34" xfId="3" applyFont="1" applyBorder="1"/>
    <xf numFmtId="0" fontId="4" fillId="0" borderId="34" xfId="2" applyFont="1" applyBorder="1"/>
    <xf numFmtId="166" fontId="4" fillId="0" borderId="34" xfId="4" applyNumberFormat="1" applyFont="1" applyFill="1" applyBorder="1"/>
    <xf numFmtId="165" fontId="4" fillId="0" borderId="34" xfId="4" applyFont="1" applyFill="1" applyBorder="1" applyAlignment="1">
      <alignment horizontal="center" vertical="center" wrapText="1"/>
    </xf>
    <xf numFmtId="166" fontId="4" fillId="0" borderId="34" xfId="4" applyNumberFormat="1" applyFont="1" applyFill="1" applyBorder="1" applyAlignment="1">
      <alignment horizontal="center" vertical="center" wrapText="1"/>
    </xf>
    <xf numFmtId="0" fontId="4" fillId="0" borderId="8" xfId="3" applyFont="1" applyBorder="1"/>
    <xf numFmtId="165" fontId="2" fillId="0" borderId="5" xfId="1" applyNumberFormat="1" applyFont="1" applyBorder="1"/>
    <xf numFmtId="165" fontId="2" fillId="0" borderId="9" xfId="1" applyNumberFormat="1" applyFont="1" applyBorder="1"/>
    <xf numFmtId="166" fontId="2" fillId="0" borderId="6" xfId="1" applyNumberFormat="1" applyFont="1" applyBorder="1"/>
    <xf numFmtId="166" fontId="2" fillId="0" borderId="16" xfId="1" applyNumberFormat="1" applyFont="1" applyBorder="1"/>
    <xf numFmtId="0" fontId="4" fillId="0" borderId="0" xfId="2" applyFont="1"/>
    <xf numFmtId="0" fontId="4" fillId="0" borderId="0" xfId="3" applyFont="1"/>
    <xf numFmtId="0" fontId="2" fillId="0" borderId="0" xfId="0" applyFont="1"/>
    <xf numFmtId="165" fontId="2" fillId="0" borderId="0" xfId="252" applyFont="1"/>
    <xf numFmtId="0" fontId="5" fillId="0" borderId="0" xfId="3" applyFont="1"/>
    <xf numFmtId="168" fontId="2" fillId="0" borderId="0" xfId="252" applyNumberFormat="1" applyFont="1"/>
    <xf numFmtId="0" fontId="36" fillId="0" borderId="0" xfId="0" applyFont="1" applyAlignment="1">
      <alignment horizontal="center" vertical="center" wrapText="1" readingOrder="1"/>
    </xf>
    <xf numFmtId="165" fontId="2" fillId="0" borderId="0" xfId="252" applyFont="1" applyFill="1"/>
    <xf numFmtId="177" fontId="2" fillId="0" borderId="0" xfId="8" applyNumberFormat="1" applyFont="1"/>
    <xf numFmtId="178" fontId="37" fillId="0" borderId="0" xfId="0" applyNumberFormat="1" applyFont="1" applyAlignment="1">
      <alignment horizontal="center" vertical="center" wrapText="1"/>
    </xf>
    <xf numFmtId="0" fontId="2" fillId="0" borderId="0" xfId="0" applyFont="1" applyAlignment="1">
      <alignment horizontal="center" vertical="center"/>
    </xf>
    <xf numFmtId="178" fontId="38" fillId="0" borderId="0" xfId="0" applyNumberFormat="1" applyFont="1" applyAlignment="1">
      <alignment horizontal="center" vertical="center" wrapText="1"/>
    </xf>
    <xf numFmtId="165" fontId="2" fillId="0" borderId="7" xfId="252" applyFont="1" applyFill="1" applyBorder="1"/>
    <xf numFmtId="166" fontId="4" fillId="0" borderId="10" xfId="4" applyNumberFormat="1" applyFont="1" applyFill="1" applyBorder="1"/>
    <xf numFmtId="166" fontId="4" fillId="0" borderId="8" xfId="4" applyNumberFormat="1" applyFont="1" applyFill="1" applyBorder="1"/>
    <xf numFmtId="165" fontId="2" fillId="0" borderId="17" xfId="252" applyFont="1" applyFill="1" applyBorder="1"/>
    <xf numFmtId="165" fontId="2" fillId="0" borderId="14" xfId="252" applyFont="1" applyFill="1" applyBorder="1"/>
    <xf numFmtId="166" fontId="4" fillId="0" borderId="38" xfId="4" applyNumberFormat="1" applyFont="1" applyFill="1" applyBorder="1"/>
    <xf numFmtId="165" fontId="2" fillId="0" borderId="4" xfId="252" applyFont="1" applyFill="1" applyBorder="1"/>
    <xf numFmtId="165" fontId="2" fillId="0" borderId="40" xfId="252" applyFont="1" applyFill="1" applyBorder="1"/>
    <xf numFmtId="0" fontId="4" fillId="0" borderId="33" xfId="3" applyFont="1" applyBorder="1"/>
    <xf numFmtId="0" fontId="2" fillId="0" borderId="8" xfId="3" applyFont="1" applyBorder="1"/>
    <xf numFmtId="0" fontId="4" fillId="0" borderId="41" xfId="3" applyFont="1" applyBorder="1"/>
    <xf numFmtId="165" fontId="4" fillId="0" borderId="10" xfId="4" applyFont="1" applyFill="1" applyBorder="1" applyAlignment="1">
      <alignment horizontal="center" vertical="center" wrapText="1"/>
    </xf>
    <xf numFmtId="166" fontId="4" fillId="0" borderId="42" xfId="4" applyNumberFormat="1" applyFont="1" applyFill="1" applyBorder="1" applyAlignment="1">
      <alignment horizontal="center" vertical="center" wrapText="1"/>
    </xf>
    <xf numFmtId="166" fontId="4" fillId="0" borderId="0" xfId="4" applyNumberFormat="1" applyFont="1" applyFill="1" applyBorder="1" applyAlignment="1">
      <alignment horizontal="center" vertical="center" wrapText="1"/>
    </xf>
    <xf numFmtId="166" fontId="2" fillId="0" borderId="42" xfId="1" applyNumberFormat="1" applyFont="1" applyBorder="1"/>
    <xf numFmtId="165" fontId="2" fillId="0" borderId="41" xfId="1" applyNumberFormat="1" applyFont="1" applyBorder="1"/>
    <xf numFmtId="165" fontId="2" fillId="0" borderId="32" xfId="1" applyNumberFormat="1" applyFont="1" applyBorder="1"/>
    <xf numFmtId="166" fontId="2" fillId="0" borderId="46" xfId="1" applyNumberFormat="1" applyFont="1" applyBorder="1"/>
    <xf numFmtId="43" fontId="2" fillId="2" borderId="0" xfId="7" applyNumberFormat="1" applyFont="1" applyFill="1"/>
    <xf numFmtId="0" fontId="41" fillId="2" borderId="0" xfId="1" applyFont="1" applyFill="1"/>
    <xf numFmtId="0" fontId="42" fillId="2" borderId="0" xfId="272" applyFill="1"/>
    <xf numFmtId="178" fontId="37" fillId="28" borderId="34" xfId="0" applyNumberFormat="1" applyFont="1" applyFill="1" applyBorder="1" applyAlignment="1">
      <alignment horizontal="center" vertical="center" wrapText="1"/>
    </xf>
    <xf numFmtId="178" fontId="37" fillId="28" borderId="14" xfId="0" applyNumberFormat="1" applyFont="1" applyFill="1" applyBorder="1" applyAlignment="1">
      <alignment horizontal="center" vertical="center" wrapText="1"/>
    </xf>
    <xf numFmtId="178" fontId="37" fillId="28" borderId="15" xfId="0" applyNumberFormat="1" applyFont="1" applyFill="1" applyBorder="1" applyAlignment="1">
      <alignment horizontal="center" vertical="center" wrapText="1"/>
    </xf>
    <xf numFmtId="167" fontId="37" fillId="28" borderId="3" xfId="252" applyNumberFormat="1" applyFont="1" applyFill="1" applyBorder="1" applyAlignment="1">
      <alignment horizontal="center" vertical="center" wrapText="1"/>
    </xf>
    <xf numFmtId="166" fontId="2" fillId="0" borderId="51" xfId="1" applyNumberFormat="1" applyFont="1" applyBorder="1"/>
    <xf numFmtId="166" fontId="2" fillId="0" borderId="52" xfId="1" applyNumberFormat="1" applyFont="1" applyBorder="1"/>
    <xf numFmtId="49" fontId="4" fillId="0" borderId="8" xfId="3" applyNumberFormat="1" applyFont="1" applyBorder="1"/>
    <xf numFmtId="166" fontId="2" fillId="0" borderId="45" xfId="1" applyNumberFormat="1" applyFont="1" applyBorder="1"/>
    <xf numFmtId="166" fontId="2" fillId="0" borderId="54" xfId="1" applyNumberFormat="1" applyFont="1" applyBorder="1"/>
    <xf numFmtId="0" fontId="4" fillId="0" borderId="38" xfId="3" applyFont="1" applyBorder="1"/>
    <xf numFmtId="0" fontId="4" fillId="0" borderId="4" xfId="3" applyFont="1" applyBorder="1"/>
    <xf numFmtId="0" fontId="4" fillId="0" borderId="4" xfId="2" applyFont="1" applyBorder="1"/>
    <xf numFmtId="178" fontId="37" fillId="29" borderId="14" xfId="0" applyNumberFormat="1" applyFont="1" applyFill="1" applyBorder="1" applyAlignment="1">
      <alignment horizontal="center" vertical="center" wrapText="1"/>
    </xf>
    <xf numFmtId="178" fontId="37" fillId="29" borderId="15" xfId="0" applyNumberFormat="1" applyFont="1" applyFill="1" applyBorder="1" applyAlignment="1">
      <alignment horizontal="center" vertical="center" wrapText="1"/>
    </xf>
    <xf numFmtId="165" fontId="37" fillId="29" borderId="1" xfId="252" applyFont="1" applyFill="1" applyBorder="1" applyAlignment="1">
      <alignment horizontal="center" vertical="center" wrapText="1"/>
    </xf>
    <xf numFmtId="178" fontId="37" fillId="29" borderId="3" xfId="0" applyNumberFormat="1" applyFont="1" applyFill="1" applyBorder="1" applyAlignment="1">
      <alignment horizontal="center" vertical="center" wrapText="1"/>
    </xf>
    <xf numFmtId="167" fontId="37" fillId="29" borderId="3" xfId="252" applyNumberFormat="1" applyFont="1" applyFill="1" applyBorder="1" applyAlignment="1">
      <alignment horizontal="center" vertical="center" wrapText="1"/>
    </xf>
    <xf numFmtId="165" fontId="37" fillId="29" borderId="3" xfId="252" applyFont="1" applyFill="1" applyBorder="1" applyAlignment="1">
      <alignment horizontal="center" vertical="center" wrapText="1"/>
    </xf>
    <xf numFmtId="165" fontId="37" fillId="29" borderId="2" xfId="252" applyFont="1" applyFill="1" applyBorder="1" applyAlignment="1">
      <alignment horizontal="center" vertical="center" wrapText="1"/>
    </xf>
    <xf numFmtId="167" fontId="37" fillId="29" borderId="35" xfId="252" applyNumberFormat="1" applyFont="1" applyFill="1" applyBorder="1" applyAlignment="1">
      <alignment horizontal="center" vertical="center" wrapText="1"/>
    </xf>
    <xf numFmtId="165" fontId="37" fillId="29" borderId="14" xfId="252" applyFont="1" applyFill="1" applyBorder="1" applyAlignment="1">
      <alignment horizontal="center" vertical="center" wrapText="1"/>
    </xf>
    <xf numFmtId="165" fontId="37" fillId="29" borderId="15" xfId="252" applyFont="1" applyFill="1" applyBorder="1" applyAlignment="1">
      <alignment horizontal="center" vertical="center" wrapText="1"/>
    </xf>
    <xf numFmtId="179" fontId="37" fillId="28" borderId="39" xfId="252" applyNumberFormat="1" applyFont="1" applyFill="1" applyBorder="1" applyAlignment="1">
      <alignment horizontal="center" vertical="center" wrapText="1"/>
    </xf>
    <xf numFmtId="179" fontId="37" fillId="28" borderId="13" xfId="252" applyNumberFormat="1" applyFont="1" applyFill="1" applyBorder="1" applyAlignment="1">
      <alignment horizontal="center" vertical="center" wrapText="1"/>
    </xf>
    <xf numFmtId="165" fontId="2" fillId="0" borderId="0" xfId="0" applyNumberFormat="1" applyFont="1"/>
    <xf numFmtId="165" fontId="2" fillId="0" borderId="0" xfId="8" applyNumberFormat="1" applyFont="1"/>
    <xf numFmtId="165" fontId="37" fillId="28" borderId="33" xfId="252" applyFont="1" applyFill="1" applyBorder="1" applyAlignment="1">
      <alignment horizontal="center" vertical="center" wrapText="1"/>
    </xf>
    <xf numFmtId="165" fontId="4" fillId="0" borderId="8" xfId="4" applyFont="1" applyFill="1" applyBorder="1"/>
    <xf numFmtId="165" fontId="4" fillId="0" borderId="35" xfId="4" applyFont="1" applyFill="1" applyBorder="1"/>
    <xf numFmtId="165" fontId="37" fillId="28" borderId="12" xfId="252" applyFont="1" applyFill="1" applyBorder="1" applyAlignment="1">
      <alignment horizontal="center" vertical="center" wrapText="1"/>
    </xf>
    <xf numFmtId="165" fontId="2" fillId="2" borderId="0" xfId="1" applyNumberFormat="1" applyFont="1" applyFill="1"/>
    <xf numFmtId="178" fontId="37" fillId="30" borderId="34" xfId="0" applyNumberFormat="1" applyFont="1" applyFill="1" applyBorder="1" applyAlignment="1">
      <alignment horizontal="center" vertical="center" wrapText="1"/>
    </xf>
    <xf numFmtId="178" fontId="37" fillId="31" borderId="34" xfId="0" applyNumberFormat="1" applyFont="1" applyFill="1" applyBorder="1" applyAlignment="1">
      <alignment horizontal="center" vertical="center" wrapText="1"/>
    </xf>
    <xf numFmtId="178" fontId="37" fillId="31" borderId="11" xfId="0" applyNumberFormat="1" applyFont="1" applyFill="1" applyBorder="1" applyAlignment="1">
      <alignment horizontal="center" vertical="center" wrapText="1"/>
    </xf>
    <xf numFmtId="178" fontId="37" fillId="29" borderId="36" xfId="0" applyNumberFormat="1" applyFont="1" applyFill="1" applyBorder="1" applyAlignment="1">
      <alignment horizontal="center" vertical="center" wrapText="1"/>
    </xf>
    <xf numFmtId="178" fontId="37" fillId="29" borderId="37" xfId="0" applyNumberFormat="1" applyFont="1" applyFill="1" applyBorder="1" applyAlignment="1">
      <alignment horizontal="center" vertical="center" wrapText="1"/>
    </xf>
    <xf numFmtId="178" fontId="37" fillId="29" borderId="1" xfId="0" applyNumberFormat="1" applyFont="1" applyFill="1" applyBorder="1" applyAlignment="1">
      <alignment horizontal="center" vertical="center" wrapText="1"/>
    </xf>
    <xf numFmtId="178" fontId="37" fillId="29" borderId="3" xfId="0" applyNumberFormat="1" applyFont="1" applyFill="1" applyBorder="1" applyAlignment="1">
      <alignment horizontal="center" vertical="center" wrapText="1"/>
    </xf>
    <xf numFmtId="178" fontId="37" fillId="29" borderId="33" xfId="0" applyNumberFormat="1" applyFont="1" applyFill="1" applyBorder="1" applyAlignment="1">
      <alignment horizontal="center" vertical="center" wrapText="1"/>
    </xf>
    <xf numFmtId="178" fontId="37" fillId="29" borderId="34" xfId="0" applyNumberFormat="1" applyFont="1" applyFill="1" applyBorder="1" applyAlignment="1">
      <alignment horizontal="center" vertical="center" wrapText="1"/>
    </xf>
    <xf numFmtId="178" fontId="37" fillId="29" borderId="11" xfId="0" applyNumberFormat="1" applyFont="1" applyFill="1" applyBorder="1" applyAlignment="1">
      <alignment horizontal="center" vertical="center" wrapText="1"/>
    </xf>
    <xf numFmtId="178" fontId="37" fillId="29" borderId="41" xfId="0" applyNumberFormat="1" applyFont="1" applyFill="1" applyBorder="1" applyAlignment="1">
      <alignment horizontal="center" vertical="center" wrapText="1"/>
    </xf>
    <xf numFmtId="178" fontId="37" fillId="29" borderId="10" xfId="0" applyNumberFormat="1" applyFont="1" applyFill="1" applyBorder="1" applyAlignment="1">
      <alignment horizontal="center" vertical="center" wrapText="1"/>
    </xf>
    <xf numFmtId="178" fontId="37" fillId="29" borderId="42" xfId="0" applyNumberFormat="1" applyFont="1" applyFill="1" applyBorder="1" applyAlignment="1">
      <alignment horizontal="center" vertical="center" wrapText="1"/>
    </xf>
    <xf numFmtId="178" fontId="37" fillId="29" borderId="7" xfId="0" applyNumberFormat="1" applyFont="1" applyFill="1" applyBorder="1" applyAlignment="1">
      <alignment horizontal="center" vertical="center" wrapText="1"/>
    </xf>
    <xf numFmtId="178" fontId="37" fillId="29" borderId="17" xfId="0" applyNumberFormat="1" applyFont="1" applyFill="1" applyBorder="1" applyAlignment="1">
      <alignment horizontal="center" vertical="center" wrapText="1"/>
    </xf>
    <xf numFmtId="0" fontId="39" fillId="0" borderId="0" xfId="0" applyFont="1" applyAlignment="1">
      <alignment horizontal="center" vertical="center" wrapText="1" readingOrder="1"/>
    </xf>
    <xf numFmtId="0" fontId="36" fillId="0" borderId="0" xfId="0" applyFont="1" applyAlignment="1">
      <alignment horizontal="center" vertical="center" wrapText="1" readingOrder="1"/>
    </xf>
    <xf numFmtId="178" fontId="37" fillId="29" borderId="43" xfId="0" applyNumberFormat="1" applyFont="1" applyFill="1" applyBorder="1" applyAlignment="1">
      <alignment horizontal="center" vertical="center" wrapText="1"/>
    </xf>
    <xf numFmtId="178" fontId="37" fillId="29" borderId="45" xfId="0" applyNumberFormat="1" applyFont="1" applyFill="1" applyBorder="1" applyAlignment="1">
      <alignment horizontal="center" vertical="center" wrapText="1"/>
    </xf>
    <xf numFmtId="178" fontId="37" fillId="28" borderId="33" xfId="0" applyNumberFormat="1" applyFont="1" applyFill="1" applyBorder="1" applyAlignment="1">
      <alignment horizontal="center" vertical="center" wrapText="1"/>
    </xf>
    <xf numFmtId="178" fontId="37" fillId="28" borderId="35" xfId="0" applyNumberFormat="1" applyFont="1" applyFill="1" applyBorder="1" applyAlignment="1">
      <alignment horizontal="center" vertical="center" wrapText="1"/>
    </xf>
    <xf numFmtId="178" fontId="37" fillId="28" borderId="34" xfId="0" applyNumberFormat="1" applyFont="1" applyFill="1" applyBorder="1" applyAlignment="1">
      <alignment horizontal="center" vertical="center" wrapText="1"/>
    </xf>
    <xf numFmtId="178" fontId="37" fillId="28" borderId="14" xfId="0" applyNumberFormat="1" applyFont="1" applyFill="1" applyBorder="1" applyAlignment="1">
      <alignment horizontal="center" vertical="center" wrapText="1"/>
    </xf>
    <xf numFmtId="178" fontId="37" fillId="28" borderId="11" xfId="0" applyNumberFormat="1" applyFont="1" applyFill="1" applyBorder="1" applyAlignment="1">
      <alignment horizontal="center" vertical="center" wrapText="1"/>
    </xf>
    <xf numFmtId="178" fontId="37" fillId="28" borderId="15" xfId="0" applyNumberFormat="1" applyFont="1" applyFill="1" applyBorder="1" applyAlignment="1">
      <alignment horizontal="center" vertical="center" wrapText="1"/>
    </xf>
    <xf numFmtId="178" fontId="37" fillId="28" borderId="4" xfId="0" applyNumberFormat="1" applyFont="1" applyFill="1" applyBorder="1" applyAlignment="1">
      <alignment horizontal="center" vertical="center" wrapText="1"/>
    </xf>
    <xf numFmtId="178" fontId="37" fillId="28" borderId="10" xfId="0" applyNumberFormat="1" applyFont="1" applyFill="1" applyBorder="1" applyAlignment="1">
      <alignment horizontal="center" vertical="center" wrapText="1"/>
    </xf>
    <xf numFmtId="178" fontId="37" fillId="28" borderId="40" xfId="0" applyNumberFormat="1" applyFont="1" applyFill="1" applyBorder="1" applyAlignment="1">
      <alignment horizontal="center" vertical="center" wrapText="1"/>
    </xf>
    <xf numFmtId="178" fontId="37" fillId="28" borderId="48" xfId="0" applyNumberFormat="1" applyFont="1" applyFill="1" applyBorder="1" applyAlignment="1">
      <alignment horizontal="center" vertical="center" wrapText="1"/>
    </xf>
    <xf numFmtId="178" fontId="37" fillId="28" borderId="49" xfId="0" applyNumberFormat="1" applyFont="1" applyFill="1" applyBorder="1" applyAlignment="1">
      <alignment horizontal="center" vertical="center" wrapText="1"/>
    </xf>
    <xf numFmtId="178" fontId="37" fillId="28" borderId="50" xfId="0" applyNumberFormat="1" applyFont="1" applyFill="1" applyBorder="1" applyAlignment="1">
      <alignment horizontal="center" vertical="center" wrapText="1"/>
    </xf>
    <xf numFmtId="178" fontId="37" fillId="30" borderId="33" xfId="0" applyNumberFormat="1" applyFont="1" applyFill="1" applyBorder="1" applyAlignment="1">
      <alignment horizontal="center" vertical="center" wrapText="1"/>
    </xf>
    <xf numFmtId="178" fontId="37" fillId="30" borderId="34" xfId="0" applyNumberFormat="1" applyFont="1" applyFill="1" applyBorder="1" applyAlignment="1">
      <alignment horizontal="center" vertical="center" wrapText="1"/>
    </xf>
    <xf numFmtId="178" fontId="37" fillId="30" borderId="11" xfId="0" applyNumberFormat="1" applyFont="1" applyFill="1" applyBorder="1" applyAlignment="1">
      <alignment horizontal="center" vertical="center" wrapText="1"/>
    </xf>
    <xf numFmtId="178" fontId="37" fillId="30" borderId="41" xfId="0" applyNumberFormat="1" applyFont="1" applyFill="1" applyBorder="1" applyAlignment="1">
      <alignment horizontal="center" vertical="center" wrapText="1"/>
    </xf>
    <xf numFmtId="178" fontId="37" fillId="30" borderId="10" xfId="0" applyNumberFormat="1" applyFont="1" applyFill="1" applyBorder="1" applyAlignment="1">
      <alignment horizontal="center" vertical="center" wrapText="1"/>
    </xf>
    <xf numFmtId="178" fontId="37" fillId="30" borderId="42" xfId="0" applyNumberFormat="1" applyFont="1" applyFill="1" applyBorder="1" applyAlignment="1">
      <alignment horizontal="center" vertical="center" wrapText="1"/>
    </xf>
    <xf numFmtId="178" fontId="37" fillId="28" borderId="53" xfId="0" applyNumberFormat="1" applyFont="1" applyFill="1" applyBorder="1" applyAlignment="1">
      <alignment horizontal="center" vertical="center" wrapText="1"/>
    </xf>
    <xf numFmtId="178" fontId="37" fillId="28" borderId="44" xfId="0" applyNumberFormat="1" applyFont="1" applyFill="1" applyBorder="1" applyAlignment="1">
      <alignment horizontal="center" vertical="center" wrapText="1"/>
    </xf>
    <xf numFmtId="178" fontId="37" fillId="28" borderId="45" xfId="0" applyNumberFormat="1" applyFont="1" applyFill="1" applyBorder="1" applyAlignment="1">
      <alignment horizontal="center" vertical="center" wrapText="1"/>
    </xf>
    <xf numFmtId="178" fontId="37" fillId="28" borderId="47" xfId="0" applyNumberFormat="1" applyFont="1" applyFill="1" applyBorder="1" applyAlignment="1">
      <alignment horizontal="center" vertical="center" wrapText="1"/>
    </xf>
    <xf numFmtId="178" fontId="37" fillId="28" borderId="37" xfId="0" applyNumberFormat="1" applyFont="1" applyFill="1" applyBorder="1" applyAlignment="1">
      <alignment horizontal="center" vertical="center" wrapText="1"/>
    </xf>
  </cellXfs>
  <cellStyles count="273">
    <cellStyle name="‡" xfId="14" xr:uid="{E9A5CA3A-416E-41B7-9378-CDE76430647D}"/>
    <cellStyle name="20% - Accent1" xfId="15" xr:uid="{D78316DA-578D-44F1-A2D9-340829274EBF}"/>
    <cellStyle name="20% - Accent1 2" xfId="16" xr:uid="{1E3A9B56-03CE-42FF-B219-5D605820227F}"/>
    <cellStyle name="20% - Accent2" xfId="17" xr:uid="{7218DDB3-BD02-4C7A-8FAF-F22D932BF570}"/>
    <cellStyle name="20% - Accent2 2" xfId="18" xr:uid="{E7028809-F72B-4A03-8C03-336CF9AEB555}"/>
    <cellStyle name="20% - Accent3" xfId="19" xr:uid="{8A4FD99C-3CC5-4A78-B8F2-711D2FB24930}"/>
    <cellStyle name="20% - Accent3 2" xfId="20" xr:uid="{F2D6D6FD-8599-4A3C-8DAA-AA9F801A8716}"/>
    <cellStyle name="20% - Accent4" xfId="21" xr:uid="{775BBE12-B0DB-423C-952B-81B6197B110A}"/>
    <cellStyle name="20% - Accent4 2" xfId="22" xr:uid="{5CF364FC-6CDE-4A48-8CE0-D14739BB1C9B}"/>
    <cellStyle name="20% - Accent5" xfId="23" xr:uid="{C29C7109-4EEF-4003-AAB4-37E8C7A0378F}"/>
    <cellStyle name="20% - Accent5 2" xfId="24" xr:uid="{6520E8BB-27A9-49A3-A332-48BD94E19A94}"/>
    <cellStyle name="20% - Accent6" xfId="25" xr:uid="{E105D92A-D1BC-4E0B-AA8A-13DA9216F4B6}"/>
    <cellStyle name="20% - Accent6 2" xfId="26" xr:uid="{4B60A491-B01F-4E94-B40E-635D400306EE}"/>
    <cellStyle name="20% - Énfasis1 2" xfId="28" xr:uid="{455299A1-913C-4E41-AE45-CB27D1312B25}"/>
    <cellStyle name="20% - Énfasis1 3" xfId="27" xr:uid="{D418FDDB-933D-4A47-BADB-98C4CD7AB42F}"/>
    <cellStyle name="20% - Énfasis2 2" xfId="30" xr:uid="{88D2D103-60B8-46B0-91F8-B7C4BC505346}"/>
    <cellStyle name="20% - Énfasis2 3" xfId="29" xr:uid="{76A65CC9-16E2-4757-AB4E-72BE3937D9D0}"/>
    <cellStyle name="20% - Énfasis3 2" xfId="32" xr:uid="{CED9907F-01C9-4BCB-90F0-489DC4525F24}"/>
    <cellStyle name="20% - Énfasis3 3" xfId="31" xr:uid="{A6CE7A42-4467-4549-867F-F720B804D3F1}"/>
    <cellStyle name="20% - Énfasis4 2" xfId="34" xr:uid="{D2DD5520-FF38-4B48-8F15-98E4F9FBC646}"/>
    <cellStyle name="20% - Énfasis4 3" xfId="33" xr:uid="{FA33DD6A-63AB-47C6-894C-97C1EC13205A}"/>
    <cellStyle name="20% - Énfasis5 2" xfId="36" xr:uid="{403DDB92-0D0D-4CD8-8514-9232C8FA8116}"/>
    <cellStyle name="20% - Énfasis5 3" xfId="35" xr:uid="{F4FE1397-F04E-4D04-8287-9E7267F5E08D}"/>
    <cellStyle name="20% - Énfasis6 2" xfId="38" xr:uid="{7F34839F-E533-4B0C-8709-0AA98F8C669C}"/>
    <cellStyle name="20% - Énfasis6 3" xfId="37" xr:uid="{4E9425F5-BB44-4089-8352-035217FD2D66}"/>
    <cellStyle name="40% - Accent1" xfId="39" xr:uid="{DD6FA2BC-0C37-4780-B4BB-16D620D652F1}"/>
    <cellStyle name="40% - Accent1 2" xfId="40" xr:uid="{3190A22B-FCBB-4D4E-875D-0B9A6BB050F3}"/>
    <cellStyle name="40% - Accent2" xfId="41" xr:uid="{066A787D-3CCF-4935-A125-2063945F9125}"/>
    <cellStyle name="40% - Accent2 2" xfId="42" xr:uid="{8378B2DE-DAA8-4E76-97F3-867ABA468AB1}"/>
    <cellStyle name="40% - Accent3" xfId="43" xr:uid="{30547863-901D-478D-9545-BF7CE102270E}"/>
    <cellStyle name="40% - Accent3 2" xfId="44" xr:uid="{134B7874-4724-4F08-ACC9-E32CEE222781}"/>
    <cellStyle name="40% - Accent4" xfId="45" xr:uid="{852A2429-E691-4F20-947B-B85E9C6A26E5}"/>
    <cellStyle name="40% - Accent4 2" xfId="46" xr:uid="{6524727A-C750-4D64-977D-DED53F5A9475}"/>
    <cellStyle name="40% - Accent5" xfId="47" xr:uid="{14D2E567-1CD1-44CB-A0E2-DE915D941C4A}"/>
    <cellStyle name="40% - Accent5 2" xfId="48" xr:uid="{B90DE90F-532D-410A-889F-079CE5CFEE22}"/>
    <cellStyle name="40% - Accent6" xfId="49" xr:uid="{AB2B979C-52C0-4DED-9802-313EE53C3BE9}"/>
    <cellStyle name="40% - Accent6 2" xfId="50" xr:uid="{1D5C06FF-4A93-447D-81A2-B8DC8DB36BD9}"/>
    <cellStyle name="40% - Énfasis1 2" xfId="52" xr:uid="{2A1EDCF1-BD03-4C35-9C75-EE72E93575E4}"/>
    <cellStyle name="40% - Énfasis1 3" xfId="51" xr:uid="{668616EA-74CF-4F27-8754-C819864909D2}"/>
    <cellStyle name="40% - Énfasis2 2" xfId="54" xr:uid="{EBB5F8B2-CC5F-474D-A2E9-71B0594BAD53}"/>
    <cellStyle name="40% - Énfasis2 3" xfId="53" xr:uid="{C5762C30-3359-4463-BFD8-6964155FC954}"/>
    <cellStyle name="40% - Énfasis3 2" xfId="56" xr:uid="{E53FF6CB-541B-4E54-9B65-C77183BC56F6}"/>
    <cellStyle name="40% - Énfasis3 3" xfId="55" xr:uid="{EED8EF7C-221D-4B2C-974E-E729CC7696A2}"/>
    <cellStyle name="40% - Énfasis4 2" xfId="58" xr:uid="{088B6F74-3DF4-49A0-BE4D-B78B6345A991}"/>
    <cellStyle name="40% - Énfasis4 3" xfId="57" xr:uid="{C044E3D7-589A-4B57-AF46-5533DF264945}"/>
    <cellStyle name="40% - Énfasis5 2" xfId="60" xr:uid="{DB7B6710-2582-41C4-99D3-7C04C8DB50E8}"/>
    <cellStyle name="40% - Énfasis5 3" xfId="59" xr:uid="{3FB375B9-4FC6-4763-B454-0522E3F6BC8D}"/>
    <cellStyle name="40% - Énfasis6 2" xfId="62" xr:uid="{5D75D933-C35F-4C2A-8A7D-1755BF184521}"/>
    <cellStyle name="40% - Énfasis6 3" xfId="61" xr:uid="{BCA2FEF9-F893-4535-AF3B-66243DCF47CF}"/>
    <cellStyle name="60% - Accent1" xfId="63" xr:uid="{5BB17102-C23D-49B9-AAD8-503D44E203ED}"/>
    <cellStyle name="60% - Accent2" xfId="64" xr:uid="{73DE4D1F-6256-46FB-884C-57D0D446412F}"/>
    <cellStyle name="60% - Accent3" xfId="65" xr:uid="{C28A5A49-D12C-4F77-91FA-720F48E7967C}"/>
    <cellStyle name="60% - Accent4" xfId="66" xr:uid="{6261DFEC-3542-4B22-8CEF-E6479456711B}"/>
    <cellStyle name="60% - Accent5" xfId="67" xr:uid="{F87CC916-E4CE-493C-B824-CB4B76A13E93}"/>
    <cellStyle name="60% - Accent6" xfId="68" xr:uid="{816B3BB4-8026-47E1-9C81-3A13A66D45D8}"/>
    <cellStyle name="60% - Énfasis1 2" xfId="70" xr:uid="{623D7397-F400-4600-ADCD-A633646FBF65}"/>
    <cellStyle name="60% - Énfasis1 3" xfId="69" xr:uid="{B18F8DE3-D754-4A7F-A709-3017599672F1}"/>
    <cellStyle name="60% - Énfasis2 2" xfId="72" xr:uid="{DF5E4981-6F63-4FA2-A336-FB0AF6871EAC}"/>
    <cellStyle name="60% - Énfasis2 3" xfId="71" xr:uid="{6377CD30-5E15-4829-AB98-2A398CBD6B7E}"/>
    <cellStyle name="60% - Énfasis3 2" xfId="74" xr:uid="{269D48B7-3D8A-4567-B504-7325410271A2}"/>
    <cellStyle name="60% - Énfasis3 3" xfId="73" xr:uid="{3E453E92-AA22-4828-81A5-07872380B9F3}"/>
    <cellStyle name="60% - Énfasis4 2" xfId="76" xr:uid="{9BC1B37E-6A68-4720-88EB-1F8746A1BE64}"/>
    <cellStyle name="60% - Énfasis4 3" xfId="75" xr:uid="{EDFCDA43-170D-4B42-9956-9D2A00262500}"/>
    <cellStyle name="60% - Énfasis5 2" xfId="78" xr:uid="{8909439E-8CEC-45EE-BEF7-84037359BE88}"/>
    <cellStyle name="60% - Énfasis5 3" xfId="77" xr:uid="{67F48596-7BB1-4065-B9BC-B344FE3BC4C6}"/>
    <cellStyle name="60% - Énfasis6 2" xfId="80" xr:uid="{81FB5B47-3619-4270-A050-AA7DF0333194}"/>
    <cellStyle name="60% - Énfasis6 3" xfId="79" xr:uid="{1E4AED18-4885-4A11-B1A3-E8F50DADD259}"/>
    <cellStyle name="Accent1" xfId="81" xr:uid="{32C31217-0CB7-4359-BFA5-F0E79905195A}"/>
    <cellStyle name="Accent2" xfId="82" xr:uid="{D20C5F53-2CDD-4BAD-AE4D-FF336C37CA0E}"/>
    <cellStyle name="Accent3" xfId="83" xr:uid="{E8A80FB0-D082-4080-84DB-9122E9318B59}"/>
    <cellStyle name="Accent4" xfId="84" xr:uid="{91B2BF7D-1F4D-4A8C-BACC-3A4121C7E490}"/>
    <cellStyle name="Accent5" xfId="85" xr:uid="{0568E991-9558-45AF-B5BF-E78F8C657A5B}"/>
    <cellStyle name="Accent6" xfId="86" xr:uid="{04365968-8DC5-48BF-A4E5-04734A4529C8}"/>
    <cellStyle name="Bad" xfId="87" xr:uid="{D11496B7-BCA8-4540-9F13-3E3BD2A56AEA}"/>
    <cellStyle name="Buena 2" xfId="89" xr:uid="{EA979162-7E9A-43EE-B8B9-8FE1DBB78844}"/>
    <cellStyle name="Bueno 2" xfId="88" xr:uid="{ADBEC3F0-6886-47E0-A6C2-957BCAF651F0}"/>
    <cellStyle name="Calculation" xfId="90" xr:uid="{D8234B32-DC6B-4F28-A8BF-0966A1575CC7}"/>
    <cellStyle name="Cálculo 2" xfId="92" xr:uid="{760AB41F-6940-4480-B0FA-20106CC87358}"/>
    <cellStyle name="Cálculo 3" xfId="91" xr:uid="{1F80F147-FDE7-4537-88F7-1345848A023C}"/>
    <cellStyle name="Celda de comprobación 2" xfId="94" xr:uid="{C975CB8B-31EF-4A96-B58C-D22A82720B6D}"/>
    <cellStyle name="Celda de comprobación 3" xfId="93" xr:uid="{0277BB98-2D42-49D9-849D-D8243F08443A}"/>
    <cellStyle name="Celda vinculada 2" xfId="96" xr:uid="{6D18887D-16A2-4094-AB33-BF5457439D1A}"/>
    <cellStyle name="Celda vinculada 3" xfId="95" xr:uid="{0AFB2BC5-9AF2-4DB8-933C-3122FAEF92F5}"/>
    <cellStyle name="Check Cell" xfId="97" xr:uid="{87B6069E-B21A-49DE-96E3-B2217F84954B}"/>
    <cellStyle name="Encabezado 4 2" xfId="99" xr:uid="{EC955AEF-AED8-4F6A-AC3C-61D1BEDF1995}"/>
    <cellStyle name="Encabezado 4 3" xfId="98" xr:uid="{6F111137-43F2-46A4-AB71-35D5EA8BF986}"/>
    <cellStyle name="Énfasis1 2" xfId="101" xr:uid="{EC2D02E0-F10A-448D-B73C-6177B0AB17BE}"/>
    <cellStyle name="Énfasis1 3" xfId="100" xr:uid="{5F36E463-06AE-4838-BD6B-52816865C179}"/>
    <cellStyle name="Énfasis2 2" xfId="103" xr:uid="{6DAAAABF-564F-4416-9EB1-EB5AFEEFC43D}"/>
    <cellStyle name="Énfasis2 3" xfId="102" xr:uid="{02296473-08F7-474A-B295-610E0D738B01}"/>
    <cellStyle name="Énfasis3 2" xfId="105" xr:uid="{328DDF7B-5426-48D4-9181-5BA9DB9E6589}"/>
    <cellStyle name="Énfasis3 3" xfId="104" xr:uid="{4080DAE7-7E96-4803-8085-2F0E77021A62}"/>
    <cellStyle name="Énfasis4 2" xfId="107" xr:uid="{314C88F5-E596-4C62-8A90-B71DC211EE2E}"/>
    <cellStyle name="Énfasis4 3" xfId="106" xr:uid="{E102838D-FF0C-4B6F-B530-D2E2CCAE645E}"/>
    <cellStyle name="Énfasis5 2" xfId="109" xr:uid="{52C1C832-E256-4B00-AFF0-2D7C855729BB}"/>
    <cellStyle name="Énfasis5 3" xfId="108" xr:uid="{15F98F3C-7183-4D72-BC9A-E10F96CDAE57}"/>
    <cellStyle name="Énfasis6 2" xfId="111" xr:uid="{A8F5C146-17E8-4EF1-9CFA-8328669E3AD9}"/>
    <cellStyle name="Énfasis6 3" xfId="110" xr:uid="{01710FF7-A56E-4085-8193-DF25ED177A76}"/>
    <cellStyle name="Entrada 2" xfId="113" xr:uid="{E092CF49-7DCE-4AC9-9AEC-7FE1325E5953}"/>
    <cellStyle name="Entrada 3" xfId="112" xr:uid="{79256CB2-2410-4966-85F4-AF859D039F73}"/>
    <cellStyle name="Estilo 1" xfId="114" xr:uid="{1119FD96-09D5-468C-BA07-52E3F7E4EF10}"/>
    <cellStyle name="Estilo 1 2" xfId="115" xr:uid="{8CC4E464-02DC-488F-840A-57966E07887A}"/>
    <cellStyle name="Euro" xfId="116" xr:uid="{547DC3CC-537D-46AD-BE22-10119BD14A2B}"/>
    <cellStyle name="Euro 2" xfId="117" xr:uid="{7BDDEB79-9C65-4777-9B90-C9F7A2D060E3}"/>
    <cellStyle name="Euro 2 2" xfId="118" xr:uid="{F15D75C9-C3CB-4487-AFA8-B80C67D36432}"/>
    <cellStyle name="Euro 2 3" xfId="119" xr:uid="{8B0D2AF3-4500-4837-92A7-3C63EB573E77}"/>
    <cellStyle name="Euro 3" xfId="120" xr:uid="{E3D9EE27-505C-454E-B51A-F2CCCF91C26C}"/>
    <cellStyle name="Explanatory Text" xfId="121" xr:uid="{FBB328A5-2A57-4740-BADC-A4268FB7222E}"/>
    <cellStyle name="Good" xfId="122" xr:uid="{E02ABB39-0DE3-4470-87A8-6AEE9521A5E7}"/>
    <cellStyle name="Heading 1" xfId="123" xr:uid="{E2E7C3FD-678A-4457-9262-221A01920B07}"/>
    <cellStyle name="Heading 2" xfId="124" xr:uid="{F610AA8C-02F1-4268-B37C-10440956F45B}"/>
    <cellStyle name="Heading 3" xfId="125" xr:uid="{71040773-EE6B-4996-8B40-46D3129192D8}"/>
    <cellStyle name="Heading 4" xfId="126" xr:uid="{071E20DA-7CBF-42C7-99B4-AFF19D4CD459}"/>
    <cellStyle name="Hipervínculo" xfId="272" builtinId="8"/>
    <cellStyle name="Incorrecto 2" xfId="128" xr:uid="{5F1EB50C-3DFD-4F3F-94B3-1B2F3A8B622D}"/>
    <cellStyle name="Incorrecto 3" xfId="127" xr:uid="{86C18F73-FDCD-4128-B5CE-7767629D1C36}"/>
    <cellStyle name="Input" xfId="129" xr:uid="{ACA17DF4-AF68-429F-B5D9-2A10923C96A5}"/>
    <cellStyle name="Linked Cell" xfId="130" xr:uid="{C352FB11-0F36-48F8-96BF-38D4C687FC2B}"/>
    <cellStyle name="Millares [0] 2" xfId="5" xr:uid="{00000000-0005-0000-0000-000001000000}"/>
    <cellStyle name="Millares [0] 2 2" xfId="10" xr:uid="{1D6A602D-402E-43F3-A5B9-CEAA43420A43}"/>
    <cellStyle name="Millares [0] 2 2 2" xfId="249" xr:uid="{DF3268CA-1F77-4F6E-9AFC-E9C83E33480E}"/>
    <cellStyle name="Millares [0] 2 3" xfId="244" xr:uid="{54A07485-A135-482F-A37A-65C8B4E90461}"/>
    <cellStyle name="Millares [0] 2 4" xfId="269" xr:uid="{01B816B2-A949-41A6-B10D-506921D1796D}"/>
    <cellStyle name="Millares [0] 2 5" xfId="235" xr:uid="{6D5D5576-EAAF-4EE6-BCB1-09C02F81970B}"/>
    <cellStyle name="Millares [0] 3" xfId="12" xr:uid="{D5F03F1F-C65D-41E1-9B41-20BFD4D9196A}"/>
    <cellStyle name="Millares [0] 3 2" xfId="239" xr:uid="{22496C97-EE1C-4969-9E7B-030E39FE3F03}"/>
    <cellStyle name="Millares [0] 4" xfId="234" xr:uid="{77B7F796-FF5D-4ED0-B22E-1355562FD38A}"/>
    <cellStyle name="Millares 10" xfId="132" xr:uid="{1E166475-D59D-4EAB-BE61-CA22F451F681}"/>
    <cellStyle name="Millares 10 3" xfId="240" xr:uid="{24BE9446-CFA2-45B7-A0F9-836988F55459}"/>
    <cellStyle name="Millares 10 3 2" xfId="262" xr:uid="{B67117D9-6EB2-4C1B-ADBF-D17E91091892}"/>
    <cellStyle name="Millares 11" xfId="133" xr:uid="{BEB097D2-400B-4B38-B588-2F6B583E6E17}"/>
    <cellStyle name="Millares 12" xfId="238" xr:uid="{24A476BF-D2CD-464F-AB3B-FAF1151BB982}"/>
    <cellStyle name="Millares 13" xfId="255" xr:uid="{92118F61-1C98-4D35-980A-E8E66701CD34}"/>
    <cellStyle name="Millares 14" xfId="252" xr:uid="{21C25049-5B73-4FF5-A068-9F025D5BDC94}"/>
    <cellStyle name="Millares 15" xfId="259" xr:uid="{3BD72718-A3D5-4CF4-840D-B73C634BDF86}"/>
    <cellStyle name="Millares 16" xfId="134" xr:uid="{74D6361B-BBD6-4DC8-A322-5180F76C40B2}"/>
    <cellStyle name="Millares 17" xfId="135" xr:uid="{A4F1B319-6F39-4427-B166-CEDA65CFFD65}"/>
    <cellStyle name="Millares 18" xfId="136" xr:uid="{B317B68B-D3D5-43A6-8950-12B351A1D91D}"/>
    <cellStyle name="Millares 19" xfId="137" xr:uid="{B71A0A23-C619-40E3-996B-4F57E739BE39}"/>
    <cellStyle name="Millares 2" xfId="4" xr:uid="{00000000-0005-0000-0000-000002000000}"/>
    <cellStyle name="Millares 2 10" xfId="139" xr:uid="{76B57904-77C1-4758-BA4A-4A5198A075E4}"/>
    <cellStyle name="Millares 2 11" xfId="140" xr:uid="{ECCAE21D-FB27-4C7A-94D7-776057226930}"/>
    <cellStyle name="Millares 2 12" xfId="141" xr:uid="{EE6970F5-3C60-4A27-B47E-98CA83EBFBEE}"/>
    <cellStyle name="Millares 2 13" xfId="242" xr:uid="{ABA70F36-17A4-4C1C-8465-4F01E2710A26}"/>
    <cellStyle name="Millares 2 14" xfId="138" xr:uid="{AA443EE4-8FDF-4861-AFC6-ECEAE4549E87}"/>
    <cellStyle name="Millares 2 2" xfId="142" xr:uid="{2C2BF751-85F5-4D8A-ADF2-E5223F94763E}"/>
    <cellStyle name="Millares 2 2 2" xfId="143" xr:uid="{49C194DE-71A0-4EAA-983A-8DDD80C17148}"/>
    <cellStyle name="Millares 2 2 3" xfId="251" xr:uid="{176C4058-B96F-43EB-ADDA-63C7F0BC4C1B}"/>
    <cellStyle name="Millares 2 3" xfId="144" xr:uid="{45DE0249-1F13-4780-A87B-4D28B74B5945}"/>
    <cellStyle name="Millares 2 4" xfId="145" xr:uid="{37BE3C58-A178-4C13-9344-72DAB68667F2}"/>
    <cellStyle name="Millares 2 5" xfId="146" xr:uid="{A3B5818F-CB71-4099-BDE0-563351CA0308}"/>
    <cellStyle name="Millares 2 6" xfId="147" xr:uid="{9E43D718-2103-4C5F-9B70-FFD748B10393}"/>
    <cellStyle name="Millares 2 7" xfId="148" xr:uid="{8FE5863B-61AA-4EA4-8F11-81C9903D3DFA}"/>
    <cellStyle name="Millares 2 8" xfId="149" xr:uid="{0819D052-3A55-4F83-BC66-5D526FF62034}"/>
    <cellStyle name="Millares 2 9" xfId="150" xr:uid="{B4085421-A223-4643-B435-8EE5F7D8D57E}"/>
    <cellStyle name="Millares 20" xfId="151" xr:uid="{C5D98F79-3995-42FB-A649-0445FEACCFB8}"/>
    <cellStyle name="Millares 21" xfId="152" xr:uid="{342C5DB4-BE26-4C1F-9E91-BC910B9B4F66}"/>
    <cellStyle name="Millares 22" xfId="153" xr:uid="{1B30C5B2-1283-466D-8BEE-792E4DD08C03}"/>
    <cellStyle name="Millares 23" xfId="154" xr:uid="{1D33A2CB-10A5-4B80-BDA6-467108FB2784}"/>
    <cellStyle name="Millares 24" xfId="155" xr:uid="{015490C4-AC47-4436-946C-0EE7966937EE}"/>
    <cellStyle name="Millares 25" xfId="156" xr:uid="{F9AA0A13-0104-49E3-95C2-6B8E283D1920}"/>
    <cellStyle name="Millares 26" xfId="157" xr:uid="{89D807A9-9580-40E7-846B-A3726ABDF69D}"/>
    <cellStyle name="Millares 27" xfId="158" xr:uid="{68D010C8-865D-4DFF-B21B-F31A48A3C4FD}"/>
    <cellStyle name="Millares 28" xfId="159" xr:uid="{A41E4544-430B-4221-87F6-5AD5F8E5ACDE}"/>
    <cellStyle name="Millares 29" xfId="160" xr:uid="{1C2270FD-E7EA-4DE7-9B69-D51C003FEB68}"/>
    <cellStyle name="Millares 3" xfId="161" xr:uid="{EB322341-A9FD-44DC-A071-A00FBDCD52BA}"/>
    <cellStyle name="Millares 3 2" xfId="162" xr:uid="{E432F4B4-1284-4F7A-A1EC-7B2DC2068CC1}"/>
    <cellStyle name="Millares 3 2 2" xfId="243" xr:uid="{5CB31C8C-98C9-4929-88C7-B1CE61BA8CB9}"/>
    <cellStyle name="Millares 3 2 3" xfId="268" xr:uid="{E46E895C-DA4D-4851-A6A4-E86AE4837DDC}"/>
    <cellStyle name="Millares 3 3" xfId="163" xr:uid="{E0407B64-D39F-4D44-8664-1A8D897ED640}"/>
    <cellStyle name="Millares 3 4" xfId="164" xr:uid="{F2E85B70-6783-4074-9E66-971323379A96}"/>
    <cellStyle name="Millares 30" xfId="165" xr:uid="{72349CFD-84BA-47C0-B2E3-DDC257FD8888}"/>
    <cellStyle name="Millares 31" xfId="166" xr:uid="{AC35CEE3-0573-4DF8-8554-9BAF024271CC}"/>
    <cellStyle name="Millares 32" xfId="260" xr:uid="{83CFBCD7-1D61-417A-9803-F5BD9C11BA92}"/>
    <cellStyle name="Millares 33" xfId="131" xr:uid="{383509D9-634F-44C3-885B-048A8A90D6B0}"/>
    <cellStyle name="Millares 34" xfId="270" xr:uid="{AAAFF801-A0FB-477C-974C-0BEA0D9BB3A4}"/>
    <cellStyle name="Millares 4" xfId="167" xr:uid="{AE9C0FD0-FDF8-4320-AE2D-159F14E27834}"/>
    <cellStyle name="Millares 4 2" xfId="168" xr:uid="{2F82BEC4-4DBB-41B2-A9D4-F51C9B38844C}"/>
    <cellStyle name="Millares 4 2 2" xfId="250" xr:uid="{1609E399-C85A-4ACC-A7B0-40B4B02965FF}"/>
    <cellStyle name="Millares 4 3" xfId="169" xr:uid="{0EDA753B-0C26-4086-A661-7FFC3876B4D1}"/>
    <cellStyle name="Millares 4 4" xfId="261" xr:uid="{81D3E23A-4E75-4EFF-ADBC-D7F713B99184}"/>
    <cellStyle name="Millares 5" xfId="170" xr:uid="{D8CCC79F-BFCF-4C04-B186-152F9B5544B1}"/>
    <cellStyle name="Millares 5 2" xfId="171" xr:uid="{F872BB16-0DC1-4E0D-8757-ECF12D0BCCD3}"/>
    <cellStyle name="Millares 5 3" xfId="172" xr:uid="{70B46020-DDF0-438A-8169-8AFCA66DF74D}"/>
    <cellStyle name="Millares 5 4" xfId="263" xr:uid="{36976CB9-73A1-4981-B7FC-4C5DC43BB3D6}"/>
    <cellStyle name="Millares 6" xfId="173" xr:uid="{A7CECB6D-3395-4DFA-B1CB-04719EB5F9E6}"/>
    <cellStyle name="Millares 6 2" xfId="174" xr:uid="{022BB1C2-A7C0-4BD6-9324-EE152253454E}"/>
    <cellStyle name="Millares 7" xfId="175" xr:uid="{D817AD6B-AD05-4A38-BFB2-3CF2B6DFA7B2}"/>
    <cellStyle name="Millares 8" xfId="176" xr:uid="{64C3CFE1-DA6A-460D-92EC-CEB1F3B371CD}"/>
    <cellStyle name="Millares 9" xfId="177" xr:uid="{5907D566-09EF-4FBC-A092-FA6777363958}"/>
    <cellStyle name="Millares 9 2 3 2 2" xfId="248" xr:uid="{3EDDC1D7-76A1-4C0E-A494-D19E0C3B3DAE}"/>
    <cellStyle name="Millares 9 2 3 2 2 2" xfId="267" xr:uid="{65A24FFC-7AD4-4468-AF28-D2B75845C26F}"/>
    <cellStyle name="Moneda 2" xfId="246" xr:uid="{79FF1645-6C5A-4488-B40E-54FF42025832}"/>
    <cellStyle name="Moneda 2 2" xfId="265" xr:uid="{C2EFD53B-FC87-4A6F-80B4-81E03AF9E3F2}"/>
    <cellStyle name="Moneda 3" xfId="257" xr:uid="{474A22F8-1158-4DCB-8FAC-252ECB14ABF0}"/>
    <cellStyle name="Moneda 5" xfId="178" xr:uid="{A5793FD8-9016-47AF-B470-BB9C2FE97B89}"/>
    <cellStyle name="Neutral 2" xfId="180" xr:uid="{C94EB8B8-F194-4F50-8122-43331598CE78}"/>
    <cellStyle name="Neutral 3" xfId="179" xr:uid="{41CC360A-0EF9-4287-A17B-583B59E0182F}"/>
    <cellStyle name="Normal" xfId="0" builtinId="0"/>
    <cellStyle name="Normal 10" xfId="230" xr:uid="{E953B945-C21E-451C-A3A4-2C0EE16A5101}"/>
    <cellStyle name="Normal 11" xfId="231" xr:uid="{BADA6807-A209-4B62-B257-A6E6FE841FB7}"/>
    <cellStyle name="Normal 11 2" xfId="232" xr:uid="{C99D35CC-735A-4499-8C95-BDD403AE2EEE}"/>
    <cellStyle name="Normal 11 3" xfId="233" xr:uid="{D764E07D-9F96-491B-B973-FA1BAACE07A1}"/>
    <cellStyle name="Normal 11 4" xfId="6" xr:uid="{00000000-0005-0000-0000-000005000000}"/>
    <cellStyle name="Normal 11 4 2" xfId="236" xr:uid="{BFFF4CD8-FD21-4BD4-96EE-9B843CFE1F5D}"/>
    <cellStyle name="Normal 12" xfId="7" xr:uid="{00000000-0005-0000-0000-000006000000}"/>
    <cellStyle name="Normal 13" xfId="237" xr:uid="{3A348FD9-1692-4D51-BE34-D1D8C4C10DBE}"/>
    <cellStyle name="Normal 14" xfId="254" xr:uid="{CE98D2C5-506F-494D-8572-3F6C3EBBEDC1}"/>
    <cellStyle name="Normal 15" xfId="256" xr:uid="{72141B36-BC8E-4075-9FFB-FDC4914E9549}"/>
    <cellStyle name="Normal 16" xfId="13" xr:uid="{01774D20-7AC4-42C4-8DDF-59DD68F45775}"/>
    <cellStyle name="Normal 17" xfId="271" xr:uid="{42231205-3713-4D08-9E82-C14D5CC92664}"/>
    <cellStyle name="Normal 2" xfId="1" xr:uid="{00000000-0005-0000-0000-000007000000}"/>
    <cellStyle name="Normal 2 2" xfId="182" xr:uid="{EB0AECA2-6D70-48C5-86E8-A7F4633896A4}"/>
    <cellStyle name="Normal 2 2 2" xfId="183" xr:uid="{3478C25B-0E75-4040-BE29-0FDCABA95763}"/>
    <cellStyle name="Normal 2 2 3" xfId="241" xr:uid="{A64AB1AA-1195-4A63-9778-CDBD9B4BB4CD}"/>
    <cellStyle name="Normal 2 3" xfId="184" xr:uid="{472EA9D9-1F21-4EAE-BDAB-BA8A24BCFCE6}"/>
    <cellStyle name="Normal 2 4" xfId="185" xr:uid="{517510D9-201E-428E-880F-5C6699E3C621}"/>
    <cellStyle name="Normal 2 5" xfId="186" xr:uid="{FF986259-BAA5-4A49-A2E0-27320947F9CB}"/>
    <cellStyle name="Normal 2 6" xfId="181" xr:uid="{C4DB0EFA-CFF3-4A00-A55A-C00A4B3E3E38}"/>
    <cellStyle name="Normal 3" xfId="9" xr:uid="{00000000-0005-0000-0000-000008000000}"/>
    <cellStyle name="Normal 3 2" xfId="11" xr:uid="{651E8FCB-5B50-4848-B14F-5039CA2A4329}"/>
    <cellStyle name="Normal 3 2 2" xfId="187" xr:uid="{3E970928-9B03-471F-A15B-6B75CB6DEA89}"/>
    <cellStyle name="Normal 3 3" xfId="253" xr:uid="{4AE9F439-6640-41E3-8C1D-498954826183}"/>
    <cellStyle name="Normal 4" xfId="188" xr:uid="{E8BA75D9-7C7B-4DF8-B5A6-AA614A9C874C}"/>
    <cellStyle name="Normal 4 10" xfId="189" xr:uid="{7412149B-E3A4-4D10-9913-F2F17501EAD5}"/>
    <cellStyle name="Normal 4 2" xfId="190" xr:uid="{03AC8C71-5E0C-4D23-BB57-6130629B41F7}"/>
    <cellStyle name="Normal 4 3" xfId="191" xr:uid="{DA76CC9F-DB28-40A0-B9EC-0AD41C13B20A}"/>
    <cellStyle name="Normal 4 4" xfId="192" xr:uid="{B2703C7E-B8B9-4FA4-BA0A-15981FB124CE}"/>
    <cellStyle name="Normal 4 5" xfId="193" xr:uid="{4D77E7A2-09B8-4507-A571-37B78A128A6A}"/>
    <cellStyle name="Normal 4 6" xfId="194" xr:uid="{07DF60C9-DB48-4221-BF36-7A01926D4F0C}"/>
    <cellStyle name="Normal 4 7" xfId="195" xr:uid="{7D157840-8689-4EA8-8778-8719E9EA5333}"/>
    <cellStyle name="Normal 4 8" xfId="196" xr:uid="{A2640C70-9DDE-4FE5-81CC-ECB82E6C8C68}"/>
    <cellStyle name="Normal 4 9" xfId="197" xr:uid="{D5A39D50-F85F-4798-9796-56C2DCABD31E}"/>
    <cellStyle name="Normal 5" xfId="198" xr:uid="{88A8B839-6A90-41B2-9D2A-440C22C51CEE}"/>
    <cellStyle name="Normal 5 2" xfId="245" xr:uid="{E7A64CA9-E2F7-4E11-94E8-F1C611CA0890}"/>
    <cellStyle name="Normal 5 3" xfId="264" xr:uid="{DD451226-2F22-4E4D-8ED4-56FEBBCA0F91}"/>
    <cellStyle name="Normal 6" xfId="199" xr:uid="{8A0A7503-558F-4699-8F5A-C990CF04768F}"/>
    <cellStyle name="Normal 6 2" xfId="247" xr:uid="{96010E17-9C4F-44FC-A6FF-9422BA3ED3C4}"/>
    <cellStyle name="Normal 6 2 2" xfId="266" xr:uid="{B595CB31-E37B-40A2-AC16-2DFDFA7D2DBD}"/>
    <cellStyle name="Normal 7" xfId="200" xr:uid="{0F55B0D5-6D77-4709-A8F6-6DADACD3656D}"/>
    <cellStyle name="Normal 8" xfId="201" xr:uid="{14CC2B86-0CC6-47C5-B2FC-65FEBB5A33E3}"/>
    <cellStyle name="Normal 8 2" xfId="202" xr:uid="{CE0ACE98-AC64-419E-8079-131F0935E3A7}"/>
    <cellStyle name="Normal 8 2 2" xfId="203" xr:uid="{43A7E4F0-8C7A-4BB6-AA06-941FC3FD1DCF}"/>
    <cellStyle name="Normal 9" xfId="204" xr:uid="{AF73B230-79F4-4B2A-96B7-D536464CC41C}"/>
    <cellStyle name="Normal_detalle matriz de cofinanciaón con EP" xfId="2" xr:uid="{00000000-0005-0000-0000-000009000000}"/>
    <cellStyle name="Normal_detalle matriz de cofinanciaón con EP 2" xfId="3" xr:uid="{00000000-0005-0000-0000-00000A000000}"/>
    <cellStyle name="Notas 2" xfId="205" xr:uid="{E50548E4-F516-40EB-B5C1-FA637AF6B424}"/>
    <cellStyle name="Notas 2 2" xfId="206" xr:uid="{4E9A33BA-113F-4626-BC8D-9832B36450C3}"/>
    <cellStyle name="Note" xfId="207" xr:uid="{C1556C03-B4A1-407D-92A7-AC86B7E9F212}"/>
    <cellStyle name="Output" xfId="208" xr:uid="{77EEB565-065D-426B-B285-D60C151C68AF}"/>
    <cellStyle name="Porcentaje 2" xfId="8" xr:uid="{00000000-0005-0000-0000-00000C000000}"/>
    <cellStyle name="Porcentaje 3" xfId="209" xr:uid="{1A807F56-9B7F-41A7-A505-716B99F19F43}"/>
    <cellStyle name="Porcentaje 4" xfId="258" xr:uid="{13D1D94A-0E01-4FFF-A222-E0F11154892A}"/>
    <cellStyle name="Porcentual 2" xfId="210" xr:uid="{4C024A15-C2B8-4031-83D8-52776CE99DF3}"/>
    <cellStyle name="Porcentual 2 2" xfId="211" xr:uid="{F6F420FF-25F0-4B54-A7DF-90790D0DC117}"/>
    <cellStyle name="Porcentual 33" xfId="212" xr:uid="{F84EA7EF-D31E-4041-8230-3320AA865D0B}"/>
    <cellStyle name="Salida 2" xfId="214" xr:uid="{0913B0E7-0447-4249-B103-6FE7EDD3F82C}"/>
    <cellStyle name="Salida 3" xfId="213" xr:uid="{2AD2274C-988C-4CFD-A058-CEF2ADCB8B60}"/>
    <cellStyle name="Texto de advertencia 2" xfId="216" xr:uid="{92E99739-6FB4-4BE2-9F1B-AE071D61A285}"/>
    <cellStyle name="Texto de advertencia 3" xfId="215" xr:uid="{0449458A-CC1A-440A-A7D4-E71546E6008E}"/>
    <cellStyle name="Texto explicativo 2" xfId="218" xr:uid="{E8906A8B-4CD7-41E6-908C-F400D78D0A1C}"/>
    <cellStyle name="Texto explicativo 3" xfId="217" xr:uid="{FC85D5C1-B5D6-4488-B258-EE5E1B155FDB}"/>
    <cellStyle name="Title" xfId="219" xr:uid="{413240D5-F043-4662-A43A-9381749CAE0C}"/>
    <cellStyle name="Título 1 2" xfId="221" xr:uid="{B12C2B09-8F47-4BD6-A485-9C00C39843B5}"/>
    <cellStyle name="Título 2 2" xfId="223" xr:uid="{5F1F157D-3C12-4C04-8497-068DF853B797}"/>
    <cellStyle name="Título 2 3" xfId="222" xr:uid="{CE801E02-E36F-452A-B64F-3E5789359A64}"/>
    <cellStyle name="Título 3 2" xfId="225" xr:uid="{B4E75DFD-7D0D-4C24-9A61-8B5B0021777D}"/>
    <cellStyle name="Título 3 3" xfId="224" xr:uid="{210D92F1-4850-4804-BC5B-7AA2BD07F327}"/>
    <cellStyle name="Título 4" xfId="226" xr:uid="{E250031A-D402-48C6-8285-6CDCC7B8CF8C}"/>
    <cellStyle name="Título 5" xfId="220" xr:uid="{64445935-6830-4EB5-9432-D0728E4E1716}"/>
    <cellStyle name="Total 2" xfId="228" xr:uid="{CCA4DAAC-1E6B-41AB-A323-735705B74E34}"/>
    <cellStyle name="Total 3" xfId="227" xr:uid="{5CFBC612-457B-4FE3-8FAB-5C9E9E911D22}"/>
    <cellStyle name="Warning Text" xfId="229" xr:uid="{5950AE4F-0268-4E60-951B-EE5B02583D04}"/>
  </cellStyles>
  <dxfs count="0"/>
  <tableStyles count="0" defaultTableStyle="TableStyleMedium2" defaultPivotStyle="PivotStyleLight16"/>
  <colors>
    <mruColors>
      <color rgb="FF00A8A8"/>
      <color rgb="FFABCECA"/>
      <color rgb="FF92CDD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38100</xdr:rowOff>
    </xdr:from>
    <xdr:to>
      <xdr:col>2</xdr:col>
      <xdr:colOff>157692</xdr:colOff>
      <xdr:row>7</xdr:row>
      <xdr:rowOff>51337</xdr:rowOff>
    </xdr:to>
    <xdr:pic>
      <xdr:nvPicPr>
        <xdr:cNvPr id="4" name="Imagen 3">
          <a:extLst>
            <a:ext uri="{FF2B5EF4-FFF2-40B4-BE49-F238E27FC236}">
              <a16:creationId xmlns:a16="http://schemas.microsoft.com/office/drawing/2014/main" id="{91210E64-249D-4857-BC23-12FB532F8C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38100"/>
          <a:ext cx="1291167" cy="12991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179916</xdr:colOff>
      <xdr:row>0</xdr:row>
      <xdr:rowOff>42334</xdr:rowOff>
    </xdr:from>
    <xdr:to>
      <xdr:col>2</xdr:col>
      <xdr:colOff>158750</xdr:colOff>
      <xdr:row>7</xdr:row>
      <xdr:rowOff>18529</xdr:rowOff>
    </xdr:to>
    <xdr:pic>
      <xdr:nvPicPr>
        <xdr:cNvPr id="3" name="Imagen 2">
          <a:extLst>
            <a:ext uri="{FF2B5EF4-FFF2-40B4-BE49-F238E27FC236}">
              <a16:creationId xmlns:a16="http://schemas.microsoft.com/office/drawing/2014/main" id="{05A02321-3A3E-AE06-9123-593624EA9D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916" y="42334"/>
          <a:ext cx="1291167" cy="12991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F2E0-D32A-47F0-9018-61E69E9AE7D2}">
  <dimension ref="A1:U1123"/>
  <sheetViews>
    <sheetView showGridLines="0" zoomScaleNormal="100" workbookViewId="0">
      <selection activeCell="A10" sqref="A10:A11"/>
    </sheetView>
  </sheetViews>
  <sheetFormatPr baseColWidth="10" defaultColWidth="11.42578125" defaultRowHeight="11.25" x14ac:dyDescent="0.2"/>
  <cols>
    <col min="1" max="1" width="9.7109375" style="1" customWidth="1"/>
    <col min="2" max="2" width="10" style="2" customWidth="1"/>
    <col min="3" max="3" width="19.42578125" style="2" customWidth="1"/>
    <col min="4" max="4" width="23" style="2" bestFit="1" customWidth="1"/>
    <col min="5" max="5" width="13.42578125" style="3" customWidth="1"/>
    <col min="6" max="6" width="19.5703125" style="4" customWidth="1"/>
    <col min="7" max="7" width="21.5703125" style="2" customWidth="1"/>
    <col min="8" max="10" width="27.5703125" style="5" customWidth="1"/>
    <col min="11" max="11" width="22.28515625" style="5" customWidth="1"/>
    <col min="12" max="12" width="26" style="5" customWidth="1"/>
    <col min="13" max="13" width="27.28515625" style="1" customWidth="1"/>
    <col min="14" max="14" width="25.28515625" style="1" customWidth="1"/>
    <col min="15" max="15" width="25.5703125" style="1" customWidth="1"/>
    <col min="16" max="16" width="22.140625" style="1" customWidth="1"/>
    <col min="17" max="17" width="16" style="1" customWidth="1"/>
    <col min="18" max="18" width="21.28515625" style="1" customWidth="1"/>
    <col min="19" max="19" width="22" style="1" customWidth="1"/>
    <col min="20" max="21" width="20.5703125" style="1" customWidth="1"/>
    <col min="22" max="16384" width="11.42578125" style="1"/>
  </cols>
  <sheetData>
    <row r="1" spans="1:21" s="33" customFormat="1" x14ac:dyDescent="0.2">
      <c r="A1" s="31"/>
      <c r="B1" s="31"/>
      <c r="C1" s="31"/>
      <c r="D1" s="31"/>
      <c r="E1" s="32"/>
      <c r="Q1" s="34"/>
    </row>
    <row r="2" spans="1:21" s="33" customFormat="1" x14ac:dyDescent="0.2">
      <c r="A2" s="35"/>
      <c r="B2" s="35"/>
      <c r="C2" s="31"/>
      <c r="D2" s="31"/>
      <c r="E2" s="32"/>
      <c r="Q2" s="34"/>
    </row>
    <row r="3" spans="1:21" s="33" customFormat="1" x14ac:dyDescent="0.2">
      <c r="A3" s="32"/>
      <c r="B3" s="32"/>
      <c r="C3" s="31"/>
      <c r="D3" s="31"/>
      <c r="E3" s="32"/>
      <c r="Q3" s="34"/>
      <c r="R3" s="36"/>
      <c r="S3" s="36"/>
      <c r="T3" s="36"/>
      <c r="U3" s="36"/>
    </row>
    <row r="4" spans="1:21" s="33" customFormat="1" x14ac:dyDescent="0.2">
      <c r="A4" s="32"/>
      <c r="B4" s="32"/>
      <c r="C4" s="31"/>
      <c r="D4" s="31"/>
      <c r="E4" s="32"/>
      <c r="Q4" s="34"/>
      <c r="R4" s="36"/>
      <c r="S4" s="36"/>
      <c r="T4" s="36"/>
      <c r="U4" s="36"/>
    </row>
    <row r="5" spans="1:21" s="33" customFormat="1" ht="33.75" customHeight="1" x14ac:dyDescent="0.2">
      <c r="A5" s="110" t="s">
        <v>2182</v>
      </c>
      <c r="B5" s="111"/>
      <c r="C5" s="111"/>
      <c r="D5" s="111"/>
      <c r="E5" s="111"/>
      <c r="F5" s="111"/>
      <c r="G5" s="111"/>
      <c r="H5" s="111"/>
      <c r="I5" s="111"/>
      <c r="J5" s="111"/>
      <c r="K5" s="111"/>
      <c r="L5" s="111"/>
      <c r="M5" s="111"/>
      <c r="N5" s="111"/>
      <c r="O5" s="111"/>
      <c r="P5" s="37"/>
      <c r="Q5" s="34"/>
      <c r="R5" s="36"/>
      <c r="S5" s="36"/>
      <c r="T5" s="36"/>
      <c r="U5" s="36"/>
    </row>
    <row r="6" spans="1:21" s="33" customFormat="1" x14ac:dyDescent="0.2">
      <c r="A6" s="32"/>
      <c r="B6" s="32"/>
      <c r="C6" s="31"/>
      <c r="D6" s="31"/>
      <c r="E6" s="32"/>
      <c r="Q6" s="34"/>
      <c r="R6" s="36"/>
      <c r="S6" s="36"/>
      <c r="T6" s="36"/>
      <c r="U6" s="36"/>
    </row>
    <row r="7" spans="1:21" s="33" customFormat="1" x14ac:dyDescent="0.2">
      <c r="A7" s="32"/>
      <c r="B7" s="32"/>
      <c r="C7" s="31"/>
      <c r="D7" s="31"/>
      <c r="E7" s="32"/>
      <c r="Q7" s="34"/>
      <c r="R7" s="36"/>
      <c r="S7" s="36"/>
      <c r="T7" s="36"/>
      <c r="U7" s="36"/>
    </row>
    <row r="8" spans="1:21" s="33" customFormat="1" ht="12" thickBot="1" x14ac:dyDescent="0.25">
      <c r="A8" s="32"/>
      <c r="B8" s="32"/>
      <c r="C8" s="31"/>
      <c r="D8" s="31"/>
      <c r="E8" s="32"/>
      <c r="F8" s="38"/>
      <c r="Q8" s="34"/>
      <c r="R8" s="39"/>
      <c r="S8" s="39"/>
      <c r="T8" s="39"/>
      <c r="U8" s="39"/>
    </row>
    <row r="9" spans="1:21" s="41" customFormat="1" ht="26.25" customHeight="1" thickBot="1" x14ac:dyDescent="0.25">
      <c r="A9" s="33"/>
      <c r="B9" s="33"/>
      <c r="C9" s="33"/>
      <c r="D9" s="33"/>
      <c r="E9" s="33"/>
      <c r="F9" s="102" t="s">
        <v>2191</v>
      </c>
      <c r="G9" s="103"/>
      <c r="H9" s="103"/>
      <c r="I9" s="103"/>
      <c r="J9" s="103"/>
      <c r="K9" s="103"/>
      <c r="L9" s="103"/>
      <c r="M9" s="103"/>
      <c r="N9" s="103"/>
      <c r="O9" s="104"/>
      <c r="P9" s="40"/>
      <c r="Q9" s="4"/>
      <c r="R9" s="102" t="s">
        <v>2192</v>
      </c>
      <c r="S9" s="103"/>
      <c r="T9" s="103"/>
      <c r="U9" s="104"/>
    </row>
    <row r="10" spans="1:21" s="41" customFormat="1" ht="24" customHeight="1" thickBot="1" x14ac:dyDescent="0.3">
      <c r="A10" s="102" t="s">
        <v>0</v>
      </c>
      <c r="B10" s="103" t="s">
        <v>2181</v>
      </c>
      <c r="C10" s="103" t="s">
        <v>1</v>
      </c>
      <c r="D10" s="103" t="s">
        <v>2</v>
      </c>
      <c r="E10" s="104" t="s">
        <v>3</v>
      </c>
      <c r="F10" s="112" t="s">
        <v>2178</v>
      </c>
      <c r="G10" s="108" t="s">
        <v>2177</v>
      </c>
      <c r="H10" s="108" t="s">
        <v>2183</v>
      </c>
      <c r="I10" s="108" t="s">
        <v>2174</v>
      </c>
      <c r="J10" s="108" t="s">
        <v>2173</v>
      </c>
      <c r="K10" s="108" t="s">
        <v>2179</v>
      </c>
      <c r="L10" s="108" t="s">
        <v>2175</v>
      </c>
      <c r="M10" s="108"/>
      <c r="N10" s="108" t="s">
        <v>2176</v>
      </c>
      <c r="O10" s="109"/>
      <c r="P10" s="98" t="s">
        <v>2180</v>
      </c>
      <c r="Q10" s="40"/>
      <c r="R10" s="105"/>
      <c r="S10" s="106"/>
      <c r="T10" s="106"/>
      <c r="U10" s="107"/>
    </row>
    <row r="11" spans="1:21" s="33" customFormat="1" ht="58.5" customHeight="1" thickBot="1" x14ac:dyDescent="0.25">
      <c r="A11" s="105"/>
      <c r="B11" s="106" t="s">
        <v>2181</v>
      </c>
      <c r="C11" s="106"/>
      <c r="D11" s="106"/>
      <c r="E11" s="107"/>
      <c r="F11" s="113"/>
      <c r="G11" s="106"/>
      <c r="H11" s="106"/>
      <c r="I11" s="106"/>
      <c r="J11" s="106"/>
      <c r="K11" s="106"/>
      <c r="L11" s="76" t="s">
        <v>4</v>
      </c>
      <c r="M11" s="76" t="s">
        <v>2172</v>
      </c>
      <c r="N11" s="76" t="s">
        <v>5</v>
      </c>
      <c r="O11" s="77" t="s">
        <v>6</v>
      </c>
      <c r="P11" s="99"/>
      <c r="Q11" s="42"/>
      <c r="R11" s="78" t="s">
        <v>2184</v>
      </c>
      <c r="S11" s="79" t="s">
        <v>2185</v>
      </c>
      <c r="T11" s="79" t="s">
        <v>2189</v>
      </c>
      <c r="U11" s="79" t="s">
        <v>2190</v>
      </c>
    </row>
    <row r="12" spans="1:21" x14ac:dyDescent="0.2">
      <c r="A12" s="51" t="s">
        <v>7</v>
      </c>
      <c r="B12" s="21">
        <v>890905211</v>
      </c>
      <c r="C12" s="22" t="s">
        <v>8</v>
      </c>
      <c r="D12" s="22" t="s">
        <v>9</v>
      </c>
      <c r="E12" s="21" t="s">
        <v>10</v>
      </c>
      <c r="F12" s="23">
        <v>792913</v>
      </c>
      <c r="G12" s="23">
        <v>1384362664960</v>
      </c>
      <c r="H12" s="25">
        <v>434202698353</v>
      </c>
      <c r="I12" s="24">
        <v>0</v>
      </c>
      <c r="J12" s="24">
        <v>434202698353</v>
      </c>
      <c r="K12" s="12">
        <v>0</v>
      </c>
      <c r="L12" s="17">
        <v>34202934637.220001</v>
      </c>
      <c r="M12" s="15">
        <v>62088888619.589996</v>
      </c>
      <c r="N12" s="16">
        <v>9029012773.8700008</v>
      </c>
      <c r="O12" s="27">
        <v>117686927601.84999</v>
      </c>
      <c r="P12" s="29">
        <v>727152202974.47009</v>
      </c>
      <c r="R12" s="48">
        <v>1384362664960</v>
      </c>
      <c r="S12" s="49">
        <f>+ROUND(R12*0.004,0)</f>
        <v>5537450660</v>
      </c>
      <c r="T12" s="49">
        <f>ROUND((S12/12),2)</f>
        <v>461454221.67000002</v>
      </c>
      <c r="U12" s="50">
        <f>+T12*8</f>
        <v>3691633773.3600001</v>
      </c>
    </row>
    <row r="13" spans="1:21" x14ac:dyDescent="0.2">
      <c r="A13" s="26" t="s">
        <v>11</v>
      </c>
      <c r="B13" s="9">
        <v>890981195</v>
      </c>
      <c r="C13" s="6" t="s">
        <v>8</v>
      </c>
      <c r="D13" s="6" t="s">
        <v>12</v>
      </c>
      <c r="E13" s="9" t="s">
        <v>13</v>
      </c>
      <c r="F13" s="19">
        <v>11864</v>
      </c>
      <c r="G13" s="19">
        <v>20474713240</v>
      </c>
      <c r="H13" s="20">
        <v>6438675437</v>
      </c>
      <c r="I13" s="7">
        <v>0</v>
      </c>
      <c r="J13" s="7">
        <v>6438675437</v>
      </c>
      <c r="K13" s="13">
        <v>0</v>
      </c>
      <c r="L13" s="18">
        <v>262918341.5</v>
      </c>
      <c r="M13" s="13">
        <v>0</v>
      </c>
      <c r="N13" s="14">
        <v>0</v>
      </c>
      <c r="O13" s="28">
        <v>1760896478.01</v>
      </c>
      <c r="P13" s="30">
        <v>12012222983.49</v>
      </c>
      <c r="R13" s="45">
        <v>20474713240</v>
      </c>
      <c r="S13" s="43">
        <f t="shared" ref="S13:S76" si="0">+ROUND(R13*0.004,0)</f>
        <v>81898853</v>
      </c>
      <c r="T13" s="43">
        <f t="shared" ref="T13:T76" si="1">ROUND((S13/12),2)</f>
        <v>6824904.4199999999</v>
      </c>
      <c r="U13" s="50">
        <f t="shared" ref="U13:U76" si="2">+T13*8</f>
        <v>54599235.359999999</v>
      </c>
    </row>
    <row r="14" spans="1:21" x14ac:dyDescent="0.2">
      <c r="A14" s="26" t="s">
        <v>14</v>
      </c>
      <c r="B14" s="9">
        <v>890981251</v>
      </c>
      <c r="C14" s="6" t="s">
        <v>8</v>
      </c>
      <c r="D14" s="6" t="s">
        <v>15</v>
      </c>
      <c r="E14" s="9" t="s">
        <v>16</v>
      </c>
      <c r="F14" s="19">
        <v>1429</v>
      </c>
      <c r="G14" s="19">
        <v>2655154879</v>
      </c>
      <c r="H14" s="20">
        <v>778957513</v>
      </c>
      <c r="I14" s="7">
        <v>0</v>
      </c>
      <c r="J14" s="7">
        <v>778957513</v>
      </c>
      <c r="K14" s="13">
        <v>0</v>
      </c>
      <c r="L14" s="18">
        <v>46462157.850000001</v>
      </c>
      <c r="M14" s="13">
        <v>0</v>
      </c>
      <c r="N14" s="14">
        <v>0</v>
      </c>
      <c r="O14" s="28">
        <v>212097190.41</v>
      </c>
      <c r="P14" s="30">
        <v>1617638017.74</v>
      </c>
      <c r="R14" s="45">
        <v>2655154879</v>
      </c>
      <c r="S14" s="43">
        <f t="shared" si="0"/>
        <v>10620620</v>
      </c>
      <c r="T14" s="43">
        <f t="shared" si="1"/>
        <v>885051.67</v>
      </c>
      <c r="U14" s="50">
        <f t="shared" si="2"/>
        <v>7080413.3600000003</v>
      </c>
    </row>
    <row r="15" spans="1:21" x14ac:dyDescent="0.2">
      <c r="A15" s="26" t="s">
        <v>17</v>
      </c>
      <c r="B15" s="9">
        <v>890983701</v>
      </c>
      <c r="C15" s="6" t="s">
        <v>8</v>
      </c>
      <c r="D15" s="6" t="s">
        <v>18</v>
      </c>
      <c r="E15" s="9" t="s">
        <v>13</v>
      </c>
      <c r="F15" s="19">
        <v>2948</v>
      </c>
      <c r="G15" s="19">
        <v>4898225816</v>
      </c>
      <c r="H15" s="20">
        <v>1584541864</v>
      </c>
      <c r="I15" s="7">
        <v>0</v>
      </c>
      <c r="J15" s="7">
        <v>1584541864</v>
      </c>
      <c r="K15" s="13">
        <v>0</v>
      </c>
      <c r="L15" s="18">
        <v>105644421.36</v>
      </c>
      <c r="M15" s="13">
        <v>0</v>
      </c>
      <c r="N15" s="14">
        <v>0</v>
      </c>
      <c r="O15" s="28">
        <v>437552496.38999999</v>
      </c>
      <c r="P15" s="30">
        <v>2770487034.25</v>
      </c>
      <c r="R15" s="45">
        <v>4898225816</v>
      </c>
      <c r="S15" s="43">
        <f t="shared" si="0"/>
        <v>19592903</v>
      </c>
      <c r="T15" s="43">
        <f t="shared" si="1"/>
        <v>1632741.92</v>
      </c>
      <c r="U15" s="50">
        <f t="shared" si="2"/>
        <v>13061935.359999999</v>
      </c>
    </row>
    <row r="16" spans="1:21" x14ac:dyDescent="0.2">
      <c r="A16" s="26" t="s">
        <v>19</v>
      </c>
      <c r="B16" s="9">
        <v>890981732</v>
      </c>
      <c r="C16" s="6" t="s">
        <v>8</v>
      </c>
      <c r="D16" s="6" t="s">
        <v>20</v>
      </c>
      <c r="E16" s="9" t="s">
        <v>13</v>
      </c>
      <c r="F16" s="19">
        <v>10150</v>
      </c>
      <c r="G16" s="19">
        <v>17968849500</v>
      </c>
      <c r="H16" s="20">
        <v>5543300345</v>
      </c>
      <c r="I16" s="7">
        <v>0</v>
      </c>
      <c r="J16" s="7">
        <v>5543300345</v>
      </c>
      <c r="K16" s="13">
        <v>0</v>
      </c>
      <c r="L16" s="18">
        <v>321873581.48000002</v>
      </c>
      <c r="M16" s="13">
        <v>0</v>
      </c>
      <c r="N16" s="14">
        <v>0</v>
      </c>
      <c r="O16" s="28">
        <v>1506498588.3199999</v>
      </c>
      <c r="P16" s="30">
        <v>10597176985.200001</v>
      </c>
      <c r="R16" s="45">
        <v>17968849500</v>
      </c>
      <c r="S16" s="43">
        <f t="shared" si="0"/>
        <v>71875398</v>
      </c>
      <c r="T16" s="43">
        <f t="shared" si="1"/>
        <v>5989616.5</v>
      </c>
      <c r="U16" s="50">
        <f t="shared" si="2"/>
        <v>47916932</v>
      </c>
    </row>
    <row r="17" spans="1:21" x14ac:dyDescent="0.2">
      <c r="A17" s="26" t="s">
        <v>21</v>
      </c>
      <c r="B17" s="9">
        <v>890981518</v>
      </c>
      <c r="C17" s="6" t="s">
        <v>8</v>
      </c>
      <c r="D17" s="6" t="s">
        <v>22</v>
      </c>
      <c r="E17" s="9" t="s">
        <v>13</v>
      </c>
      <c r="F17" s="19">
        <v>17991</v>
      </c>
      <c r="G17" s="19">
        <v>26491333707</v>
      </c>
      <c r="H17" s="20">
        <v>9855174220</v>
      </c>
      <c r="I17" s="7">
        <v>0</v>
      </c>
      <c r="J17" s="7">
        <v>9855174220</v>
      </c>
      <c r="K17" s="13">
        <v>0</v>
      </c>
      <c r="L17" s="18">
        <v>343706165.70999998</v>
      </c>
      <c r="M17" s="13">
        <v>0</v>
      </c>
      <c r="N17" s="14">
        <v>0</v>
      </c>
      <c r="O17" s="28">
        <v>2670287300.73</v>
      </c>
      <c r="P17" s="30">
        <v>13622166020.560001</v>
      </c>
      <c r="R17" s="45">
        <v>26491333707</v>
      </c>
      <c r="S17" s="43">
        <f t="shared" si="0"/>
        <v>105965335</v>
      </c>
      <c r="T17" s="43">
        <f t="shared" si="1"/>
        <v>8830444.5800000001</v>
      </c>
      <c r="U17" s="50">
        <f t="shared" si="2"/>
        <v>70643556.640000001</v>
      </c>
    </row>
    <row r="18" spans="1:21" x14ac:dyDescent="0.2">
      <c r="A18" s="26" t="s">
        <v>23</v>
      </c>
      <c r="B18" s="9">
        <v>890980342</v>
      </c>
      <c r="C18" s="6" t="s">
        <v>8</v>
      </c>
      <c r="D18" s="6" t="s">
        <v>24</v>
      </c>
      <c r="E18" s="9" t="s">
        <v>13</v>
      </c>
      <c r="F18" s="19">
        <v>28523</v>
      </c>
      <c r="G18" s="19">
        <v>46370069284</v>
      </c>
      <c r="H18" s="20">
        <v>15409956246</v>
      </c>
      <c r="I18" s="7">
        <v>0</v>
      </c>
      <c r="J18" s="7">
        <v>15409956246</v>
      </c>
      <c r="K18" s="13">
        <v>0</v>
      </c>
      <c r="L18" s="18">
        <v>628490402.25</v>
      </c>
      <c r="M18" s="13">
        <v>0</v>
      </c>
      <c r="N18" s="14">
        <v>0</v>
      </c>
      <c r="O18" s="28">
        <v>4233483668.4299998</v>
      </c>
      <c r="P18" s="30">
        <v>26098138967.32</v>
      </c>
      <c r="R18" s="45">
        <v>46370069284</v>
      </c>
      <c r="S18" s="43">
        <f t="shared" si="0"/>
        <v>185480277</v>
      </c>
      <c r="T18" s="43">
        <f t="shared" si="1"/>
        <v>15456689.75</v>
      </c>
      <c r="U18" s="50">
        <f t="shared" si="2"/>
        <v>123653518</v>
      </c>
    </row>
    <row r="19" spans="1:21" x14ac:dyDescent="0.2">
      <c r="A19" s="26" t="s">
        <v>25</v>
      </c>
      <c r="B19" s="9">
        <v>890981493</v>
      </c>
      <c r="C19" s="6" t="s">
        <v>8</v>
      </c>
      <c r="D19" s="6" t="s">
        <v>26</v>
      </c>
      <c r="E19" s="9" t="s">
        <v>13</v>
      </c>
      <c r="F19" s="19">
        <v>2488</v>
      </c>
      <c r="G19" s="19">
        <v>4567239016</v>
      </c>
      <c r="H19" s="20">
        <v>1323414594</v>
      </c>
      <c r="I19" s="7">
        <v>0</v>
      </c>
      <c r="J19" s="7">
        <v>1323414594</v>
      </c>
      <c r="K19" s="13">
        <v>0</v>
      </c>
      <c r="L19" s="18">
        <v>66968640.869999997</v>
      </c>
      <c r="M19" s="13">
        <v>0</v>
      </c>
      <c r="N19" s="14">
        <v>0</v>
      </c>
      <c r="O19" s="28">
        <v>369277683.51999998</v>
      </c>
      <c r="P19" s="30">
        <v>2807578097.6100001</v>
      </c>
      <c r="R19" s="45">
        <v>4567239016</v>
      </c>
      <c r="S19" s="43">
        <f t="shared" si="0"/>
        <v>18268956</v>
      </c>
      <c r="T19" s="43">
        <f t="shared" si="1"/>
        <v>1522413</v>
      </c>
      <c r="U19" s="50">
        <f t="shared" si="2"/>
        <v>12179304</v>
      </c>
    </row>
    <row r="20" spans="1:21" x14ac:dyDescent="0.2">
      <c r="A20" s="26" t="s">
        <v>27</v>
      </c>
      <c r="B20" s="9">
        <v>890982141</v>
      </c>
      <c r="C20" s="6" t="s">
        <v>8</v>
      </c>
      <c r="D20" s="6" t="s">
        <v>28</v>
      </c>
      <c r="E20" s="9" t="s">
        <v>13</v>
      </c>
      <c r="F20" s="19">
        <v>8665</v>
      </c>
      <c r="G20" s="19">
        <v>13440567445</v>
      </c>
      <c r="H20" s="20">
        <v>4671522071</v>
      </c>
      <c r="I20" s="7">
        <v>0</v>
      </c>
      <c r="J20" s="7">
        <v>4671522071</v>
      </c>
      <c r="K20" s="13">
        <v>0</v>
      </c>
      <c r="L20" s="18">
        <v>113408115.69</v>
      </c>
      <c r="M20" s="13">
        <v>0</v>
      </c>
      <c r="N20" s="14">
        <v>0</v>
      </c>
      <c r="O20" s="28">
        <v>1286089681.55</v>
      </c>
      <c r="P20" s="30">
        <v>7369547576.7600002</v>
      </c>
      <c r="R20" s="45">
        <v>13440567445</v>
      </c>
      <c r="S20" s="43">
        <f t="shared" si="0"/>
        <v>53762270</v>
      </c>
      <c r="T20" s="43">
        <f t="shared" si="1"/>
        <v>4480189.17</v>
      </c>
      <c r="U20" s="50">
        <f t="shared" si="2"/>
        <v>35841513.359999999</v>
      </c>
    </row>
    <row r="21" spans="1:21" x14ac:dyDescent="0.2">
      <c r="A21" s="26" t="s">
        <v>29</v>
      </c>
      <c r="B21" s="9">
        <v>890982489</v>
      </c>
      <c r="C21" s="6" t="s">
        <v>8</v>
      </c>
      <c r="D21" s="6" t="s">
        <v>30</v>
      </c>
      <c r="E21" s="9" t="s">
        <v>16</v>
      </c>
      <c r="F21" s="19">
        <v>15272</v>
      </c>
      <c r="G21" s="19">
        <v>22938360736</v>
      </c>
      <c r="H21" s="20">
        <v>8337320759</v>
      </c>
      <c r="I21" s="7">
        <v>0</v>
      </c>
      <c r="J21" s="7">
        <v>8337320759</v>
      </c>
      <c r="K21" s="13">
        <v>0</v>
      </c>
      <c r="L21" s="18">
        <v>180522604.08000001</v>
      </c>
      <c r="M21" s="13">
        <v>0</v>
      </c>
      <c r="N21" s="14">
        <v>0</v>
      </c>
      <c r="O21" s="28">
        <v>2266723787.27</v>
      </c>
      <c r="P21" s="30">
        <v>12153793585.65</v>
      </c>
      <c r="R21" s="45">
        <v>22938360736</v>
      </c>
      <c r="S21" s="43">
        <f t="shared" si="0"/>
        <v>91753443</v>
      </c>
      <c r="T21" s="43">
        <f t="shared" si="1"/>
        <v>7646120.25</v>
      </c>
      <c r="U21" s="50">
        <f t="shared" si="2"/>
        <v>61168962</v>
      </c>
    </row>
    <row r="22" spans="1:21" x14ac:dyDescent="0.2">
      <c r="A22" s="26" t="s">
        <v>31</v>
      </c>
      <c r="B22" s="9">
        <v>890907569</v>
      </c>
      <c r="C22" s="6" t="s">
        <v>8</v>
      </c>
      <c r="D22" s="6" t="s">
        <v>32</v>
      </c>
      <c r="E22" s="9" t="s">
        <v>13</v>
      </c>
      <c r="F22" s="19">
        <v>18559</v>
      </c>
      <c r="G22" s="19">
        <v>28517035599</v>
      </c>
      <c r="H22" s="20">
        <v>10179645617</v>
      </c>
      <c r="I22" s="7">
        <v>0</v>
      </c>
      <c r="J22" s="7">
        <v>10179645617</v>
      </c>
      <c r="K22" s="13">
        <v>0</v>
      </c>
      <c r="L22" s="18">
        <v>469860054.30000001</v>
      </c>
      <c r="M22" s="13">
        <v>0</v>
      </c>
      <c r="N22" s="14">
        <v>0</v>
      </c>
      <c r="O22" s="28">
        <v>2754591852.2800002</v>
      </c>
      <c r="P22" s="30">
        <v>15112938075.42</v>
      </c>
      <c r="R22" s="45">
        <v>28517035599</v>
      </c>
      <c r="S22" s="43">
        <f t="shared" si="0"/>
        <v>114068142</v>
      </c>
      <c r="T22" s="43">
        <f t="shared" si="1"/>
        <v>9505678.5</v>
      </c>
      <c r="U22" s="50">
        <f t="shared" si="2"/>
        <v>76045428</v>
      </c>
    </row>
    <row r="23" spans="1:21" x14ac:dyDescent="0.2">
      <c r="A23" s="26" t="s">
        <v>33</v>
      </c>
      <c r="B23" s="9">
        <v>890983824</v>
      </c>
      <c r="C23" s="6" t="s">
        <v>8</v>
      </c>
      <c r="D23" s="6" t="s">
        <v>34</v>
      </c>
      <c r="E23" s="9" t="s">
        <v>13</v>
      </c>
      <c r="F23" s="19">
        <v>5782</v>
      </c>
      <c r="G23" s="19">
        <v>8868633970</v>
      </c>
      <c r="H23" s="20">
        <v>3148263455</v>
      </c>
      <c r="I23" s="7">
        <v>0</v>
      </c>
      <c r="J23" s="7">
        <v>3148263455</v>
      </c>
      <c r="K23" s="13">
        <v>0</v>
      </c>
      <c r="L23" s="18">
        <v>92072080.900000006</v>
      </c>
      <c r="M23" s="13">
        <v>0</v>
      </c>
      <c r="N23" s="14">
        <v>0</v>
      </c>
      <c r="O23" s="28">
        <v>858184713.07000005</v>
      </c>
      <c r="P23" s="30">
        <v>4770113721.0299997</v>
      </c>
      <c r="R23" s="45">
        <v>8868633970</v>
      </c>
      <c r="S23" s="43">
        <f t="shared" si="0"/>
        <v>35474536</v>
      </c>
      <c r="T23" s="43">
        <f t="shared" si="1"/>
        <v>2956211.33</v>
      </c>
      <c r="U23" s="50">
        <f t="shared" si="2"/>
        <v>23649690.640000001</v>
      </c>
    </row>
    <row r="24" spans="1:21" x14ac:dyDescent="0.2">
      <c r="A24" s="26" t="s">
        <v>35</v>
      </c>
      <c r="B24" s="9">
        <v>890980095</v>
      </c>
      <c r="C24" s="6" t="s">
        <v>8</v>
      </c>
      <c r="D24" s="6" t="s">
        <v>36</v>
      </c>
      <c r="E24" s="9" t="s">
        <v>16</v>
      </c>
      <c r="F24" s="19">
        <v>66516</v>
      </c>
      <c r="G24" s="19">
        <v>103708687464</v>
      </c>
      <c r="H24" s="20">
        <v>36309785780</v>
      </c>
      <c r="I24" s="7">
        <v>0</v>
      </c>
      <c r="J24" s="7">
        <v>36309785780</v>
      </c>
      <c r="K24" s="13">
        <v>0</v>
      </c>
      <c r="L24" s="18">
        <v>1426718055.6700001</v>
      </c>
      <c r="M24" s="13">
        <v>25266153.920000002</v>
      </c>
      <c r="N24" s="14">
        <v>0</v>
      </c>
      <c r="O24" s="28">
        <v>9872537940.9400005</v>
      </c>
      <c r="P24" s="30">
        <v>56074379533.470001</v>
      </c>
      <c r="R24" s="45">
        <v>103708687464</v>
      </c>
      <c r="S24" s="43">
        <f t="shared" si="0"/>
        <v>414834750</v>
      </c>
      <c r="T24" s="43">
        <f t="shared" si="1"/>
        <v>34569562.5</v>
      </c>
      <c r="U24" s="50">
        <f t="shared" si="2"/>
        <v>276556500</v>
      </c>
    </row>
    <row r="25" spans="1:21" x14ac:dyDescent="0.2">
      <c r="A25" s="26" t="s">
        <v>37</v>
      </c>
      <c r="B25" s="9">
        <v>890985623</v>
      </c>
      <c r="C25" s="6" t="s">
        <v>8</v>
      </c>
      <c r="D25" s="6" t="s">
        <v>38</v>
      </c>
      <c r="E25" s="9" t="s">
        <v>16</v>
      </c>
      <c r="F25" s="19">
        <v>26095</v>
      </c>
      <c r="G25" s="19">
        <v>42181732460</v>
      </c>
      <c r="H25" s="20">
        <v>14103671105</v>
      </c>
      <c r="I25" s="7">
        <v>0</v>
      </c>
      <c r="J25" s="7">
        <v>14103671105</v>
      </c>
      <c r="K25" s="13">
        <v>0</v>
      </c>
      <c r="L25" s="18">
        <v>356491126.33999997</v>
      </c>
      <c r="M25" s="13">
        <v>0</v>
      </c>
      <c r="N25" s="14">
        <v>0</v>
      </c>
      <c r="O25" s="28">
        <v>3873111395.29</v>
      </c>
      <c r="P25" s="30">
        <v>23848458833.369999</v>
      </c>
      <c r="R25" s="45">
        <v>42181732460</v>
      </c>
      <c r="S25" s="43">
        <f t="shared" si="0"/>
        <v>168726930</v>
      </c>
      <c r="T25" s="43">
        <f t="shared" si="1"/>
        <v>14060577.5</v>
      </c>
      <c r="U25" s="50">
        <f t="shared" si="2"/>
        <v>112484620</v>
      </c>
    </row>
    <row r="26" spans="1:21" x14ac:dyDescent="0.2">
      <c r="A26" s="26" t="s">
        <v>39</v>
      </c>
      <c r="B26" s="9">
        <v>890981786</v>
      </c>
      <c r="C26" s="6" t="s">
        <v>8</v>
      </c>
      <c r="D26" s="6" t="s">
        <v>40</v>
      </c>
      <c r="E26" s="9" t="s">
        <v>13</v>
      </c>
      <c r="F26" s="19">
        <v>6557</v>
      </c>
      <c r="G26" s="19">
        <v>10117575583</v>
      </c>
      <c r="H26" s="20">
        <v>3489097966</v>
      </c>
      <c r="I26" s="7">
        <v>0</v>
      </c>
      <c r="J26" s="7">
        <v>3489097966</v>
      </c>
      <c r="K26" s="13">
        <v>0</v>
      </c>
      <c r="L26" s="18">
        <v>92758532.409999996</v>
      </c>
      <c r="M26" s="13">
        <v>0</v>
      </c>
      <c r="N26" s="14">
        <v>0</v>
      </c>
      <c r="O26" s="28">
        <v>973212930.39999998</v>
      </c>
      <c r="P26" s="30">
        <v>5562506154.1900005</v>
      </c>
      <c r="R26" s="45">
        <v>10117575583</v>
      </c>
      <c r="S26" s="43">
        <f t="shared" si="0"/>
        <v>40470302</v>
      </c>
      <c r="T26" s="43">
        <f t="shared" si="1"/>
        <v>3372525.17</v>
      </c>
      <c r="U26" s="50">
        <f t="shared" si="2"/>
        <v>26980201.359999999</v>
      </c>
    </row>
    <row r="27" spans="1:21" x14ac:dyDescent="0.2">
      <c r="A27" s="26" t="s">
        <v>41</v>
      </c>
      <c r="B27" s="9">
        <v>890983763</v>
      </c>
      <c r="C27" s="6" t="s">
        <v>8</v>
      </c>
      <c r="D27" s="6" t="s">
        <v>42</v>
      </c>
      <c r="E27" s="9" t="s">
        <v>13</v>
      </c>
      <c r="F27" s="19">
        <v>2605</v>
      </c>
      <c r="G27" s="19">
        <v>5226466205</v>
      </c>
      <c r="H27" s="20">
        <v>1403917704</v>
      </c>
      <c r="I27" s="7">
        <v>0</v>
      </c>
      <c r="J27" s="7">
        <v>1403917704</v>
      </c>
      <c r="K27" s="13">
        <v>0</v>
      </c>
      <c r="L27" s="18">
        <v>46172963.049999997</v>
      </c>
      <c r="M27" s="13">
        <v>0</v>
      </c>
      <c r="N27" s="14">
        <v>0</v>
      </c>
      <c r="O27" s="28">
        <v>386643233.75</v>
      </c>
      <c r="P27" s="30">
        <v>3389732304.1999998</v>
      </c>
      <c r="R27" s="45">
        <v>5226466205</v>
      </c>
      <c r="S27" s="43">
        <f t="shared" si="0"/>
        <v>20905865</v>
      </c>
      <c r="T27" s="43">
        <f t="shared" si="1"/>
        <v>1742155.42</v>
      </c>
      <c r="U27" s="50">
        <f t="shared" si="2"/>
        <v>13937243.359999999</v>
      </c>
    </row>
    <row r="28" spans="1:21" x14ac:dyDescent="0.2">
      <c r="A28" s="26" t="s">
        <v>43</v>
      </c>
      <c r="B28" s="9">
        <v>890980445</v>
      </c>
      <c r="C28" s="6" t="s">
        <v>8</v>
      </c>
      <c r="D28" s="6" t="s">
        <v>44</v>
      </c>
      <c r="E28" s="9" t="s">
        <v>13</v>
      </c>
      <c r="F28" s="19">
        <v>21165</v>
      </c>
      <c r="G28" s="19">
        <v>34838690580</v>
      </c>
      <c r="H28" s="20">
        <v>11612245984</v>
      </c>
      <c r="I28" s="7">
        <v>0</v>
      </c>
      <c r="J28" s="7">
        <v>11612245984</v>
      </c>
      <c r="K28" s="13">
        <v>0</v>
      </c>
      <c r="L28" s="18">
        <v>523482693.76999998</v>
      </c>
      <c r="M28" s="13">
        <v>56291840.07</v>
      </c>
      <c r="N28" s="14">
        <v>0</v>
      </c>
      <c r="O28" s="28">
        <v>3141383509.5300002</v>
      </c>
      <c r="P28" s="30">
        <v>19505286552.629997</v>
      </c>
      <c r="R28" s="45">
        <v>34838690580</v>
      </c>
      <c r="S28" s="43">
        <f t="shared" si="0"/>
        <v>139354762</v>
      </c>
      <c r="T28" s="43">
        <f t="shared" si="1"/>
        <v>11612896.83</v>
      </c>
      <c r="U28" s="50">
        <f t="shared" si="2"/>
        <v>92903174.640000001</v>
      </c>
    </row>
    <row r="29" spans="1:21" x14ac:dyDescent="0.2">
      <c r="A29" s="26" t="s">
        <v>45</v>
      </c>
      <c r="B29" s="9">
        <v>890981880</v>
      </c>
      <c r="C29" s="6" t="s">
        <v>8</v>
      </c>
      <c r="D29" s="6" t="s">
        <v>46</v>
      </c>
      <c r="E29" s="9" t="s">
        <v>13</v>
      </c>
      <c r="F29" s="19">
        <v>2748</v>
      </c>
      <c r="G29" s="19">
        <v>4215432000</v>
      </c>
      <c r="H29" s="20">
        <v>1480829728</v>
      </c>
      <c r="I29" s="7">
        <v>0</v>
      </c>
      <c r="J29" s="7">
        <v>1480829728</v>
      </c>
      <c r="K29" s="13">
        <v>0</v>
      </c>
      <c r="L29" s="18">
        <v>54634184.399999999</v>
      </c>
      <c r="M29" s="13">
        <v>0</v>
      </c>
      <c r="N29" s="14">
        <v>0</v>
      </c>
      <c r="O29" s="28">
        <v>407867795.13999999</v>
      </c>
      <c r="P29" s="30">
        <v>2272100292.46</v>
      </c>
      <c r="R29" s="45">
        <v>4215432000</v>
      </c>
      <c r="S29" s="43">
        <f t="shared" si="0"/>
        <v>16861728</v>
      </c>
      <c r="T29" s="43">
        <f t="shared" si="1"/>
        <v>1405144</v>
      </c>
      <c r="U29" s="50">
        <f t="shared" si="2"/>
        <v>11241152</v>
      </c>
    </row>
    <row r="30" spans="1:21" x14ac:dyDescent="0.2">
      <c r="A30" s="26" t="s">
        <v>47</v>
      </c>
      <c r="B30" s="9">
        <v>890980112</v>
      </c>
      <c r="C30" s="6" t="s">
        <v>8</v>
      </c>
      <c r="D30" s="6" t="s">
        <v>48</v>
      </c>
      <c r="E30" s="9" t="s">
        <v>49</v>
      </c>
      <c r="F30" s="19">
        <v>129019</v>
      </c>
      <c r="G30" s="19">
        <v>224520541047</v>
      </c>
      <c r="H30" s="20">
        <v>69927608823</v>
      </c>
      <c r="I30" s="7">
        <v>0</v>
      </c>
      <c r="J30" s="7">
        <v>69927608823</v>
      </c>
      <c r="K30" s="13">
        <v>0</v>
      </c>
      <c r="L30" s="18">
        <v>4713349502.9700003</v>
      </c>
      <c r="M30" s="13">
        <v>193330101.97</v>
      </c>
      <c r="N30" s="14">
        <v>0</v>
      </c>
      <c r="O30" s="28">
        <v>19149452351.349998</v>
      </c>
      <c r="P30" s="30">
        <v>130536800267.70999</v>
      </c>
      <c r="R30" s="45">
        <v>224520541047</v>
      </c>
      <c r="S30" s="43">
        <f t="shared" si="0"/>
        <v>898082164</v>
      </c>
      <c r="T30" s="43">
        <f t="shared" si="1"/>
        <v>74840180.329999998</v>
      </c>
      <c r="U30" s="50">
        <f t="shared" si="2"/>
        <v>598721442.63999999</v>
      </c>
    </row>
    <row r="31" spans="1:21" x14ac:dyDescent="0.2">
      <c r="A31" s="26" t="s">
        <v>50</v>
      </c>
      <c r="B31" s="9">
        <v>890980802</v>
      </c>
      <c r="C31" s="6" t="s">
        <v>8</v>
      </c>
      <c r="D31" s="6" t="s">
        <v>51</v>
      </c>
      <c r="E31" s="9" t="s">
        <v>13</v>
      </c>
      <c r="F31" s="19">
        <v>6290</v>
      </c>
      <c r="G31" s="19">
        <v>10204417960</v>
      </c>
      <c r="H31" s="20">
        <v>3422250770</v>
      </c>
      <c r="I31" s="7">
        <v>0</v>
      </c>
      <c r="J31" s="7">
        <v>3422250770</v>
      </c>
      <c r="K31" s="13">
        <v>0</v>
      </c>
      <c r="L31" s="18">
        <v>186420959.96000001</v>
      </c>
      <c r="M31" s="13">
        <v>0</v>
      </c>
      <c r="N31" s="14">
        <v>0</v>
      </c>
      <c r="O31" s="28">
        <v>933583854.24000001</v>
      </c>
      <c r="P31" s="30">
        <v>5662162375.8000002</v>
      </c>
      <c r="R31" s="45">
        <v>10204417960</v>
      </c>
      <c r="S31" s="43">
        <f t="shared" si="0"/>
        <v>40817672</v>
      </c>
      <c r="T31" s="43">
        <f t="shared" si="1"/>
        <v>3401472.67</v>
      </c>
      <c r="U31" s="50">
        <f t="shared" si="2"/>
        <v>27211781.359999999</v>
      </c>
    </row>
    <row r="32" spans="1:21" x14ac:dyDescent="0.2">
      <c r="A32" s="26" t="s">
        <v>52</v>
      </c>
      <c r="B32" s="9">
        <v>890982321</v>
      </c>
      <c r="C32" s="6" t="s">
        <v>8</v>
      </c>
      <c r="D32" s="6" t="s">
        <v>53</v>
      </c>
      <c r="E32" s="9" t="s">
        <v>13</v>
      </c>
      <c r="F32" s="19">
        <v>14179</v>
      </c>
      <c r="G32" s="19">
        <v>21173174583</v>
      </c>
      <c r="H32" s="20">
        <v>7707781671</v>
      </c>
      <c r="I32" s="7">
        <v>0</v>
      </c>
      <c r="J32" s="7">
        <v>7707781671</v>
      </c>
      <c r="K32" s="13">
        <v>0</v>
      </c>
      <c r="L32" s="18">
        <v>328008867.73000002</v>
      </c>
      <c r="M32" s="13">
        <v>0</v>
      </c>
      <c r="N32" s="14">
        <v>0</v>
      </c>
      <c r="O32" s="28">
        <v>2104496894.95</v>
      </c>
      <c r="P32" s="30">
        <v>11032887149.32</v>
      </c>
      <c r="R32" s="45">
        <v>21173174583</v>
      </c>
      <c r="S32" s="43">
        <f t="shared" si="0"/>
        <v>84692698</v>
      </c>
      <c r="T32" s="43">
        <f t="shared" si="1"/>
        <v>7057724.8300000001</v>
      </c>
      <c r="U32" s="50">
        <f t="shared" si="2"/>
        <v>56461798.640000001</v>
      </c>
    </row>
    <row r="33" spans="1:21" x14ac:dyDescent="0.2">
      <c r="A33" s="26" t="s">
        <v>54</v>
      </c>
      <c r="B33" s="9">
        <v>890980330</v>
      </c>
      <c r="C33" s="6" t="s">
        <v>8</v>
      </c>
      <c r="D33" s="6" t="s">
        <v>55</v>
      </c>
      <c r="E33" s="9" t="s">
        <v>13</v>
      </c>
      <c r="F33" s="19">
        <v>18907</v>
      </c>
      <c r="G33" s="19">
        <v>31222187892</v>
      </c>
      <c r="H33" s="20">
        <v>10210376690</v>
      </c>
      <c r="I33" s="7">
        <v>0</v>
      </c>
      <c r="J33" s="7">
        <v>10210376690</v>
      </c>
      <c r="K33" s="13">
        <v>0</v>
      </c>
      <c r="L33" s="18">
        <v>296735249.87</v>
      </c>
      <c r="M33" s="13">
        <v>0</v>
      </c>
      <c r="N33" s="14">
        <v>0</v>
      </c>
      <c r="O33" s="28">
        <v>2806243232.4499998</v>
      </c>
      <c r="P33" s="30">
        <v>17908832719.68</v>
      </c>
      <c r="R33" s="45">
        <v>31222187892</v>
      </c>
      <c r="S33" s="43">
        <f t="shared" si="0"/>
        <v>124888752</v>
      </c>
      <c r="T33" s="43">
        <f t="shared" si="1"/>
        <v>10407396</v>
      </c>
      <c r="U33" s="50">
        <f t="shared" si="2"/>
        <v>83259168</v>
      </c>
    </row>
    <row r="34" spans="1:21" x14ac:dyDescent="0.2">
      <c r="A34" s="26" t="s">
        <v>56</v>
      </c>
      <c r="B34" s="9">
        <v>890984415</v>
      </c>
      <c r="C34" s="6" t="s">
        <v>8</v>
      </c>
      <c r="D34" s="6" t="s">
        <v>57</v>
      </c>
      <c r="E34" s="9" t="s">
        <v>16</v>
      </c>
      <c r="F34" s="19">
        <v>5752</v>
      </c>
      <c r="G34" s="19">
        <v>9072905696</v>
      </c>
      <c r="H34" s="20">
        <v>3096606856</v>
      </c>
      <c r="I34" s="7">
        <v>0</v>
      </c>
      <c r="J34" s="7">
        <v>3096606856</v>
      </c>
      <c r="K34" s="13">
        <v>0</v>
      </c>
      <c r="L34" s="18">
        <v>70724973.010000005</v>
      </c>
      <c r="M34" s="13">
        <v>0</v>
      </c>
      <c r="N34" s="14">
        <v>0</v>
      </c>
      <c r="O34" s="28">
        <v>853732007.88</v>
      </c>
      <c r="P34" s="30">
        <v>5051841859.1099997</v>
      </c>
      <c r="R34" s="45">
        <v>9072905696</v>
      </c>
      <c r="S34" s="43">
        <f t="shared" si="0"/>
        <v>36291623</v>
      </c>
      <c r="T34" s="43">
        <f t="shared" si="1"/>
        <v>3024301.92</v>
      </c>
      <c r="U34" s="50">
        <f t="shared" si="2"/>
        <v>24194415.359999999</v>
      </c>
    </row>
    <row r="35" spans="1:21" x14ac:dyDescent="0.2">
      <c r="A35" s="26" t="s">
        <v>58</v>
      </c>
      <c r="B35" s="9">
        <v>890983808</v>
      </c>
      <c r="C35" s="6" t="s">
        <v>8</v>
      </c>
      <c r="D35" s="6" t="s">
        <v>59</v>
      </c>
      <c r="E35" s="9" t="s">
        <v>13</v>
      </c>
      <c r="F35" s="19">
        <v>6313</v>
      </c>
      <c r="G35" s="19">
        <v>9568266885</v>
      </c>
      <c r="H35" s="20">
        <v>3420764859</v>
      </c>
      <c r="I35" s="7">
        <v>0</v>
      </c>
      <c r="J35" s="7">
        <v>3420764859</v>
      </c>
      <c r="K35" s="13">
        <v>0</v>
      </c>
      <c r="L35" s="18">
        <v>101302728.06999999</v>
      </c>
      <c r="M35" s="13">
        <v>0</v>
      </c>
      <c r="N35" s="14">
        <v>0</v>
      </c>
      <c r="O35" s="28">
        <v>936997594.88</v>
      </c>
      <c r="P35" s="30">
        <v>5109201703.0500002</v>
      </c>
      <c r="R35" s="45">
        <v>9568266885</v>
      </c>
      <c r="S35" s="43">
        <f t="shared" si="0"/>
        <v>38273068</v>
      </c>
      <c r="T35" s="43">
        <f t="shared" si="1"/>
        <v>3189422.33</v>
      </c>
      <c r="U35" s="50">
        <f t="shared" si="2"/>
        <v>25515378.640000001</v>
      </c>
    </row>
    <row r="36" spans="1:21" x14ac:dyDescent="0.2">
      <c r="A36" s="26" t="s">
        <v>60</v>
      </c>
      <c r="B36" s="9">
        <v>890981567</v>
      </c>
      <c r="C36" s="6" t="s">
        <v>8</v>
      </c>
      <c r="D36" s="6" t="s">
        <v>61</v>
      </c>
      <c r="E36" s="9" t="s">
        <v>13</v>
      </c>
      <c r="F36" s="19">
        <v>23065</v>
      </c>
      <c r="G36" s="19">
        <v>32305761600</v>
      </c>
      <c r="H36" s="20">
        <v>12589681162</v>
      </c>
      <c r="I36" s="7">
        <v>0</v>
      </c>
      <c r="J36" s="7">
        <v>12589681162</v>
      </c>
      <c r="K36" s="13">
        <v>0</v>
      </c>
      <c r="L36" s="18">
        <v>255731678.09</v>
      </c>
      <c r="M36" s="13">
        <v>0</v>
      </c>
      <c r="N36" s="14">
        <v>0</v>
      </c>
      <c r="O36" s="28">
        <v>3423388171.3899999</v>
      </c>
      <c r="P36" s="30">
        <v>16036960588.52</v>
      </c>
      <c r="R36" s="45">
        <v>32305761600</v>
      </c>
      <c r="S36" s="43">
        <f t="shared" si="0"/>
        <v>129223046</v>
      </c>
      <c r="T36" s="43">
        <f t="shared" si="1"/>
        <v>10768587.17</v>
      </c>
      <c r="U36" s="50">
        <f t="shared" si="2"/>
        <v>86148697.359999999</v>
      </c>
    </row>
    <row r="37" spans="1:21" x14ac:dyDescent="0.2">
      <c r="A37" s="26" t="s">
        <v>62</v>
      </c>
      <c r="B37" s="9">
        <v>890984224</v>
      </c>
      <c r="C37" s="6" t="s">
        <v>8</v>
      </c>
      <c r="D37" s="6" t="s">
        <v>63</v>
      </c>
      <c r="E37" s="9" t="s">
        <v>16</v>
      </c>
      <c r="F37" s="19">
        <v>6987</v>
      </c>
      <c r="G37" s="19">
        <v>11327177673</v>
      </c>
      <c r="H37" s="20">
        <v>3829024582</v>
      </c>
      <c r="I37" s="7">
        <v>0</v>
      </c>
      <c r="J37" s="7">
        <v>3829024582</v>
      </c>
      <c r="K37" s="13">
        <v>0</v>
      </c>
      <c r="L37" s="18">
        <v>145562373.47</v>
      </c>
      <c r="M37" s="13">
        <v>0</v>
      </c>
      <c r="N37" s="14">
        <v>0</v>
      </c>
      <c r="O37" s="28">
        <v>1037035038.09</v>
      </c>
      <c r="P37" s="30">
        <v>6315555679.4400005</v>
      </c>
      <c r="R37" s="45">
        <v>11327177673</v>
      </c>
      <c r="S37" s="43">
        <f t="shared" si="0"/>
        <v>45308711</v>
      </c>
      <c r="T37" s="43">
        <f t="shared" si="1"/>
        <v>3775725.92</v>
      </c>
      <c r="U37" s="50">
        <f t="shared" si="2"/>
        <v>30205807.359999999</v>
      </c>
    </row>
    <row r="38" spans="1:21" x14ac:dyDescent="0.2">
      <c r="A38" s="26" t="s">
        <v>64</v>
      </c>
      <c r="B38" s="9">
        <v>890980447</v>
      </c>
      <c r="C38" s="6" t="s">
        <v>8</v>
      </c>
      <c r="D38" s="6" t="s">
        <v>65</v>
      </c>
      <c r="E38" s="9" t="s">
        <v>13</v>
      </c>
      <c r="F38" s="19">
        <v>21256</v>
      </c>
      <c r="G38" s="19">
        <v>35742899264</v>
      </c>
      <c r="H38" s="20">
        <v>11569156297</v>
      </c>
      <c r="I38" s="7">
        <v>0</v>
      </c>
      <c r="J38" s="7">
        <v>11569156297</v>
      </c>
      <c r="K38" s="13">
        <v>0</v>
      </c>
      <c r="L38" s="18">
        <v>1231355331.6800001</v>
      </c>
      <c r="M38" s="13">
        <v>543052394.48000002</v>
      </c>
      <c r="N38" s="14">
        <v>0</v>
      </c>
      <c r="O38" s="28">
        <v>3154890048.5999999</v>
      </c>
      <c r="P38" s="30">
        <v>19244445192.239998</v>
      </c>
      <c r="R38" s="45">
        <v>35742899264</v>
      </c>
      <c r="S38" s="43">
        <f t="shared" si="0"/>
        <v>142971597</v>
      </c>
      <c r="T38" s="43">
        <f t="shared" si="1"/>
        <v>11914299.75</v>
      </c>
      <c r="U38" s="50">
        <f t="shared" si="2"/>
        <v>95314398</v>
      </c>
    </row>
    <row r="39" spans="1:21" x14ac:dyDescent="0.2">
      <c r="A39" s="26" t="s">
        <v>66</v>
      </c>
      <c r="B39" s="9">
        <v>890982147</v>
      </c>
      <c r="C39" s="6" t="s">
        <v>8</v>
      </c>
      <c r="D39" s="6" t="s">
        <v>67</v>
      </c>
      <c r="E39" s="9" t="s">
        <v>13</v>
      </c>
      <c r="F39" s="19">
        <v>6395</v>
      </c>
      <c r="G39" s="19">
        <v>9410089020</v>
      </c>
      <c r="H39" s="20">
        <v>3444840531</v>
      </c>
      <c r="I39" s="7">
        <v>0</v>
      </c>
      <c r="J39" s="7">
        <v>3444840531</v>
      </c>
      <c r="K39" s="13">
        <v>0</v>
      </c>
      <c r="L39" s="18">
        <v>74690440.409999996</v>
      </c>
      <c r="M39" s="13">
        <v>0</v>
      </c>
      <c r="N39" s="14">
        <v>0</v>
      </c>
      <c r="O39" s="28">
        <v>949168322.38999999</v>
      </c>
      <c r="P39" s="30">
        <v>4941389726.1999998</v>
      </c>
      <c r="R39" s="45">
        <v>9410089020</v>
      </c>
      <c r="S39" s="43">
        <f t="shared" si="0"/>
        <v>37640356</v>
      </c>
      <c r="T39" s="43">
        <f t="shared" si="1"/>
        <v>3136696.33</v>
      </c>
      <c r="U39" s="50">
        <f t="shared" si="2"/>
        <v>25093570.640000001</v>
      </c>
    </row>
    <row r="40" spans="1:21" x14ac:dyDescent="0.2">
      <c r="A40" s="26" t="s">
        <v>68</v>
      </c>
      <c r="B40" s="9">
        <v>890982238</v>
      </c>
      <c r="C40" s="6" t="s">
        <v>8</v>
      </c>
      <c r="D40" s="6" t="s">
        <v>69</v>
      </c>
      <c r="E40" s="9" t="s">
        <v>13</v>
      </c>
      <c r="F40" s="19">
        <v>11264</v>
      </c>
      <c r="G40" s="19">
        <v>18789095424</v>
      </c>
      <c r="H40" s="20">
        <v>6149645459</v>
      </c>
      <c r="I40" s="7">
        <v>0</v>
      </c>
      <c r="J40" s="7">
        <v>6149645459</v>
      </c>
      <c r="K40" s="13">
        <v>0</v>
      </c>
      <c r="L40" s="18">
        <v>131020110.31</v>
      </c>
      <c r="M40" s="13">
        <v>0</v>
      </c>
      <c r="N40" s="14">
        <v>0</v>
      </c>
      <c r="O40" s="28">
        <v>1671842374.27</v>
      </c>
      <c r="P40" s="30">
        <v>10836587480.42</v>
      </c>
      <c r="R40" s="45">
        <v>18789095424</v>
      </c>
      <c r="S40" s="43">
        <f t="shared" si="0"/>
        <v>75156382</v>
      </c>
      <c r="T40" s="43">
        <f t="shared" si="1"/>
        <v>6263031.8300000001</v>
      </c>
      <c r="U40" s="50">
        <f t="shared" si="2"/>
        <v>50104254.640000001</v>
      </c>
    </row>
    <row r="41" spans="1:21" x14ac:dyDescent="0.2">
      <c r="A41" s="26" t="s">
        <v>70</v>
      </c>
      <c r="B41" s="9">
        <v>890981107</v>
      </c>
      <c r="C41" s="6" t="s">
        <v>8</v>
      </c>
      <c r="D41" s="6" t="s">
        <v>71</v>
      </c>
      <c r="E41" s="9" t="s">
        <v>13</v>
      </c>
      <c r="F41" s="19">
        <v>3022</v>
      </c>
      <c r="G41" s="19">
        <v>5301292126</v>
      </c>
      <c r="H41" s="20">
        <v>1623906721</v>
      </c>
      <c r="I41" s="7">
        <v>0</v>
      </c>
      <c r="J41" s="7">
        <v>1623906721</v>
      </c>
      <c r="K41" s="13">
        <v>0</v>
      </c>
      <c r="L41" s="18">
        <v>42874137.850000001</v>
      </c>
      <c r="M41" s="13">
        <v>0</v>
      </c>
      <c r="N41" s="14">
        <v>0</v>
      </c>
      <c r="O41" s="28">
        <v>448535835.85000002</v>
      </c>
      <c r="P41" s="30">
        <v>3185975431.3000002</v>
      </c>
      <c r="R41" s="45">
        <v>5301292126</v>
      </c>
      <c r="S41" s="43">
        <f t="shared" si="0"/>
        <v>21205169</v>
      </c>
      <c r="T41" s="43">
        <f t="shared" si="1"/>
        <v>1767097.42</v>
      </c>
      <c r="U41" s="50">
        <f t="shared" si="2"/>
        <v>14136779.359999999</v>
      </c>
    </row>
    <row r="42" spans="1:21" x14ac:dyDescent="0.2">
      <c r="A42" s="26" t="s">
        <v>72</v>
      </c>
      <c r="B42" s="9">
        <v>890984132</v>
      </c>
      <c r="C42" s="6" t="s">
        <v>8</v>
      </c>
      <c r="D42" s="6" t="s">
        <v>73</v>
      </c>
      <c r="E42" s="9" t="s">
        <v>13</v>
      </c>
      <c r="F42" s="19">
        <v>3437</v>
      </c>
      <c r="G42" s="19">
        <v>6047343071</v>
      </c>
      <c r="H42" s="20">
        <v>1861537481</v>
      </c>
      <c r="I42" s="7">
        <v>0</v>
      </c>
      <c r="J42" s="7">
        <v>1861537481</v>
      </c>
      <c r="K42" s="13">
        <v>0</v>
      </c>
      <c r="L42" s="18">
        <v>52741719.140000001</v>
      </c>
      <c r="M42" s="13">
        <v>0</v>
      </c>
      <c r="N42" s="14">
        <v>0</v>
      </c>
      <c r="O42" s="28">
        <v>510131590.94</v>
      </c>
      <c r="P42" s="30">
        <v>3622932279.9200001</v>
      </c>
      <c r="R42" s="45">
        <v>6047343071</v>
      </c>
      <c r="S42" s="43">
        <f t="shared" si="0"/>
        <v>24189372</v>
      </c>
      <c r="T42" s="43">
        <f t="shared" si="1"/>
        <v>2015781</v>
      </c>
      <c r="U42" s="50">
        <f t="shared" si="2"/>
        <v>16126248</v>
      </c>
    </row>
    <row r="43" spans="1:21" x14ac:dyDescent="0.2">
      <c r="A43" s="26" t="s">
        <v>74</v>
      </c>
      <c r="B43" s="9">
        <v>890985316</v>
      </c>
      <c r="C43" s="6" t="s">
        <v>8</v>
      </c>
      <c r="D43" s="6" t="s">
        <v>75</v>
      </c>
      <c r="E43" s="9" t="s">
        <v>16</v>
      </c>
      <c r="F43" s="19">
        <v>31242</v>
      </c>
      <c r="G43" s="19">
        <v>47658796224</v>
      </c>
      <c r="H43" s="20">
        <v>16964765706</v>
      </c>
      <c r="I43" s="7">
        <v>0</v>
      </c>
      <c r="J43" s="7">
        <v>16964765706</v>
      </c>
      <c r="K43" s="13">
        <v>0</v>
      </c>
      <c r="L43" s="18">
        <v>631829532.08000004</v>
      </c>
      <c r="M43" s="13">
        <v>0</v>
      </c>
      <c r="N43" s="14">
        <v>0</v>
      </c>
      <c r="O43" s="28">
        <v>4637047181.8999996</v>
      </c>
      <c r="P43" s="30">
        <v>25425153804.019997</v>
      </c>
      <c r="R43" s="45">
        <v>47658796224</v>
      </c>
      <c r="S43" s="43">
        <f t="shared" si="0"/>
        <v>190635185</v>
      </c>
      <c r="T43" s="43">
        <f t="shared" si="1"/>
        <v>15886265.42</v>
      </c>
      <c r="U43" s="50">
        <f t="shared" si="2"/>
        <v>127090123.36</v>
      </c>
    </row>
    <row r="44" spans="1:21" x14ac:dyDescent="0.2">
      <c r="A44" s="26" t="s">
        <v>76</v>
      </c>
      <c r="B44" s="9">
        <v>890982616</v>
      </c>
      <c r="C44" s="6" t="s">
        <v>8</v>
      </c>
      <c r="D44" s="6" t="s">
        <v>77</v>
      </c>
      <c r="E44" s="9" t="s">
        <v>13</v>
      </c>
      <c r="F44" s="19">
        <v>18509</v>
      </c>
      <c r="G44" s="19">
        <v>28152448126</v>
      </c>
      <c r="H44" s="20">
        <v>10004676468</v>
      </c>
      <c r="I44" s="7">
        <v>0</v>
      </c>
      <c r="J44" s="7">
        <v>10004676468</v>
      </c>
      <c r="K44" s="13">
        <v>0</v>
      </c>
      <c r="L44" s="18">
        <v>714510575.25</v>
      </c>
      <c r="M44" s="13">
        <v>0</v>
      </c>
      <c r="N44" s="14">
        <v>0</v>
      </c>
      <c r="O44" s="28">
        <v>2747170676.96</v>
      </c>
      <c r="P44" s="30">
        <v>14686090405.790001</v>
      </c>
      <c r="R44" s="45">
        <v>28152448126</v>
      </c>
      <c r="S44" s="43">
        <f t="shared" si="0"/>
        <v>112609793</v>
      </c>
      <c r="T44" s="43">
        <f t="shared" si="1"/>
        <v>9384149.4199999999</v>
      </c>
      <c r="U44" s="50">
        <f t="shared" si="2"/>
        <v>75073195.359999999</v>
      </c>
    </row>
    <row r="45" spans="1:21" x14ac:dyDescent="0.2">
      <c r="A45" s="26" t="s">
        <v>78</v>
      </c>
      <c r="B45" s="9">
        <v>890984068</v>
      </c>
      <c r="C45" s="6" t="s">
        <v>8</v>
      </c>
      <c r="D45" s="6" t="s">
        <v>79</v>
      </c>
      <c r="E45" s="9" t="s">
        <v>13</v>
      </c>
      <c r="F45" s="19">
        <v>1650</v>
      </c>
      <c r="G45" s="19">
        <v>3048284250</v>
      </c>
      <c r="H45" s="20">
        <v>876564166</v>
      </c>
      <c r="I45" s="7">
        <v>0</v>
      </c>
      <c r="J45" s="7">
        <v>876564166</v>
      </c>
      <c r="K45" s="13">
        <v>0</v>
      </c>
      <c r="L45" s="18">
        <v>32386140.260000002</v>
      </c>
      <c r="M45" s="13">
        <v>0</v>
      </c>
      <c r="N45" s="14">
        <v>0</v>
      </c>
      <c r="O45" s="28">
        <v>244898785.28999999</v>
      </c>
      <c r="P45" s="30">
        <v>1894435158.45</v>
      </c>
      <c r="R45" s="45">
        <v>3048284250</v>
      </c>
      <c r="S45" s="43">
        <f t="shared" si="0"/>
        <v>12193137</v>
      </c>
      <c r="T45" s="43">
        <f t="shared" si="1"/>
        <v>1016094.75</v>
      </c>
      <c r="U45" s="50">
        <f t="shared" si="2"/>
        <v>8128758</v>
      </c>
    </row>
    <row r="46" spans="1:21" x14ac:dyDescent="0.2">
      <c r="A46" s="26" t="s">
        <v>80</v>
      </c>
      <c r="B46" s="9">
        <v>890906445</v>
      </c>
      <c r="C46" s="6" t="s">
        <v>8</v>
      </c>
      <c r="D46" s="6" t="s">
        <v>81</v>
      </c>
      <c r="E46" s="9" t="s">
        <v>13</v>
      </c>
      <c r="F46" s="19">
        <v>78784</v>
      </c>
      <c r="G46" s="19">
        <v>113523804800</v>
      </c>
      <c r="H46" s="20">
        <v>42996262167</v>
      </c>
      <c r="I46" s="7">
        <v>0</v>
      </c>
      <c r="J46" s="7">
        <v>42996262167</v>
      </c>
      <c r="K46" s="13">
        <v>0</v>
      </c>
      <c r="L46" s="18">
        <v>1297049530.3599999</v>
      </c>
      <c r="M46" s="13">
        <v>0</v>
      </c>
      <c r="N46" s="14">
        <v>0</v>
      </c>
      <c r="O46" s="28">
        <v>11693397515.48</v>
      </c>
      <c r="P46" s="30">
        <v>57537095587.160004</v>
      </c>
      <c r="R46" s="45">
        <v>113523804800</v>
      </c>
      <c r="S46" s="43">
        <f t="shared" si="0"/>
        <v>454095219</v>
      </c>
      <c r="T46" s="43">
        <f t="shared" si="1"/>
        <v>37841268.25</v>
      </c>
      <c r="U46" s="50">
        <f t="shared" si="2"/>
        <v>302730146</v>
      </c>
    </row>
    <row r="47" spans="1:21" x14ac:dyDescent="0.2">
      <c r="A47" s="26" t="s">
        <v>82</v>
      </c>
      <c r="B47" s="9">
        <v>890980998</v>
      </c>
      <c r="C47" s="6" t="s">
        <v>8</v>
      </c>
      <c r="D47" s="6" t="s">
        <v>83</v>
      </c>
      <c r="E47" s="9" t="s">
        <v>16</v>
      </c>
      <c r="F47" s="19">
        <v>42197</v>
      </c>
      <c r="G47" s="19">
        <v>65673469738</v>
      </c>
      <c r="H47" s="20">
        <v>22938506312</v>
      </c>
      <c r="I47" s="7">
        <v>0</v>
      </c>
      <c r="J47" s="7">
        <v>22938506312</v>
      </c>
      <c r="K47" s="13">
        <v>0</v>
      </c>
      <c r="L47" s="18">
        <v>698252525.44000006</v>
      </c>
      <c r="M47" s="13">
        <v>0</v>
      </c>
      <c r="N47" s="14">
        <v>0</v>
      </c>
      <c r="O47" s="28">
        <v>6263026692.7399998</v>
      </c>
      <c r="P47" s="30">
        <v>35773684207.82</v>
      </c>
      <c r="R47" s="45">
        <v>65673469738</v>
      </c>
      <c r="S47" s="43">
        <f t="shared" si="0"/>
        <v>262693879</v>
      </c>
      <c r="T47" s="43">
        <f t="shared" si="1"/>
        <v>21891156.579999998</v>
      </c>
      <c r="U47" s="50">
        <f t="shared" si="2"/>
        <v>175129252.63999999</v>
      </c>
    </row>
    <row r="48" spans="1:21" x14ac:dyDescent="0.2">
      <c r="A48" s="26" t="s">
        <v>84</v>
      </c>
      <c r="B48" s="9">
        <v>890910913</v>
      </c>
      <c r="C48" s="6" t="s">
        <v>8</v>
      </c>
      <c r="D48" s="6" t="s">
        <v>85</v>
      </c>
      <c r="E48" s="9" t="s">
        <v>13</v>
      </c>
      <c r="F48" s="19">
        <v>6749</v>
      </c>
      <c r="G48" s="19">
        <v>11717303346</v>
      </c>
      <c r="H48" s="20">
        <v>3679049571</v>
      </c>
      <c r="I48" s="7">
        <v>0</v>
      </c>
      <c r="J48" s="7">
        <v>3679049571</v>
      </c>
      <c r="K48" s="13">
        <v>0</v>
      </c>
      <c r="L48" s="18">
        <v>199039059.71000001</v>
      </c>
      <c r="M48" s="13">
        <v>0</v>
      </c>
      <c r="N48" s="14">
        <v>0</v>
      </c>
      <c r="O48" s="28">
        <v>1001710243.6</v>
      </c>
      <c r="P48" s="30">
        <v>6837504471.6899996</v>
      </c>
      <c r="R48" s="45">
        <v>11717303346</v>
      </c>
      <c r="S48" s="43">
        <f t="shared" si="0"/>
        <v>46869213</v>
      </c>
      <c r="T48" s="43">
        <f t="shared" si="1"/>
        <v>3905767.75</v>
      </c>
      <c r="U48" s="50">
        <f t="shared" si="2"/>
        <v>31246142</v>
      </c>
    </row>
    <row r="49" spans="1:21" x14ac:dyDescent="0.2">
      <c r="A49" s="26" t="s">
        <v>86</v>
      </c>
      <c r="B49" s="9">
        <v>890984634</v>
      </c>
      <c r="C49" s="6" t="s">
        <v>8</v>
      </c>
      <c r="D49" s="6" t="s">
        <v>87</v>
      </c>
      <c r="E49" s="9" t="s">
        <v>13</v>
      </c>
      <c r="F49" s="19">
        <v>11557</v>
      </c>
      <c r="G49" s="19">
        <v>19140033094</v>
      </c>
      <c r="H49" s="20">
        <v>6330811439</v>
      </c>
      <c r="I49" s="7">
        <v>0</v>
      </c>
      <c r="J49" s="7">
        <v>6330811439</v>
      </c>
      <c r="K49" s="13">
        <v>0</v>
      </c>
      <c r="L49" s="18">
        <v>240623978.21000001</v>
      </c>
      <c r="M49" s="13">
        <v>0</v>
      </c>
      <c r="N49" s="14">
        <v>0</v>
      </c>
      <c r="O49" s="28">
        <v>1715330461.5999999</v>
      </c>
      <c r="P49" s="30">
        <v>10853267215.190001</v>
      </c>
      <c r="R49" s="45">
        <v>19140033094</v>
      </c>
      <c r="S49" s="43">
        <f t="shared" si="0"/>
        <v>76560132</v>
      </c>
      <c r="T49" s="43">
        <f t="shared" si="1"/>
        <v>6380011</v>
      </c>
      <c r="U49" s="50">
        <f t="shared" si="2"/>
        <v>51040088</v>
      </c>
    </row>
    <row r="50" spans="1:21" x14ac:dyDescent="0.2">
      <c r="A50" s="26" t="s">
        <v>88</v>
      </c>
      <c r="B50" s="9">
        <v>890983718</v>
      </c>
      <c r="C50" s="6" t="s">
        <v>8</v>
      </c>
      <c r="D50" s="6" t="s">
        <v>89</v>
      </c>
      <c r="E50" s="9" t="s">
        <v>13</v>
      </c>
      <c r="F50" s="19">
        <v>2737</v>
      </c>
      <c r="G50" s="19">
        <v>4793491479</v>
      </c>
      <c r="H50" s="20">
        <v>1486573902</v>
      </c>
      <c r="I50" s="7">
        <v>0</v>
      </c>
      <c r="J50" s="7">
        <v>1486573902</v>
      </c>
      <c r="K50" s="13">
        <v>0</v>
      </c>
      <c r="L50" s="18">
        <v>40088542.82</v>
      </c>
      <c r="M50" s="13">
        <v>0</v>
      </c>
      <c r="N50" s="14">
        <v>0</v>
      </c>
      <c r="O50" s="28">
        <v>406235136.56999999</v>
      </c>
      <c r="P50" s="30">
        <v>2860593897.6100001</v>
      </c>
      <c r="R50" s="45">
        <v>4793491479</v>
      </c>
      <c r="S50" s="43">
        <f t="shared" si="0"/>
        <v>19173966</v>
      </c>
      <c r="T50" s="43">
        <f t="shared" si="1"/>
        <v>1597830.5</v>
      </c>
      <c r="U50" s="50">
        <f t="shared" si="2"/>
        <v>12782644</v>
      </c>
    </row>
    <row r="51" spans="1:21" x14ac:dyDescent="0.2">
      <c r="A51" s="26" t="s">
        <v>90</v>
      </c>
      <c r="B51" s="9">
        <v>890982261</v>
      </c>
      <c r="C51" s="6" t="s">
        <v>8</v>
      </c>
      <c r="D51" s="6" t="s">
        <v>91</v>
      </c>
      <c r="E51" s="9" t="s">
        <v>13</v>
      </c>
      <c r="F51" s="19">
        <v>13593</v>
      </c>
      <c r="G51" s="19">
        <v>21870144711</v>
      </c>
      <c r="H51" s="20">
        <v>7338253064</v>
      </c>
      <c r="I51" s="7">
        <v>0</v>
      </c>
      <c r="J51" s="7">
        <v>7338253064</v>
      </c>
      <c r="K51" s="13">
        <v>0</v>
      </c>
      <c r="L51" s="18">
        <v>334664136.63999999</v>
      </c>
      <c r="M51" s="13">
        <v>0</v>
      </c>
      <c r="N51" s="14">
        <v>0</v>
      </c>
      <c r="O51" s="28">
        <v>2017520720.3</v>
      </c>
      <c r="P51" s="30">
        <v>12179706790.059999</v>
      </c>
      <c r="R51" s="45">
        <v>21870144711</v>
      </c>
      <c r="S51" s="43">
        <f t="shared" si="0"/>
        <v>87480579</v>
      </c>
      <c r="T51" s="43">
        <f t="shared" si="1"/>
        <v>7290048.25</v>
      </c>
      <c r="U51" s="50">
        <f t="shared" si="2"/>
        <v>58320386</v>
      </c>
    </row>
    <row r="52" spans="1:21" x14ac:dyDescent="0.2">
      <c r="A52" s="26" t="s">
        <v>92</v>
      </c>
      <c r="B52" s="9">
        <v>890980767</v>
      </c>
      <c r="C52" s="6" t="s">
        <v>8</v>
      </c>
      <c r="D52" s="6" t="s">
        <v>93</v>
      </c>
      <c r="E52" s="9" t="s">
        <v>13</v>
      </c>
      <c r="F52" s="19">
        <v>19814</v>
      </c>
      <c r="G52" s="19">
        <v>32600964900</v>
      </c>
      <c r="H52" s="20">
        <v>10787003305</v>
      </c>
      <c r="I52" s="7">
        <v>0</v>
      </c>
      <c r="J52" s="7">
        <v>10787003305</v>
      </c>
      <c r="K52" s="13">
        <v>0</v>
      </c>
      <c r="L52" s="18">
        <v>532263895.13999999</v>
      </c>
      <c r="M52" s="13">
        <v>299652671.51999998</v>
      </c>
      <c r="N52" s="14">
        <v>0</v>
      </c>
      <c r="O52" s="28">
        <v>2940863352.5999999</v>
      </c>
      <c r="P52" s="30">
        <v>18041181675.739998</v>
      </c>
      <c r="R52" s="45">
        <v>32600964900</v>
      </c>
      <c r="S52" s="43">
        <f t="shared" si="0"/>
        <v>130403860</v>
      </c>
      <c r="T52" s="43">
        <f t="shared" si="1"/>
        <v>10866988.33</v>
      </c>
      <c r="U52" s="50">
        <f t="shared" si="2"/>
        <v>86935906.640000001</v>
      </c>
    </row>
    <row r="53" spans="1:21" x14ac:dyDescent="0.2">
      <c r="A53" s="26" t="s">
        <v>94</v>
      </c>
      <c r="B53" s="9">
        <v>890980094</v>
      </c>
      <c r="C53" s="6" t="s">
        <v>8</v>
      </c>
      <c r="D53" s="6" t="s">
        <v>95</v>
      </c>
      <c r="E53" s="9" t="s">
        <v>16</v>
      </c>
      <c r="F53" s="19">
        <v>21595</v>
      </c>
      <c r="G53" s="19">
        <v>34348963810</v>
      </c>
      <c r="H53" s="20">
        <v>11788092352</v>
      </c>
      <c r="I53" s="7">
        <v>0</v>
      </c>
      <c r="J53" s="7">
        <v>11788092352</v>
      </c>
      <c r="K53" s="13">
        <v>0</v>
      </c>
      <c r="L53" s="18">
        <v>243740336.77000001</v>
      </c>
      <c r="M53" s="13">
        <v>0</v>
      </c>
      <c r="N53" s="14">
        <v>0</v>
      </c>
      <c r="O53" s="28">
        <v>3205205617.2199998</v>
      </c>
      <c r="P53" s="30">
        <v>19111925504.010002</v>
      </c>
      <c r="R53" s="45">
        <v>34348963810</v>
      </c>
      <c r="S53" s="43">
        <f t="shared" si="0"/>
        <v>137395855</v>
      </c>
      <c r="T53" s="43">
        <f t="shared" si="1"/>
        <v>11449654.58</v>
      </c>
      <c r="U53" s="50">
        <f t="shared" si="2"/>
        <v>91597236.640000001</v>
      </c>
    </row>
    <row r="54" spans="1:21" x14ac:dyDescent="0.2">
      <c r="A54" s="26" t="s">
        <v>96</v>
      </c>
      <c r="B54" s="9">
        <v>890984043</v>
      </c>
      <c r="C54" s="6" t="s">
        <v>8</v>
      </c>
      <c r="D54" s="6" t="s">
        <v>97</v>
      </c>
      <c r="E54" s="9" t="s">
        <v>13</v>
      </c>
      <c r="F54" s="19">
        <v>8781</v>
      </c>
      <c r="G54" s="19">
        <v>12704789850</v>
      </c>
      <c r="H54" s="20">
        <v>4787104431</v>
      </c>
      <c r="I54" s="7">
        <v>0</v>
      </c>
      <c r="J54" s="7">
        <v>4787104431</v>
      </c>
      <c r="K54" s="13">
        <v>0</v>
      </c>
      <c r="L54" s="18">
        <v>273601112.80000001</v>
      </c>
      <c r="M54" s="13">
        <v>0</v>
      </c>
      <c r="N54" s="14">
        <v>0</v>
      </c>
      <c r="O54" s="28">
        <v>1303306808.28</v>
      </c>
      <c r="P54" s="30">
        <v>6340777497.9200001</v>
      </c>
      <c r="R54" s="45">
        <v>12704789850</v>
      </c>
      <c r="S54" s="43">
        <f t="shared" si="0"/>
        <v>50819159</v>
      </c>
      <c r="T54" s="43">
        <f t="shared" si="1"/>
        <v>4234929.92</v>
      </c>
      <c r="U54" s="50">
        <f t="shared" si="2"/>
        <v>33879439.359999999</v>
      </c>
    </row>
    <row r="55" spans="1:21" x14ac:dyDescent="0.2">
      <c r="A55" s="26" t="s">
        <v>98</v>
      </c>
      <c r="B55" s="9">
        <v>890983664</v>
      </c>
      <c r="C55" s="6" t="s">
        <v>8</v>
      </c>
      <c r="D55" s="6" t="s">
        <v>99</v>
      </c>
      <c r="E55" s="9" t="s">
        <v>13</v>
      </c>
      <c r="F55" s="19">
        <v>6674</v>
      </c>
      <c r="G55" s="19">
        <v>12854664594</v>
      </c>
      <c r="H55" s="20">
        <v>3616199350</v>
      </c>
      <c r="I55" s="7">
        <v>0</v>
      </c>
      <c r="J55" s="7">
        <v>3616199350</v>
      </c>
      <c r="K55" s="13">
        <v>0</v>
      </c>
      <c r="L55" s="18">
        <v>127919765.94</v>
      </c>
      <c r="M55" s="13">
        <v>0</v>
      </c>
      <c r="N55" s="14">
        <v>0</v>
      </c>
      <c r="O55" s="28">
        <v>990578480.63</v>
      </c>
      <c r="P55" s="30">
        <v>8119966997.4300003</v>
      </c>
      <c r="R55" s="45">
        <v>12854664594</v>
      </c>
      <c r="S55" s="43">
        <f t="shared" si="0"/>
        <v>51418658</v>
      </c>
      <c r="T55" s="43">
        <f t="shared" si="1"/>
        <v>4284888.17</v>
      </c>
      <c r="U55" s="50">
        <f t="shared" si="2"/>
        <v>34279105.359999999</v>
      </c>
    </row>
    <row r="56" spans="1:21" x14ac:dyDescent="0.2">
      <c r="A56" s="26" t="s">
        <v>100</v>
      </c>
      <c r="B56" s="9">
        <v>890984221</v>
      </c>
      <c r="C56" s="6" t="s">
        <v>8</v>
      </c>
      <c r="D56" s="6" t="s">
        <v>101</v>
      </c>
      <c r="E56" s="9" t="s">
        <v>16</v>
      </c>
      <c r="F56" s="19">
        <v>48290</v>
      </c>
      <c r="G56" s="19">
        <v>73002986980</v>
      </c>
      <c r="H56" s="20">
        <v>26431896264</v>
      </c>
      <c r="I56" s="7">
        <v>0</v>
      </c>
      <c r="J56" s="7">
        <v>26431896264</v>
      </c>
      <c r="K56" s="13">
        <v>0</v>
      </c>
      <c r="L56" s="18">
        <v>679371145.25</v>
      </c>
      <c r="M56" s="13">
        <v>0</v>
      </c>
      <c r="N56" s="14">
        <v>0</v>
      </c>
      <c r="O56" s="28">
        <v>7167371116.25</v>
      </c>
      <c r="P56" s="30">
        <v>38724348454.5</v>
      </c>
      <c r="R56" s="45">
        <v>73002986980</v>
      </c>
      <c r="S56" s="43">
        <f t="shared" si="0"/>
        <v>292011948</v>
      </c>
      <c r="T56" s="43">
        <f t="shared" si="1"/>
        <v>24334329</v>
      </c>
      <c r="U56" s="50">
        <f t="shared" si="2"/>
        <v>194674632</v>
      </c>
    </row>
    <row r="57" spans="1:21" x14ac:dyDescent="0.2">
      <c r="A57" s="26" t="s">
        <v>102</v>
      </c>
      <c r="B57" s="9">
        <v>890982068</v>
      </c>
      <c r="C57" s="6" t="s">
        <v>8</v>
      </c>
      <c r="D57" s="6" t="s">
        <v>103</v>
      </c>
      <c r="E57" s="9" t="s">
        <v>13</v>
      </c>
      <c r="F57" s="19">
        <v>3002</v>
      </c>
      <c r="G57" s="19">
        <v>4515248160</v>
      </c>
      <c r="H57" s="20">
        <v>1633481263</v>
      </c>
      <c r="I57" s="7">
        <v>0</v>
      </c>
      <c r="J57" s="7">
        <v>1633481263</v>
      </c>
      <c r="K57" s="13">
        <v>0</v>
      </c>
      <c r="L57" s="18">
        <v>53281212.780000001</v>
      </c>
      <c r="M57" s="13">
        <v>0</v>
      </c>
      <c r="N57" s="14">
        <v>0</v>
      </c>
      <c r="O57" s="28">
        <v>445567365.73000002</v>
      </c>
      <c r="P57" s="30">
        <v>2382918318.4899998</v>
      </c>
      <c r="R57" s="45">
        <v>4515248160</v>
      </c>
      <c r="S57" s="43">
        <f t="shared" si="0"/>
        <v>18060993</v>
      </c>
      <c r="T57" s="43">
        <f t="shared" si="1"/>
        <v>1505082.75</v>
      </c>
      <c r="U57" s="50">
        <f t="shared" si="2"/>
        <v>12040662</v>
      </c>
    </row>
    <row r="58" spans="1:21" x14ac:dyDescent="0.2">
      <c r="A58" s="26" t="s">
        <v>104</v>
      </c>
      <c r="B58" s="9">
        <v>890907106</v>
      </c>
      <c r="C58" s="6" t="s">
        <v>8</v>
      </c>
      <c r="D58" s="6" t="s">
        <v>105</v>
      </c>
      <c r="E58" s="9" t="s">
        <v>13</v>
      </c>
      <c r="F58" s="19">
        <v>27321</v>
      </c>
      <c r="G58" s="19">
        <v>46068451632</v>
      </c>
      <c r="H58" s="20">
        <v>15025342757</v>
      </c>
      <c r="I58" s="7">
        <v>0</v>
      </c>
      <c r="J58" s="7">
        <v>15025342757</v>
      </c>
      <c r="K58" s="13">
        <v>0</v>
      </c>
      <c r="L58" s="18">
        <v>2317959078.0500002</v>
      </c>
      <c r="M58" s="13">
        <v>75503738.409999996</v>
      </c>
      <c r="N58" s="14">
        <v>0</v>
      </c>
      <c r="O58" s="28">
        <v>4055078613.9400001</v>
      </c>
      <c r="P58" s="30">
        <v>24594567444.600002</v>
      </c>
      <c r="R58" s="45">
        <v>46068451632</v>
      </c>
      <c r="S58" s="43">
        <f t="shared" si="0"/>
        <v>184273807</v>
      </c>
      <c r="T58" s="43">
        <f t="shared" si="1"/>
        <v>15356150.58</v>
      </c>
      <c r="U58" s="50">
        <f t="shared" si="2"/>
        <v>122849204.64</v>
      </c>
    </row>
    <row r="59" spans="1:21" x14ac:dyDescent="0.2">
      <c r="A59" s="26" t="s">
        <v>106</v>
      </c>
      <c r="B59" s="9">
        <v>890980848</v>
      </c>
      <c r="C59" s="6" t="s">
        <v>8</v>
      </c>
      <c r="D59" s="6" t="s">
        <v>107</v>
      </c>
      <c r="E59" s="9" t="s">
        <v>13</v>
      </c>
      <c r="F59" s="19">
        <v>8145</v>
      </c>
      <c r="G59" s="19">
        <v>15860375685</v>
      </c>
      <c r="H59" s="20">
        <v>4425584539</v>
      </c>
      <c r="I59" s="7">
        <v>0</v>
      </c>
      <c r="J59" s="7">
        <v>4425584539</v>
      </c>
      <c r="K59" s="13">
        <v>0</v>
      </c>
      <c r="L59" s="18">
        <v>198079606.88999999</v>
      </c>
      <c r="M59" s="13">
        <v>0</v>
      </c>
      <c r="N59" s="14">
        <v>0</v>
      </c>
      <c r="O59" s="28">
        <v>1208909458.3099999</v>
      </c>
      <c r="P59" s="30">
        <v>10027802080.799999</v>
      </c>
      <c r="R59" s="45">
        <v>15860375685</v>
      </c>
      <c r="S59" s="43">
        <f t="shared" si="0"/>
        <v>63441503</v>
      </c>
      <c r="T59" s="43">
        <f t="shared" si="1"/>
        <v>5286791.92</v>
      </c>
      <c r="U59" s="50">
        <f t="shared" si="2"/>
        <v>42294335.359999999</v>
      </c>
    </row>
    <row r="60" spans="1:21" x14ac:dyDescent="0.2">
      <c r="A60" s="26" t="s">
        <v>108</v>
      </c>
      <c r="B60" s="9">
        <v>890983706</v>
      </c>
      <c r="C60" s="6" t="s">
        <v>8</v>
      </c>
      <c r="D60" s="6" t="s">
        <v>109</v>
      </c>
      <c r="E60" s="9" t="s">
        <v>13</v>
      </c>
      <c r="F60" s="19">
        <v>18614</v>
      </c>
      <c r="G60" s="19">
        <v>27646052606</v>
      </c>
      <c r="H60" s="20">
        <v>10223265404</v>
      </c>
      <c r="I60" s="7">
        <v>0</v>
      </c>
      <c r="J60" s="7">
        <v>10223265404</v>
      </c>
      <c r="K60" s="13">
        <v>0</v>
      </c>
      <c r="L60" s="18">
        <v>223810526.94</v>
      </c>
      <c r="M60" s="13">
        <v>0</v>
      </c>
      <c r="N60" s="14">
        <v>0</v>
      </c>
      <c r="O60" s="28">
        <v>2762755145.1199999</v>
      </c>
      <c r="P60" s="30">
        <v>14436221529.939999</v>
      </c>
      <c r="R60" s="45">
        <v>27646052606</v>
      </c>
      <c r="S60" s="43">
        <f t="shared" si="0"/>
        <v>110584210</v>
      </c>
      <c r="T60" s="43">
        <f t="shared" si="1"/>
        <v>9215350.8300000001</v>
      </c>
      <c r="U60" s="50">
        <f t="shared" si="2"/>
        <v>73722806.640000001</v>
      </c>
    </row>
    <row r="61" spans="1:21" x14ac:dyDescent="0.2">
      <c r="A61" s="26" t="s">
        <v>110</v>
      </c>
      <c r="B61" s="9">
        <v>890983786</v>
      </c>
      <c r="C61" s="6" t="s">
        <v>8</v>
      </c>
      <c r="D61" s="6" t="s">
        <v>111</v>
      </c>
      <c r="E61" s="9" t="s">
        <v>13</v>
      </c>
      <c r="F61" s="19">
        <v>3977</v>
      </c>
      <c r="G61" s="19">
        <v>6225400927</v>
      </c>
      <c r="H61" s="20">
        <v>2153372673</v>
      </c>
      <c r="I61" s="7">
        <v>0</v>
      </c>
      <c r="J61" s="7">
        <v>2153372673</v>
      </c>
      <c r="K61" s="13">
        <v>0</v>
      </c>
      <c r="L61" s="18">
        <v>53892632.32</v>
      </c>
      <c r="M61" s="13">
        <v>0</v>
      </c>
      <c r="N61" s="14">
        <v>0</v>
      </c>
      <c r="O61" s="28">
        <v>590280284.30999994</v>
      </c>
      <c r="P61" s="30">
        <v>3427855337.3699999</v>
      </c>
      <c r="R61" s="45">
        <v>6225400927</v>
      </c>
      <c r="S61" s="43">
        <f t="shared" si="0"/>
        <v>24901604</v>
      </c>
      <c r="T61" s="43">
        <f t="shared" si="1"/>
        <v>2075133.67</v>
      </c>
      <c r="U61" s="50">
        <f t="shared" si="2"/>
        <v>16601069.359999999</v>
      </c>
    </row>
    <row r="62" spans="1:21" x14ac:dyDescent="0.2">
      <c r="A62" s="26" t="s">
        <v>112</v>
      </c>
      <c r="B62" s="9">
        <v>890980807</v>
      </c>
      <c r="C62" s="6" t="s">
        <v>8</v>
      </c>
      <c r="D62" s="6" t="s">
        <v>113</v>
      </c>
      <c r="E62" s="9" t="s">
        <v>13</v>
      </c>
      <c r="F62" s="19">
        <v>16060</v>
      </c>
      <c r="G62" s="19">
        <v>25969662400</v>
      </c>
      <c r="H62" s="20">
        <v>8841453553</v>
      </c>
      <c r="I62" s="7">
        <v>0</v>
      </c>
      <c r="J62" s="7">
        <v>8841453553</v>
      </c>
      <c r="K62" s="13">
        <v>0</v>
      </c>
      <c r="L62" s="18">
        <v>639575395.59000003</v>
      </c>
      <c r="M62" s="13">
        <v>0</v>
      </c>
      <c r="N62" s="14">
        <v>0</v>
      </c>
      <c r="O62" s="28">
        <v>2383681510.1900001</v>
      </c>
      <c r="P62" s="30">
        <v>14104951941.219999</v>
      </c>
      <c r="R62" s="45">
        <v>25969662400</v>
      </c>
      <c r="S62" s="43">
        <f t="shared" si="0"/>
        <v>103878650</v>
      </c>
      <c r="T62" s="43">
        <f t="shared" si="1"/>
        <v>8656554.1699999999</v>
      </c>
      <c r="U62" s="50">
        <f t="shared" si="2"/>
        <v>69252433.359999999</v>
      </c>
    </row>
    <row r="63" spans="1:21" x14ac:dyDescent="0.2">
      <c r="A63" s="26" t="s">
        <v>114</v>
      </c>
      <c r="B63" s="9">
        <v>890983938</v>
      </c>
      <c r="C63" s="6" t="s">
        <v>8</v>
      </c>
      <c r="D63" s="6" t="s">
        <v>115</v>
      </c>
      <c r="E63" s="9" t="s">
        <v>13</v>
      </c>
      <c r="F63" s="19">
        <v>4812</v>
      </c>
      <c r="G63" s="19">
        <v>8579560212</v>
      </c>
      <c r="H63" s="20">
        <v>2592749827</v>
      </c>
      <c r="I63" s="7">
        <v>0</v>
      </c>
      <c r="J63" s="7">
        <v>2592749827</v>
      </c>
      <c r="K63" s="13">
        <v>0</v>
      </c>
      <c r="L63" s="18">
        <v>102451340.84999999</v>
      </c>
      <c r="M63" s="13">
        <v>0</v>
      </c>
      <c r="N63" s="14">
        <v>0</v>
      </c>
      <c r="O63" s="28">
        <v>714213912.01999998</v>
      </c>
      <c r="P63" s="30">
        <v>5170145132.1300001</v>
      </c>
      <c r="R63" s="45">
        <v>8579560212</v>
      </c>
      <c r="S63" s="43">
        <f t="shared" si="0"/>
        <v>34318241</v>
      </c>
      <c r="T63" s="43">
        <f t="shared" si="1"/>
        <v>2859853.42</v>
      </c>
      <c r="U63" s="50">
        <f t="shared" si="2"/>
        <v>22878827.359999999</v>
      </c>
    </row>
    <row r="64" spans="1:21" x14ac:dyDescent="0.2">
      <c r="A64" s="26" t="s">
        <v>116</v>
      </c>
      <c r="B64" s="9">
        <v>890983728</v>
      </c>
      <c r="C64" s="6" t="s">
        <v>8</v>
      </c>
      <c r="D64" s="6" t="s">
        <v>117</v>
      </c>
      <c r="E64" s="9" t="s">
        <v>13</v>
      </c>
      <c r="F64" s="19">
        <v>6780</v>
      </c>
      <c r="G64" s="19">
        <v>11206987440</v>
      </c>
      <c r="H64" s="20">
        <v>3666967871</v>
      </c>
      <c r="I64" s="7">
        <v>0</v>
      </c>
      <c r="J64" s="7">
        <v>3666967871</v>
      </c>
      <c r="K64" s="13">
        <v>0</v>
      </c>
      <c r="L64" s="18">
        <v>85055152.730000004</v>
      </c>
      <c r="M64" s="13">
        <v>0</v>
      </c>
      <c r="N64" s="14">
        <v>0</v>
      </c>
      <c r="O64" s="28">
        <v>1006311372.3</v>
      </c>
      <c r="P64" s="30">
        <v>6448653043.9700003</v>
      </c>
      <c r="R64" s="45">
        <v>11206987440</v>
      </c>
      <c r="S64" s="43">
        <f t="shared" si="0"/>
        <v>44827950</v>
      </c>
      <c r="T64" s="43">
        <f t="shared" si="1"/>
        <v>3735662.5</v>
      </c>
      <c r="U64" s="50">
        <f t="shared" si="2"/>
        <v>29885300</v>
      </c>
    </row>
    <row r="65" spans="1:21" x14ac:dyDescent="0.2">
      <c r="A65" s="26" t="s">
        <v>118</v>
      </c>
      <c r="B65" s="9">
        <v>890981162</v>
      </c>
      <c r="C65" s="6" t="s">
        <v>8</v>
      </c>
      <c r="D65" s="6" t="s">
        <v>119</v>
      </c>
      <c r="E65" s="9" t="s">
        <v>13</v>
      </c>
      <c r="F65" s="19">
        <v>4120</v>
      </c>
      <c r="G65" s="19">
        <v>6791511000</v>
      </c>
      <c r="H65" s="20">
        <v>2179092475</v>
      </c>
      <c r="I65" s="7">
        <v>0</v>
      </c>
      <c r="J65" s="7">
        <v>2179092475</v>
      </c>
      <c r="K65" s="13">
        <v>0</v>
      </c>
      <c r="L65" s="18">
        <v>73580653.260000005</v>
      </c>
      <c r="M65" s="13">
        <v>0</v>
      </c>
      <c r="N65" s="14">
        <v>0</v>
      </c>
      <c r="O65" s="28">
        <v>611504845.70000005</v>
      </c>
      <c r="P65" s="30">
        <v>3927333026.04</v>
      </c>
      <c r="R65" s="45">
        <v>6791511000</v>
      </c>
      <c r="S65" s="43">
        <f t="shared" si="0"/>
        <v>27166044</v>
      </c>
      <c r="T65" s="43">
        <f t="shared" si="1"/>
        <v>2263837</v>
      </c>
      <c r="U65" s="50">
        <f t="shared" si="2"/>
        <v>18110696</v>
      </c>
    </row>
    <row r="66" spans="1:21" x14ac:dyDescent="0.2">
      <c r="A66" s="26" t="s">
        <v>120</v>
      </c>
      <c r="B66" s="9">
        <v>890982055</v>
      </c>
      <c r="C66" s="6" t="s">
        <v>8</v>
      </c>
      <c r="D66" s="6" t="s">
        <v>121</v>
      </c>
      <c r="E66" s="9" t="s">
        <v>13</v>
      </c>
      <c r="F66" s="19">
        <v>15148</v>
      </c>
      <c r="G66" s="19">
        <v>25183156152</v>
      </c>
      <c r="H66" s="20">
        <v>8232328848</v>
      </c>
      <c r="I66" s="7">
        <v>0</v>
      </c>
      <c r="J66" s="7">
        <v>8232328848</v>
      </c>
      <c r="K66" s="13">
        <v>0</v>
      </c>
      <c r="L66" s="18">
        <v>634987172.82000005</v>
      </c>
      <c r="M66" s="13">
        <v>0</v>
      </c>
      <c r="N66" s="14">
        <v>0</v>
      </c>
      <c r="O66" s="28">
        <v>2248319272.5</v>
      </c>
      <c r="P66" s="30">
        <v>14067520858.68</v>
      </c>
      <c r="R66" s="45">
        <v>25183156152</v>
      </c>
      <c r="S66" s="43">
        <f t="shared" si="0"/>
        <v>100732625</v>
      </c>
      <c r="T66" s="43">
        <f t="shared" si="1"/>
        <v>8394385.4199999999</v>
      </c>
      <c r="U66" s="50">
        <f t="shared" si="2"/>
        <v>67155083.359999999</v>
      </c>
    </row>
    <row r="67" spans="1:21" x14ac:dyDescent="0.2">
      <c r="A67" s="26" t="s">
        <v>122</v>
      </c>
      <c r="B67" s="9">
        <v>890983830</v>
      </c>
      <c r="C67" s="6" t="s">
        <v>8</v>
      </c>
      <c r="D67" s="6" t="s">
        <v>123</v>
      </c>
      <c r="E67" s="9" t="s">
        <v>13</v>
      </c>
      <c r="F67" s="19">
        <v>3929</v>
      </c>
      <c r="G67" s="19">
        <v>6163343720</v>
      </c>
      <c r="H67" s="20">
        <v>2158644658</v>
      </c>
      <c r="I67" s="7">
        <v>0</v>
      </c>
      <c r="J67" s="7">
        <v>2158644658</v>
      </c>
      <c r="K67" s="13">
        <v>0</v>
      </c>
      <c r="L67" s="18">
        <v>76929995.469999999</v>
      </c>
      <c r="M67" s="13">
        <v>0</v>
      </c>
      <c r="N67" s="14">
        <v>0</v>
      </c>
      <c r="O67" s="28">
        <v>583155956.00999999</v>
      </c>
      <c r="P67" s="30">
        <v>3344613110.5200005</v>
      </c>
      <c r="R67" s="45">
        <v>6163343720</v>
      </c>
      <c r="S67" s="43">
        <f t="shared" si="0"/>
        <v>24653375</v>
      </c>
      <c r="T67" s="43">
        <f t="shared" si="1"/>
        <v>2054447.92</v>
      </c>
      <c r="U67" s="50">
        <f t="shared" si="2"/>
        <v>16435583.359999999</v>
      </c>
    </row>
    <row r="68" spans="1:21" x14ac:dyDescent="0.2">
      <c r="A68" s="26" t="s">
        <v>124</v>
      </c>
      <c r="B68" s="9">
        <v>890982494</v>
      </c>
      <c r="C68" s="6" t="s">
        <v>8</v>
      </c>
      <c r="D68" s="6" t="s">
        <v>125</v>
      </c>
      <c r="E68" s="9" t="s">
        <v>13</v>
      </c>
      <c r="F68" s="19">
        <v>3217</v>
      </c>
      <c r="G68" s="19">
        <v>6024575627</v>
      </c>
      <c r="H68" s="20">
        <v>1694484839</v>
      </c>
      <c r="I68" s="7">
        <v>0</v>
      </c>
      <c r="J68" s="7">
        <v>1694484839</v>
      </c>
      <c r="K68" s="13">
        <v>0</v>
      </c>
      <c r="L68" s="18">
        <v>71083441.879999995</v>
      </c>
      <c r="M68" s="13">
        <v>0</v>
      </c>
      <c r="N68" s="14">
        <v>0</v>
      </c>
      <c r="O68" s="28">
        <v>477478419.56999999</v>
      </c>
      <c r="P68" s="30">
        <v>3781528926.5499997</v>
      </c>
      <c r="R68" s="45">
        <v>6024575627</v>
      </c>
      <c r="S68" s="43">
        <f t="shared" si="0"/>
        <v>24098303</v>
      </c>
      <c r="T68" s="43">
        <f t="shared" si="1"/>
        <v>2008191.92</v>
      </c>
      <c r="U68" s="50">
        <f t="shared" si="2"/>
        <v>16065535.359999999</v>
      </c>
    </row>
    <row r="69" spans="1:21" x14ac:dyDescent="0.2">
      <c r="A69" s="26" t="s">
        <v>126</v>
      </c>
      <c r="B69" s="9">
        <v>890984986</v>
      </c>
      <c r="C69" s="6" t="s">
        <v>8</v>
      </c>
      <c r="D69" s="6" t="s">
        <v>127</v>
      </c>
      <c r="E69" s="9" t="s">
        <v>13</v>
      </c>
      <c r="F69" s="19">
        <v>2736</v>
      </c>
      <c r="G69" s="19">
        <v>4939005312</v>
      </c>
      <c r="H69" s="20">
        <v>1498840020</v>
      </c>
      <c r="I69" s="7">
        <v>0</v>
      </c>
      <c r="J69" s="7">
        <v>1498840020</v>
      </c>
      <c r="K69" s="13">
        <v>0</v>
      </c>
      <c r="L69" s="18">
        <v>67547201.900000006</v>
      </c>
      <c r="M69" s="13">
        <v>0</v>
      </c>
      <c r="N69" s="14">
        <v>0</v>
      </c>
      <c r="O69" s="28">
        <v>406086713.06999999</v>
      </c>
      <c r="P69" s="30">
        <v>2966531377.0299997</v>
      </c>
      <c r="R69" s="45">
        <v>4939005312</v>
      </c>
      <c r="S69" s="43">
        <f t="shared" si="0"/>
        <v>19756021</v>
      </c>
      <c r="T69" s="43">
        <f t="shared" si="1"/>
        <v>1646335.08</v>
      </c>
      <c r="U69" s="50">
        <f t="shared" si="2"/>
        <v>13170680.640000001</v>
      </c>
    </row>
    <row r="70" spans="1:21" x14ac:dyDescent="0.2">
      <c r="A70" s="26" t="s">
        <v>128</v>
      </c>
      <c r="B70" s="9">
        <v>890980093</v>
      </c>
      <c r="C70" s="6" t="s">
        <v>8</v>
      </c>
      <c r="D70" s="6" t="s">
        <v>129</v>
      </c>
      <c r="E70" s="9" t="s">
        <v>49</v>
      </c>
      <c r="F70" s="19">
        <v>66279</v>
      </c>
      <c r="G70" s="19">
        <v>119591640393</v>
      </c>
      <c r="H70" s="20">
        <v>36011503683</v>
      </c>
      <c r="I70" s="7">
        <v>0</v>
      </c>
      <c r="J70" s="7">
        <v>36011503683</v>
      </c>
      <c r="K70" s="13">
        <v>0</v>
      </c>
      <c r="L70" s="18">
        <v>3325745182.6900001</v>
      </c>
      <c r="M70" s="13">
        <v>1023195195.3099999</v>
      </c>
      <c r="N70" s="14">
        <v>0</v>
      </c>
      <c r="O70" s="28">
        <v>9837361569.9699993</v>
      </c>
      <c r="P70" s="30">
        <v>69393834762.029999</v>
      </c>
      <c r="R70" s="45">
        <v>119591640393</v>
      </c>
      <c r="S70" s="43">
        <f t="shared" si="0"/>
        <v>478366562</v>
      </c>
      <c r="T70" s="43">
        <f t="shared" si="1"/>
        <v>39863880.170000002</v>
      </c>
      <c r="U70" s="50">
        <f t="shared" si="2"/>
        <v>318911041.36000001</v>
      </c>
    </row>
    <row r="71" spans="1:21" x14ac:dyDescent="0.2">
      <c r="A71" s="26" t="s">
        <v>130</v>
      </c>
      <c r="B71" s="9">
        <v>890982278</v>
      </c>
      <c r="C71" s="6" t="s">
        <v>8</v>
      </c>
      <c r="D71" s="6" t="s">
        <v>131</v>
      </c>
      <c r="E71" s="9" t="s">
        <v>16</v>
      </c>
      <c r="F71" s="19">
        <v>17438</v>
      </c>
      <c r="G71" s="19">
        <v>28512664544</v>
      </c>
      <c r="H71" s="20">
        <v>9308789717</v>
      </c>
      <c r="I71" s="7">
        <v>0</v>
      </c>
      <c r="J71" s="7">
        <v>9308789717</v>
      </c>
      <c r="K71" s="13">
        <v>0</v>
      </c>
      <c r="L71" s="18">
        <v>210387058.63</v>
      </c>
      <c r="M71" s="13">
        <v>0</v>
      </c>
      <c r="N71" s="14">
        <v>0</v>
      </c>
      <c r="O71" s="28">
        <v>2588209101.7800002</v>
      </c>
      <c r="P71" s="30">
        <v>16405278666.59</v>
      </c>
      <c r="R71" s="45">
        <v>28512664544</v>
      </c>
      <c r="S71" s="43">
        <f t="shared" si="0"/>
        <v>114050658</v>
      </c>
      <c r="T71" s="43">
        <f t="shared" si="1"/>
        <v>9504221.5</v>
      </c>
      <c r="U71" s="50">
        <f t="shared" si="2"/>
        <v>76033772</v>
      </c>
    </row>
    <row r="72" spans="1:21" x14ac:dyDescent="0.2">
      <c r="A72" s="26" t="s">
        <v>132</v>
      </c>
      <c r="B72" s="9">
        <v>890982294</v>
      </c>
      <c r="C72" s="6" t="s">
        <v>8</v>
      </c>
      <c r="D72" s="6" t="s">
        <v>133</v>
      </c>
      <c r="E72" s="9" t="s">
        <v>13</v>
      </c>
      <c r="F72" s="19">
        <v>9561</v>
      </c>
      <c r="G72" s="19">
        <v>16233249021</v>
      </c>
      <c r="H72" s="20">
        <v>5220716556</v>
      </c>
      <c r="I72" s="7">
        <v>0</v>
      </c>
      <c r="J72" s="7">
        <v>5220716556</v>
      </c>
      <c r="K72" s="13">
        <v>0</v>
      </c>
      <c r="L72" s="18">
        <v>341174826.72000003</v>
      </c>
      <c r="M72" s="13">
        <v>0</v>
      </c>
      <c r="N72" s="14">
        <v>0</v>
      </c>
      <c r="O72" s="28">
        <v>1419077143.1400001</v>
      </c>
      <c r="P72" s="30">
        <v>9252280495.1399994</v>
      </c>
      <c r="R72" s="45">
        <v>16233249021</v>
      </c>
      <c r="S72" s="43">
        <f t="shared" si="0"/>
        <v>64932996</v>
      </c>
      <c r="T72" s="43">
        <f t="shared" si="1"/>
        <v>5411083</v>
      </c>
      <c r="U72" s="50">
        <f t="shared" si="2"/>
        <v>43288664</v>
      </c>
    </row>
    <row r="73" spans="1:21" x14ac:dyDescent="0.2">
      <c r="A73" s="26" t="s">
        <v>134</v>
      </c>
      <c r="B73" s="9">
        <v>890981069</v>
      </c>
      <c r="C73" s="6" t="s">
        <v>8</v>
      </c>
      <c r="D73" s="6" t="s">
        <v>135</v>
      </c>
      <c r="E73" s="9" t="s">
        <v>13</v>
      </c>
      <c r="F73" s="19">
        <v>6489</v>
      </c>
      <c r="G73" s="19">
        <v>12057120054</v>
      </c>
      <c r="H73" s="20">
        <v>3528879286</v>
      </c>
      <c r="I73" s="7">
        <v>0</v>
      </c>
      <c r="J73" s="7">
        <v>3528879286</v>
      </c>
      <c r="K73" s="13">
        <v>0</v>
      </c>
      <c r="L73" s="18">
        <v>198786855.09999999</v>
      </c>
      <c r="M73" s="13">
        <v>0</v>
      </c>
      <c r="N73" s="14">
        <v>0</v>
      </c>
      <c r="O73" s="28">
        <v>963120131.98000002</v>
      </c>
      <c r="P73" s="30">
        <v>7366333780.9200001</v>
      </c>
      <c r="R73" s="45">
        <v>12057120054</v>
      </c>
      <c r="S73" s="43">
        <f t="shared" si="0"/>
        <v>48228480</v>
      </c>
      <c r="T73" s="43">
        <f t="shared" si="1"/>
        <v>4019040</v>
      </c>
      <c r="U73" s="50">
        <f t="shared" si="2"/>
        <v>32152320</v>
      </c>
    </row>
    <row r="74" spans="1:21" x14ac:dyDescent="0.2">
      <c r="A74" s="26" t="s">
        <v>136</v>
      </c>
      <c r="B74" s="9">
        <v>890981207</v>
      </c>
      <c r="C74" s="6" t="s">
        <v>8</v>
      </c>
      <c r="D74" s="6" t="s">
        <v>137</v>
      </c>
      <c r="E74" s="9" t="s">
        <v>13</v>
      </c>
      <c r="F74" s="19">
        <v>15648</v>
      </c>
      <c r="G74" s="19">
        <v>24745043040</v>
      </c>
      <c r="H74" s="20">
        <v>8493857528</v>
      </c>
      <c r="I74" s="7">
        <v>0</v>
      </c>
      <c r="J74" s="7">
        <v>8493857528</v>
      </c>
      <c r="K74" s="13">
        <v>0</v>
      </c>
      <c r="L74" s="18">
        <v>795359639.69000006</v>
      </c>
      <c r="M74" s="13">
        <v>0</v>
      </c>
      <c r="N74" s="14">
        <v>0</v>
      </c>
      <c r="O74" s="28">
        <v>2322531025.6199999</v>
      </c>
      <c r="P74" s="30">
        <v>13133294846.689999</v>
      </c>
      <c r="R74" s="45">
        <v>24745043040</v>
      </c>
      <c r="S74" s="43">
        <f t="shared" si="0"/>
        <v>98980172</v>
      </c>
      <c r="T74" s="43">
        <f t="shared" si="1"/>
        <v>8248347.6699999999</v>
      </c>
      <c r="U74" s="50">
        <f t="shared" si="2"/>
        <v>65986781.359999999</v>
      </c>
    </row>
    <row r="75" spans="1:21" x14ac:dyDescent="0.2">
      <c r="A75" s="26" t="s">
        <v>138</v>
      </c>
      <c r="B75" s="9">
        <v>890980782</v>
      </c>
      <c r="C75" s="6" t="s">
        <v>8</v>
      </c>
      <c r="D75" s="6" t="s">
        <v>139</v>
      </c>
      <c r="E75" s="9" t="s">
        <v>13</v>
      </c>
      <c r="F75" s="19">
        <v>12334</v>
      </c>
      <c r="G75" s="19">
        <v>21427081158</v>
      </c>
      <c r="H75" s="20">
        <v>6697002436</v>
      </c>
      <c r="I75" s="7">
        <v>0</v>
      </c>
      <c r="J75" s="7">
        <v>6697002436</v>
      </c>
      <c r="K75" s="13">
        <v>0</v>
      </c>
      <c r="L75" s="18">
        <v>317778201.89999998</v>
      </c>
      <c r="M75" s="13">
        <v>118466243.31999999</v>
      </c>
      <c r="N75" s="14">
        <v>0</v>
      </c>
      <c r="O75" s="28">
        <v>1830655525.9400001</v>
      </c>
      <c r="P75" s="30">
        <v>12463178750.84</v>
      </c>
      <c r="R75" s="45">
        <v>21427081158</v>
      </c>
      <c r="S75" s="43">
        <f t="shared" si="0"/>
        <v>85708325</v>
      </c>
      <c r="T75" s="43">
        <f t="shared" si="1"/>
        <v>7142360.4199999999</v>
      </c>
      <c r="U75" s="50">
        <f t="shared" si="2"/>
        <v>57138883.359999999</v>
      </c>
    </row>
    <row r="76" spans="1:21" x14ac:dyDescent="0.2">
      <c r="A76" s="26" t="s">
        <v>140</v>
      </c>
      <c r="B76" s="9">
        <v>811009017</v>
      </c>
      <c r="C76" s="6" t="s">
        <v>8</v>
      </c>
      <c r="D76" s="6" t="s">
        <v>141</v>
      </c>
      <c r="E76" s="9" t="s">
        <v>13</v>
      </c>
      <c r="F76" s="19">
        <v>4672</v>
      </c>
      <c r="G76" s="19">
        <v>7438889216</v>
      </c>
      <c r="H76" s="20">
        <v>2518577006</v>
      </c>
      <c r="I76" s="7">
        <v>0</v>
      </c>
      <c r="J76" s="7">
        <v>2518577006</v>
      </c>
      <c r="K76" s="13">
        <v>0</v>
      </c>
      <c r="L76" s="18">
        <v>136695666.09</v>
      </c>
      <c r="M76" s="13">
        <v>0</v>
      </c>
      <c r="N76" s="14">
        <v>0</v>
      </c>
      <c r="O76" s="28">
        <v>693434621.14999998</v>
      </c>
      <c r="P76" s="30">
        <v>4090181922.7599998</v>
      </c>
      <c r="R76" s="45">
        <v>7438889216</v>
      </c>
      <c r="S76" s="43">
        <f t="shared" si="0"/>
        <v>29755557</v>
      </c>
      <c r="T76" s="43">
        <f t="shared" si="1"/>
        <v>2479629.75</v>
      </c>
      <c r="U76" s="50">
        <f t="shared" si="2"/>
        <v>19837038</v>
      </c>
    </row>
    <row r="77" spans="1:21" x14ac:dyDescent="0.2">
      <c r="A77" s="26" t="s">
        <v>142</v>
      </c>
      <c r="B77" s="9">
        <v>890981995</v>
      </c>
      <c r="C77" s="6" t="s">
        <v>8</v>
      </c>
      <c r="D77" s="6" t="s">
        <v>143</v>
      </c>
      <c r="E77" s="9" t="s">
        <v>13</v>
      </c>
      <c r="F77" s="19">
        <v>9987</v>
      </c>
      <c r="G77" s="19">
        <v>15856409835</v>
      </c>
      <c r="H77" s="20">
        <v>5458339503</v>
      </c>
      <c r="I77" s="7">
        <v>0</v>
      </c>
      <c r="J77" s="7">
        <v>5458339503</v>
      </c>
      <c r="K77" s="13">
        <v>0</v>
      </c>
      <c r="L77" s="18">
        <v>388250258.10000002</v>
      </c>
      <c r="M77" s="13">
        <v>0</v>
      </c>
      <c r="N77" s="14">
        <v>0</v>
      </c>
      <c r="O77" s="28">
        <v>1482305556.8</v>
      </c>
      <c r="P77" s="30">
        <v>8527514517.0999994</v>
      </c>
      <c r="R77" s="45">
        <v>15856409835</v>
      </c>
      <c r="S77" s="43">
        <f t="shared" ref="S77:S140" si="3">+ROUND(R77*0.004,0)</f>
        <v>63425639</v>
      </c>
      <c r="T77" s="43">
        <f t="shared" ref="T77:T140" si="4">ROUND((S77/12),2)</f>
        <v>5285469.92</v>
      </c>
      <c r="U77" s="50">
        <f t="shared" ref="U77:U140" si="5">+T77*8</f>
        <v>42283759.359999999</v>
      </c>
    </row>
    <row r="78" spans="1:21" x14ac:dyDescent="0.2">
      <c r="A78" s="26" t="s">
        <v>144</v>
      </c>
      <c r="B78" s="9">
        <v>890983672</v>
      </c>
      <c r="C78" s="6" t="s">
        <v>8</v>
      </c>
      <c r="D78" s="6" t="s">
        <v>145</v>
      </c>
      <c r="E78" s="9" t="s">
        <v>13</v>
      </c>
      <c r="F78" s="19">
        <v>7463</v>
      </c>
      <c r="G78" s="19">
        <v>12389856173</v>
      </c>
      <c r="H78" s="20">
        <v>4025130156</v>
      </c>
      <c r="I78" s="7">
        <v>0</v>
      </c>
      <c r="J78" s="7">
        <v>4025130156</v>
      </c>
      <c r="K78" s="13">
        <v>0</v>
      </c>
      <c r="L78" s="18">
        <v>128478969.31</v>
      </c>
      <c r="M78" s="13">
        <v>0</v>
      </c>
      <c r="N78" s="14">
        <v>0</v>
      </c>
      <c r="O78" s="28">
        <v>1107684627.0599999</v>
      </c>
      <c r="P78" s="30">
        <v>7128562420.6300001</v>
      </c>
      <c r="R78" s="45">
        <v>12389856173</v>
      </c>
      <c r="S78" s="43">
        <f t="shared" si="3"/>
        <v>49559425</v>
      </c>
      <c r="T78" s="43">
        <f t="shared" si="4"/>
        <v>4129952.08</v>
      </c>
      <c r="U78" s="50">
        <f t="shared" si="5"/>
        <v>33039616.640000001</v>
      </c>
    </row>
    <row r="79" spans="1:21" x14ac:dyDescent="0.2">
      <c r="A79" s="26" t="s">
        <v>146</v>
      </c>
      <c r="B79" s="9">
        <v>890980958</v>
      </c>
      <c r="C79" s="6" t="s">
        <v>8</v>
      </c>
      <c r="D79" s="6" t="s">
        <v>147</v>
      </c>
      <c r="E79" s="9" t="s">
        <v>13</v>
      </c>
      <c r="F79" s="19">
        <v>5936</v>
      </c>
      <c r="G79" s="19">
        <v>9688679840</v>
      </c>
      <c r="H79" s="20">
        <v>3205557827</v>
      </c>
      <c r="I79" s="7">
        <v>0</v>
      </c>
      <c r="J79" s="7">
        <v>3205557827</v>
      </c>
      <c r="K79" s="13">
        <v>0</v>
      </c>
      <c r="L79" s="18">
        <v>108123946.04000001</v>
      </c>
      <c r="M79" s="13">
        <v>0</v>
      </c>
      <c r="N79" s="14">
        <v>0</v>
      </c>
      <c r="O79" s="28">
        <v>881041933.02999997</v>
      </c>
      <c r="P79" s="30">
        <v>5493956133.9300003</v>
      </c>
      <c r="R79" s="45">
        <v>9688679840</v>
      </c>
      <c r="S79" s="43">
        <f t="shared" si="3"/>
        <v>38754719</v>
      </c>
      <c r="T79" s="43">
        <f t="shared" si="4"/>
        <v>3229559.92</v>
      </c>
      <c r="U79" s="50">
        <f t="shared" si="5"/>
        <v>25836479.359999999</v>
      </c>
    </row>
    <row r="80" spans="1:21" x14ac:dyDescent="0.2">
      <c r="A80" s="26" t="s">
        <v>148</v>
      </c>
      <c r="B80" s="9">
        <v>890983716</v>
      </c>
      <c r="C80" s="6" t="s">
        <v>8</v>
      </c>
      <c r="D80" s="6" t="s">
        <v>149</v>
      </c>
      <c r="E80" s="9" t="s">
        <v>13</v>
      </c>
      <c r="F80" s="19">
        <v>26071</v>
      </c>
      <c r="G80" s="19">
        <v>38057064037</v>
      </c>
      <c r="H80" s="20">
        <v>14217594636</v>
      </c>
      <c r="I80" s="7">
        <v>0</v>
      </c>
      <c r="J80" s="7">
        <v>14217594636</v>
      </c>
      <c r="K80" s="13">
        <v>0</v>
      </c>
      <c r="L80" s="18">
        <v>1078578385.25</v>
      </c>
      <c r="M80" s="13">
        <v>0</v>
      </c>
      <c r="N80" s="14">
        <v>0</v>
      </c>
      <c r="O80" s="28">
        <v>3869549231.1399999</v>
      </c>
      <c r="P80" s="30">
        <v>18891341784.610001</v>
      </c>
      <c r="R80" s="45">
        <v>38057064037</v>
      </c>
      <c r="S80" s="43">
        <f t="shared" si="3"/>
        <v>152228256</v>
      </c>
      <c r="T80" s="43">
        <f t="shared" si="4"/>
        <v>12685688</v>
      </c>
      <c r="U80" s="50">
        <f t="shared" si="5"/>
        <v>101485504</v>
      </c>
    </row>
    <row r="81" spans="1:21" x14ac:dyDescent="0.2">
      <c r="A81" s="26" t="s">
        <v>150</v>
      </c>
      <c r="B81" s="9">
        <v>890981115</v>
      </c>
      <c r="C81" s="6" t="s">
        <v>8</v>
      </c>
      <c r="D81" s="6" t="s">
        <v>151</v>
      </c>
      <c r="E81" s="9" t="s">
        <v>13</v>
      </c>
      <c r="F81" s="19">
        <v>4515</v>
      </c>
      <c r="G81" s="19">
        <v>8326960320</v>
      </c>
      <c r="H81" s="20">
        <v>2429155386</v>
      </c>
      <c r="I81" s="7">
        <v>0</v>
      </c>
      <c r="J81" s="7">
        <v>2429155386</v>
      </c>
      <c r="K81" s="13">
        <v>0</v>
      </c>
      <c r="L81" s="18">
        <v>121516774.8</v>
      </c>
      <c r="M81" s="13">
        <v>0</v>
      </c>
      <c r="N81" s="14">
        <v>0</v>
      </c>
      <c r="O81" s="28">
        <v>670132130.66999996</v>
      </c>
      <c r="P81" s="30">
        <v>5106156028.5299997</v>
      </c>
      <c r="R81" s="45">
        <v>8326960320</v>
      </c>
      <c r="S81" s="43">
        <f t="shared" si="3"/>
        <v>33307841</v>
      </c>
      <c r="T81" s="43">
        <f t="shared" si="4"/>
        <v>2775653.42</v>
      </c>
      <c r="U81" s="50">
        <f t="shared" si="5"/>
        <v>22205227.359999999</v>
      </c>
    </row>
    <row r="82" spans="1:21" x14ac:dyDescent="0.2">
      <c r="A82" s="26" t="s">
        <v>152</v>
      </c>
      <c r="B82" s="9">
        <v>890984882</v>
      </c>
      <c r="C82" s="6" t="s">
        <v>8</v>
      </c>
      <c r="D82" s="6" t="s">
        <v>153</v>
      </c>
      <c r="E82" s="9" t="s">
        <v>16</v>
      </c>
      <c r="F82" s="19">
        <v>4859</v>
      </c>
      <c r="G82" s="19">
        <v>6595130418</v>
      </c>
      <c r="H82" s="20">
        <v>2647746795</v>
      </c>
      <c r="I82" s="7">
        <v>0</v>
      </c>
      <c r="J82" s="7">
        <v>2647746795</v>
      </c>
      <c r="K82" s="13">
        <v>0</v>
      </c>
      <c r="L82" s="18">
        <v>63908592.82</v>
      </c>
      <c r="M82" s="13">
        <v>0</v>
      </c>
      <c r="N82" s="14">
        <v>0</v>
      </c>
      <c r="O82" s="28">
        <v>721189816.80999994</v>
      </c>
      <c r="P82" s="30">
        <v>3162285213.3699999</v>
      </c>
      <c r="R82" s="45">
        <v>6595130418</v>
      </c>
      <c r="S82" s="43">
        <f t="shared" si="3"/>
        <v>26380522</v>
      </c>
      <c r="T82" s="43">
        <f t="shared" si="4"/>
        <v>2198376.83</v>
      </c>
      <c r="U82" s="50">
        <f t="shared" si="5"/>
        <v>17587014.640000001</v>
      </c>
    </row>
    <row r="83" spans="1:21" x14ac:dyDescent="0.2">
      <c r="A83" s="26" t="s">
        <v>154</v>
      </c>
      <c r="B83" s="9">
        <v>890980950</v>
      </c>
      <c r="C83" s="6" t="s">
        <v>8</v>
      </c>
      <c r="D83" s="6" t="s">
        <v>155</v>
      </c>
      <c r="E83" s="9" t="s">
        <v>16</v>
      </c>
      <c r="F83" s="19">
        <v>21438</v>
      </c>
      <c r="G83" s="19">
        <v>30814874010</v>
      </c>
      <c r="H83" s="20">
        <v>11629380204</v>
      </c>
      <c r="I83" s="7">
        <v>0</v>
      </c>
      <c r="J83" s="7">
        <v>11629380204</v>
      </c>
      <c r="K83" s="13">
        <v>0</v>
      </c>
      <c r="L83" s="18">
        <v>245269187</v>
      </c>
      <c r="M83" s="13">
        <v>0</v>
      </c>
      <c r="N83" s="14">
        <v>0</v>
      </c>
      <c r="O83" s="28">
        <v>3181903126.7399998</v>
      </c>
      <c r="P83" s="30">
        <v>15758321492.26</v>
      </c>
      <c r="R83" s="45">
        <v>30814874010</v>
      </c>
      <c r="S83" s="43">
        <f t="shared" si="3"/>
        <v>123259496</v>
      </c>
      <c r="T83" s="43">
        <f t="shared" si="4"/>
        <v>10271624.67</v>
      </c>
      <c r="U83" s="50">
        <f t="shared" si="5"/>
        <v>82172997.359999999</v>
      </c>
    </row>
    <row r="84" spans="1:21" x14ac:dyDescent="0.2">
      <c r="A84" s="26" t="s">
        <v>156</v>
      </c>
      <c r="B84" s="9">
        <v>890982566</v>
      </c>
      <c r="C84" s="6" t="s">
        <v>8</v>
      </c>
      <c r="D84" s="6" t="s">
        <v>157</v>
      </c>
      <c r="E84" s="9" t="s">
        <v>13</v>
      </c>
      <c r="F84" s="19">
        <v>7986</v>
      </c>
      <c r="G84" s="19">
        <v>13155593352</v>
      </c>
      <c r="H84" s="20">
        <v>4282508121</v>
      </c>
      <c r="I84" s="7">
        <v>0</v>
      </c>
      <c r="J84" s="7">
        <v>4282508121</v>
      </c>
      <c r="K84" s="13">
        <v>0</v>
      </c>
      <c r="L84" s="18">
        <v>90785959.340000004</v>
      </c>
      <c r="M84" s="13">
        <v>0</v>
      </c>
      <c r="N84" s="14">
        <v>0</v>
      </c>
      <c r="O84" s="28">
        <v>1185310120.8199999</v>
      </c>
      <c r="P84" s="30">
        <v>7596989150.8400002</v>
      </c>
      <c r="R84" s="45">
        <v>13155593352</v>
      </c>
      <c r="S84" s="43">
        <f t="shared" si="3"/>
        <v>52622373</v>
      </c>
      <c r="T84" s="43">
        <f t="shared" si="4"/>
        <v>4385197.75</v>
      </c>
      <c r="U84" s="50">
        <f t="shared" si="5"/>
        <v>35081582</v>
      </c>
    </row>
    <row r="85" spans="1:21" x14ac:dyDescent="0.2">
      <c r="A85" s="26" t="s">
        <v>158</v>
      </c>
      <c r="B85" s="9">
        <v>890983873</v>
      </c>
      <c r="C85" s="6" t="s">
        <v>8</v>
      </c>
      <c r="D85" s="6" t="s">
        <v>159</v>
      </c>
      <c r="E85" s="9" t="s">
        <v>16</v>
      </c>
      <c r="F85" s="19">
        <v>49758</v>
      </c>
      <c r="G85" s="19">
        <v>74147928618</v>
      </c>
      <c r="H85" s="20">
        <v>27144658706</v>
      </c>
      <c r="I85" s="7">
        <v>0</v>
      </c>
      <c r="J85" s="7">
        <v>27144658706</v>
      </c>
      <c r="K85" s="13">
        <v>0</v>
      </c>
      <c r="L85" s="18">
        <v>684683910.01999998</v>
      </c>
      <c r="M85" s="13">
        <v>0</v>
      </c>
      <c r="N85" s="14">
        <v>0</v>
      </c>
      <c r="O85" s="28">
        <v>7385256823.3999996</v>
      </c>
      <c r="P85" s="30">
        <v>38933329178.580002</v>
      </c>
      <c r="R85" s="45">
        <v>74147928618</v>
      </c>
      <c r="S85" s="43">
        <f t="shared" si="3"/>
        <v>296591714</v>
      </c>
      <c r="T85" s="43">
        <f t="shared" si="4"/>
        <v>24715976.170000002</v>
      </c>
      <c r="U85" s="50">
        <f t="shared" si="5"/>
        <v>197727809.36000001</v>
      </c>
    </row>
    <row r="86" spans="1:21" x14ac:dyDescent="0.2">
      <c r="A86" s="26" t="s">
        <v>160</v>
      </c>
      <c r="B86" s="9">
        <v>890985354</v>
      </c>
      <c r="C86" s="6" t="s">
        <v>8</v>
      </c>
      <c r="D86" s="6" t="s">
        <v>161</v>
      </c>
      <c r="E86" s="9" t="s">
        <v>16</v>
      </c>
      <c r="F86" s="19">
        <v>26128</v>
      </c>
      <c r="G86" s="19">
        <v>39924759760</v>
      </c>
      <c r="H86" s="20">
        <v>14350215607</v>
      </c>
      <c r="I86" s="7">
        <v>0</v>
      </c>
      <c r="J86" s="7">
        <v>14350215607</v>
      </c>
      <c r="K86" s="13">
        <v>0</v>
      </c>
      <c r="L86" s="18">
        <v>338110550.88999999</v>
      </c>
      <c r="M86" s="13">
        <v>0</v>
      </c>
      <c r="N86" s="14">
        <v>0</v>
      </c>
      <c r="O86" s="28">
        <v>3878009370.9899998</v>
      </c>
      <c r="P86" s="30">
        <v>21358424231.120003</v>
      </c>
      <c r="R86" s="45">
        <v>39924759760</v>
      </c>
      <c r="S86" s="43">
        <f t="shared" si="3"/>
        <v>159699039</v>
      </c>
      <c r="T86" s="43">
        <f t="shared" si="4"/>
        <v>13308253.25</v>
      </c>
      <c r="U86" s="50">
        <f t="shared" si="5"/>
        <v>106466026</v>
      </c>
    </row>
    <row r="87" spans="1:21" x14ac:dyDescent="0.2">
      <c r="A87" s="26" t="s">
        <v>162</v>
      </c>
      <c r="B87" s="9">
        <v>890984161</v>
      </c>
      <c r="C87" s="6" t="s">
        <v>8</v>
      </c>
      <c r="D87" s="6" t="s">
        <v>163</v>
      </c>
      <c r="E87" s="9" t="s">
        <v>13</v>
      </c>
      <c r="F87" s="19">
        <v>1853</v>
      </c>
      <c r="G87" s="19">
        <v>3269383169</v>
      </c>
      <c r="H87" s="20">
        <v>995289147</v>
      </c>
      <c r="I87" s="7">
        <v>0</v>
      </c>
      <c r="J87" s="7">
        <v>995289147</v>
      </c>
      <c r="K87" s="13">
        <v>0</v>
      </c>
      <c r="L87" s="18">
        <v>25097866.030000001</v>
      </c>
      <c r="M87" s="13">
        <v>0</v>
      </c>
      <c r="N87" s="14">
        <v>0</v>
      </c>
      <c r="O87" s="28">
        <v>275028757.06</v>
      </c>
      <c r="P87" s="30">
        <v>1973967398.9100001</v>
      </c>
      <c r="R87" s="45">
        <v>3269383169</v>
      </c>
      <c r="S87" s="43">
        <f t="shared" si="3"/>
        <v>13077533</v>
      </c>
      <c r="T87" s="43">
        <f t="shared" si="4"/>
        <v>1089794.42</v>
      </c>
      <c r="U87" s="50">
        <f t="shared" si="5"/>
        <v>8718355.3599999994</v>
      </c>
    </row>
    <row r="88" spans="1:21" x14ac:dyDescent="0.2">
      <c r="A88" s="26" t="s">
        <v>164</v>
      </c>
      <c r="B88" s="9">
        <v>890980917</v>
      </c>
      <c r="C88" s="6" t="s">
        <v>8</v>
      </c>
      <c r="D88" s="6" t="s">
        <v>165</v>
      </c>
      <c r="E88" s="9" t="s">
        <v>13</v>
      </c>
      <c r="F88" s="19">
        <v>12609</v>
      </c>
      <c r="G88" s="19">
        <v>20375387460</v>
      </c>
      <c r="H88" s="20">
        <v>6850990047</v>
      </c>
      <c r="I88" s="7">
        <v>0</v>
      </c>
      <c r="J88" s="7">
        <v>6850990047</v>
      </c>
      <c r="K88" s="13">
        <v>0</v>
      </c>
      <c r="L88" s="18">
        <v>463190160.44999999</v>
      </c>
      <c r="M88" s="13">
        <v>0</v>
      </c>
      <c r="N88" s="14">
        <v>0</v>
      </c>
      <c r="O88" s="28">
        <v>1871471990.1600001</v>
      </c>
      <c r="P88" s="30">
        <v>11189735262.389999</v>
      </c>
      <c r="R88" s="45">
        <v>20375387460</v>
      </c>
      <c r="S88" s="43">
        <f t="shared" si="3"/>
        <v>81501550</v>
      </c>
      <c r="T88" s="43">
        <f t="shared" si="4"/>
        <v>6791795.8300000001</v>
      </c>
      <c r="U88" s="50">
        <f t="shared" si="5"/>
        <v>54334366.640000001</v>
      </c>
    </row>
    <row r="89" spans="1:21" x14ac:dyDescent="0.2">
      <c r="A89" s="26" t="s">
        <v>166</v>
      </c>
      <c r="B89" s="9">
        <v>890982301</v>
      </c>
      <c r="C89" s="6" t="s">
        <v>8</v>
      </c>
      <c r="D89" s="6" t="s">
        <v>167</v>
      </c>
      <c r="E89" s="9" t="s">
        <v>16</v>
      </c>
      <c r="F89" s="19">
        <v>6728</v>
      </c>
      <c r="G89" s="19">
        <v>11316818944</v>
      </c>
      <c r="H89" s="20">
        <v>3623233871</v>
      </c>
      <c r="I89" s="7">
        <v>0</v>
      </c>
      <c r="J89" s="7">
        <v>3623233871</v>
      </c>
      <c r="K89" s="13">
        <v>0</v>
      </c>
      <c r="L89" s="18">
        <v>88867725.060000002</v>
      </c>
      <c r="M89" s="13">
        <v>0</v>
      </c>
      <c r="N89" s="14">
        <v>0</v>
      </c>
      <c r="O89" s="28">
        <v>998593349.97000003</v>
      </c>
      <c r="P89" s="30">
        <v>6606123997.9700003</v>
      </c>
      <c r="R89" s="45">
        <v>11316818944</v>
      </c>
      <c r="S89" s="43">
        <f t="shared" si="3"/>
        <v>45267276</v>
      </c>
      <c r="T89" s="43">
        <f t="shared" si="4"/>
        <v>3772273</v>
      </c>
      <c r="U89" s="50">
        <f t="shared" si="5"/>
        <v>30178184</v>
      </c>
    </row>
    <row r="90" spans="1:21" x14ac:dyDescent="0.2">
      <c r="A90" s="26" t="s">
        <v>168</v>
      </c>
      <c r="B90" s="9">
        <v>890981105</v>
      </c>
      <c r="C90" s="6" t="s">
        <v>8</v>
      </c>
      <c r="D90" s="6" t="s">
        <v>169</v>
      </c>
      <c r="E90" s="9" t="s">
        <v>13</v>
      </c>
      <c r="F90" s="19">
        <v>5730</v>
      </c>
      <c r="G90" s="19">
        <v>9606402300</v>
      </c>
      <c r="H90" s="20">
        <v>3100194035</v>
      </c>
      <c r="I90" s="7">
        <v>0</v>
      </c>
      <c r="J90" s="7">
        <v>3100194035</v>
      </c>
      <c r="K90" s="13">
        <v>0</v>
      </c>
      <c r="L90" s="18">
        <v>105868108.59999999</v>
      </c>
      <c r="M90" s="13">
        <v>0</v>
      </c>
      <c r="N90" s="14">
        <v>0</v>
      </c>
      <c r="O90" s="28">
        <v>850466690.75</v>
      </c>
      <c r="P90" s="30">
        <v>5549873465.6499996</v>
      </c>
      <c r="R90" s="45">
        <v>9606402300</v>
      </c>
      <c r="S90" s="43">
        <f t="shared" si="3"/>
        <v>38425609</v>
      </c>
      <c r="T90" s="43">
        <f t="shared" si="4"/>
        <v>3202134.08</v>
      </c>
      <c r="U90" s="50">
        <f t="shared" si="5"/>
        <v>25617072.640000001</v>
      </c>
    </row>
    <row r="91" spans="1:21" x14ac:dyDescent="0.2">
      <c r="A91" s="26" t="s">
        <v>170</v>
      </c>
      <c r="B91" s="9">
        <v>890980049</v>
      </c>
      <c r="C91" s="6" t="s">
        <v>8</v>
      </c>
      <c r="D91" s="6" t="s">
        <v>171</v>
      </c>
      <c r="E91" s="9" t="s">
        <v>13</v>
      </c>
      <c r="F91" s="19">
        <v>26446</v>
      </c>
      <c r="G91" s="19">
        <v>41693758652</v>
      </c>
      <c r="H91" s="20">
        <v>14356638965</v>
      </c>
      <c r="I91" s="7">
        <v>0</v>
      </c>
      <c r="J91" s="7">
        <v>14356638965</v>
      </c>
      <c r="K91" s="13">
        <v>0</v>
      </c>
      <c r="L91" s="18">
        <v>596331464.80999994</v>
      </c>
      <c r="M91" s="13">
        <v>0</v>
      </c>
      <c r="N91" s="14">
        <v>0</v>
      </c>
      <c r="O91" s="28">
        <v>3925208045.98</v>
      </c>
      <c r="P91" s="30">
        <v>22815580176.209999</v>
      </c>
      <c r="R91" s="45">
        <v>41693758652</v>
      </c>
      <c r="S91" s="43">
        <f t="shared" si="3"/>
        <v>166775035</v>
      </c>
      <c r="T91" s="43">
        <f t="shared" si="4"/>
        <v>13897919.58</v>
      </c>
      <c r="U91" s="50">
        <f t="shared" si="5"/>
        <v>111183356.64</v>
      </c>
    </row>
    <row r="92" spans="1:21" x14ac:dyDescent="0.2">
      <c r="A92" s="26" t="s">
        <v>172</v>
      </c>
      <c r="B92" s="9">
        <v>890981000</v>
      </c>
      <c r="C92" s="6" t="s">
        <v>8</v>
      </c>
      <c r="D92" s="6" t="s">
        <v>173</v>
      </c>
      <c r="E92" s="9" t="s">
        <v>13</v>
      </c>
      <c r="F92" s="19">
        <v>7282</v>
      </c>
      <c r="G92" s="19">
        <v>12213472348</v>
      </c>
      <c r="H92" s="20">
        <v>3892900244</v>
      </c>
      <c r="I92" s="7">
        <v>0</v>
      </c>
      <c r="J92" s="7">
        <v>3892900244</v>
      </c>
      <c r="K92" s="13">
        <v>0</v>
      </c>
      <c r="L92" s="18">
        <v>120257348.48</v>
      </c>
      <c r="M92" s="13">
        <v>0</v>
      </c>
      <c r="N92" s="14">
        <v>0</v>
      </c>
      <c r="O92" s="28">
        <v>1080819972.4300001</v>
      </c>
      <c r="P92" s="30">
        <v>7119494783.0900002</v>
      </c>
      <c r="R92" s="45">
        <v>12213472348</v>
      </c>
      <c r="S92" s="43">
        <f t="shared" si="3"/>
        <v>48853889</v>
      </c>
      <c r="T92" s="43">
        <f t="shared" si="4"/>
        <v>4071157.42</v>
      </c>
      <c r="U92" s="50">
        <f t="shared" si="5"/>
        <v>32569259.359999999</v>
      </c>
    </row>
    <row r="93" spans="1:21" x14ac:dyDescent="0.2">
      <c r="A93" s="26" t="s">
        <v>174</v>
      </c>
      <c r="B93" s="9">
        <v>890983906</v>
      </c>
      <c r="C93" s="6" t="s">
        <v>8</v>
      </c>
      <c r="D93" s="6" t="s">
        <v>175</v>
      </c>
      <c r="E93" s="9" t="s">
        <v>16</v>
      </c>
      <c r="F93" s="19">
        <v>10440</v>
      </c>
      <c r="G93" s="19">
        <v>16923793320</v>
      </c>
      <c r="H93" s="20">
        <v>5634237691</v>
      </c>
      <c r="I93" s="7">
        <v>0</v>
      </c>
      <c r="J93" s="7">
        <v>5634237691</v>
      </c>
      <c r="K93" s="13">
        <v>0</v>
      </c>
      <c r="L93" s="18">
        <v>258718050.65000001</v>
      </c>
      <c r="M93" s="13">
        <v>0</v>
      </c>
      <c r="N93" s="14">
        <v>0</v>
      </c>
      <c r="O93" s="28">
        <v>1549541405.1300001</v>
      </c>
      <c r="P93" s="30">
        <v>9481296173.2200012</v>
      </c>
      <c r="R93" s="45">
        <v>16923793320</v>
      </c>
      <c r="S93" s="43">
        <f t="shared" si="3"/>
        <v>67695173</v>
      </c>
      <c r="T93" s="43">
        <f t="shared" si="4"/>
        <v>5641264.4199999999</v>
      </c>
      <c r="U93" s="50">
        <f t="shared" si="5"/>
        <v>45130115.359999999</v>
      </c>
    </row>
    <row r="94" spans="1:21" x14ac:dyDescent="0.2">
      <c r="A94" s="26" t="s">
        <v>176</v>
      </c>
      <c r="B94" s="9">
        <v>890984312</v>
      </c>
      <c r="C94" s="6" t="s">
        <v>8</v>
      </c>
      <c r="D94" s="6" t="s">
        <v>177</v>
      </c>
      <c r="E94" s="9" t="s">
        <v>16</v>
      </c>
      <c r="F94" s="19">
        <v>23009</v>
      </c>
      <c r="G94" s="19">
        <v>35255885385</v>
      </c>
      <c r="H94" s="20">
        <v>12594321590</v>
      </c>
      <c r="I94" s="7">
        <v>0</v>
      </c>
      <c r="J94" s="7">
        <v>12594321590</v>
      </c>
      <c r="K94" s="13">
        <v>0</v>
      </c>
      <c r="L94" s="18">
        <v>388020069.31</v>
      </c>
      <c r="M94" s="13">
        <v>0</v>
      </c>
      <c r="N94" s="14">
        <v>0</v>
      </c>
      <c r="O94" s="28">
        <v>3415076455.04</v>
      </c>
      <c r="P94" s="30">
        <v>18858467270.650002</v>
      </c>
      <c r="R94" s="45">
        <v>35255885385</v>
      </c>
      <c r="S94" s="43">
        <f t="shared" si="3"/>
        <v>141023542</v>
      </c>
      <c r="T94" s="43">
        <f t="shared" si="4"/>
        <v>11751961.83</v>
      </c>
      <c r="U94" s="50">
        <f t="shared" si="5"/>
        <v>94015694.640000001</v>
      </c>
    </row>
    <row r="95" spans="1:21" x14ac:dyDescent="0.2">
      <c r="A95" s="26" t="s">
        <v>178</v>
      </c>
      <c r="B95" s="9">
        <v>890983674</v>
      </c>
      <c r="C95" s="6" t="s">
        <v>8</v>
      </c>
      <c r="D95" s="6" t="s">
        <v>179</v>
      </c>
      <c r="E95" s="9" t="s">
        <v>13</v>
      </c>
      <c r="F95" s="19">
        <v>4256</v>
      </c>
      <c r="G95" s="19">
        <v>7108247776</v>
      </c>
      <c r="H95" s="20">
        <v>2346347633</v>
      </c>
      <c r="I95" s="7">
        <v>0</v>
      </c>
      <c r="J95" s="7">
        <v>2346347633</v>
      </c>
      <c r="K95" s="13">
        <v>0</v>
      </c>
      <c r="L95" s="18">
        <v>346502693.19</v>
      </c>
      <c r="M95" s="13">
        <v>0</v>
      </c>
      <c r="N95" s="14">
        <v>0</v>
      </c>
      <c r="O95" s="28">
        <v>631690442.54999995</v>
      </c>
      <c r="P95" s="30">
        <v>3783707007.2600002</v>
      </c>
      <c r="R95" s="45">
        <v>7108247776</v>
      </c>
      <c r="S95" s="43">
        <f t="shared" si="3"/>
        <v>28432991</v>
      </c>
      <c r="T95" s="43">
        <f t="shared" si="4"/>
        <v>2369415.92</v>
      </c>
      <c r="U95" s="50">
        <f t="shared" si="5"/>
        <v>18955327.359999999</v>
      </c>
    </row>
    <row r="96" spans="1:21" x14ac:dyDescent="0.2">
      <c r="A96" s="26" t="s">
        <v>180</v>
      </c>
      <c r="B96" s="9">
        <v>890907317</v>
      </c>
      <c r="C96" s="6" t="s">
        <v>8</v>
      </c>
      <c r="D96" s="6" t="s">
        <v>181</v>
      </c>
      <c r="E96" s="9" t="s">
        <v>13</v>
      </c>
      <c r="F96" s="19">
        <v>36921</v>
      </c>
      <c r="G96" s="19">
        <v>57433679943</v>
      </c>
      <c r="H96" s="20">
        <v>19918666768</v>
      </c>
      <c r="I96" s="7">
        <v>0</v>
      </c>
      <c r="J96" s="7">
        <v>19918666768</v>
      </c>
      <c r="K96" s="13">
        <v>0</v>
      </c>
      <c r="L96" s="18">
        <v>1782002335.9300001</v>
      </c>
      <c r="M96" s="13">
        <v>0</v>
      </c>
      <c r="N96" s="14">
        <v>0</v>
      </c>
      <c r="O96" s="28">
        <v>5479944273.8199997</v>
      </c>
      <c r="P96" s="30">
        <v>30253066565.25</v>
      </c>
      <c r="R96" s="45">
        <v>57433679943</v>
      </c>
      <c r="S96" s="43">
        <f t="shared" si="3"/>
        <v>229734720</v>
      </c>
      <c r="T96" s="43">
        <f t="shared" si="4"/>
        <v>19144560</v>
      </c>
      <c r="U96" s="50">
        <f t="shared" si="5"/>
        <v>153156480</v>
      </c>
    </row>
    <row r="97" spans="1:21" x14ac:dyDescent="0.2">
      <c r="A97" s="26" t="s">
        <v>182</v>
      </c>
      <c r="B97" s="9">
        <v>890983736</v>
      </c>
      <c r="C97" s="6" t="s">
        <v>8</v>
      </c>
      <c r="D97" s="6" t="s">
        <v>183</v>
      </c>
      <c r="E97" s="9" t="s">
        <v>13</v>
      </c>
      <c r="F97" s="19">
        <v>7298</v>
      </c>
      <c r="G97" s="19">
        <v>10759718724</v>
      </c>
      <c r="H97" s="20">
        <v>3916499820</v>
      </c>
      <c r="I97" s="7">
        <v>0</v>
      </c>
      <c r="J97" s="7">
        <v>3916499820</v>
      </c>
      <c r="K97" s="13">
        <v>0</v>
      </c>
      <c r="L97" s="18">
        <v>94565182.200000003</v>
      </c>
      <c r="M97" s="13">
        <v>0</v>
      </c>
      <c r="N97" s="14">
        <v>0</v>
      </c>
      <c r="O97" s="28">
        <v>1083194748.53</v>
      </c>
      <c r="P97" s="30">
        <v>5665458973.2700005</v>
      </c>
      <c r="R97" s="45">
        <v>10759718724</v>
      </c>
      <c r="S97" s="43">
        <f t="shared" si="3"/>
        <v>43038875</v>
      </c>
      <c r="T97" s="43">
        <f t="shared" si="4"/>
        <v>3586572.92</v>
      </c>
      <c r="U97" s="50">
        <f t="shared" si="5"/>
        <v>28692583.359999999</v>
      </c>
    </row>
    <row r="98" spans="1:21" x14ac:dyDescent="0.2">
      <c r="A98" s="26" t="s">
        <v>184</v>
      </c>
      <c r="B98" s="9">
        <v>890980331</v>
      </c>
      <c r="C98" s="6" t="s">
        <v>8</v>
      </c>
      <c r="D98" s="6" t="s">
        <v>185</v>
      </c>
      <c r="E98" s="9" t="s">
        <v>13</v>
      </c>
      <c r="F98" s="19">
        <v>13055</v>
      </c>
      <c r="G98" s="19">
        <v>20197299115</v>
      </c>
      <c r="H98" s="20">
        <v>7081123234</v>
      </c>
      <c r="I98" s="7">
        <v>0</v>
      </c>
      <c r="J98" s="7">
        <v>7081123234</v>
      </c>
      <c r="K98" s="13">
        <v>0</v>
      </c>
      <c r="L98" s="18">
        <v>2080903518.6600001</v>
      </c>
      <c r="M98" s="13">
        <v>0</v>
      </c>
      <c r="N98" s="14">
        <v>0</v>
      </c>
      <c r="O98" s="28">
        <v>1937668873.9400001</v>
      </c>
      <c r="P98" s="30">
        <v>9097603488.3999996</v>
      </c>
      <c r="R98" s="45">
        <v>20197299115</v>
      </c>
      <c r="S98" s="43">
        <f t="shared" si="3"/>
        <v>80789196</v>
      </c>
      <c r="T98" s="43">
        <f t="shared" si="4"/>
        <v>6732433</v>
      </c>
      <c r="U98" s="50">
        <f t="shared" si="5"/>
        <v>53859464</v>
      </c>
    </row>
    <row r="99" spans="1:21" x14ac:dyDescent="0.2">
      <c r="A99" s="26" t="s">
        <v>186</v>
      </c>
      <c r="B99" s="9">
        <v>890980577</v>
      </c>
      <c r="C99" s="6" t="s">
        <v>8</v>
      </c>
      <c r="D99" s="6" t="s">
        <v>187</v>
      </c>
      <c r="E99" s="9" t="s">
        <v>13</v>
      </c>
      <c r="F99" s="19">
        <v>12915</v>
      </c>
      <c r="G99" s="19">
        <v>20646668070</v>
      </c>
      <c r="H99" s="20">
        <v>6953183695</v>
      </c>
      <c r="I99" s="7">
        <v>0</v>
      </c>
      <c r="J99" s="7">
        <v>6953183695</v>
      </c>
      <c r="K99" s="13">
        <v>0</v>
      </c>
      <c r="L99" s="18">
        <v>261813674.09</v>
      </c>
      <c r="M99" s="13">
        <v>0</v>
      </c>
      <c r="N99" s="14">
        <v>0</v>
      </c>
      <c r="O99" s="28">
        <v>1916889583.0699999</v>
      </c>
      <c r="P99" s="30">
        <v>11514781117.84</v>
      </c>
      <c r="R99" s="45">
        <v>20646668070</v>
      </c>
      <c r="S99" s="43">
        <f t="shared" si="3"/>
        <v>82586672</v>
      </c>
      <c r="T99" s="43">
        <f t="shared" si="4"/>
        <v>6882222.6699999999</v>
      </c>
      <c r="U99" s="50">
        <f t="shared" si="5"/>
        <v>55057781.359999999</v>
      </c>
    </row>
    <row r="100" spans="1:21" x14ac:dyDescent="0.2">
      <c r="A100" s="26" t="s">
        <v>188</v>
      </c>
      <c r="B100" s="9">
        <v>890981868</v>
      </c>
      <c r="C100" s="6" t="s">
        <v>8</v>
      </c>
      <c r="D100" s="6" t="s">
        <v>189</v>
      </c>
      <c r="E100" s="9" t="s">
        <v>13</v>
      </c>
      <c r="F100" s="19">
        <v>4545</v>
      </c>
      <c r="G100" s="19">
        <v>6940110465</v>
      </c>
      <c r="H100" s="20">
        <v>2422706980</v>
      </c>
      <c r="I100" s="7">
        <v>0</v>
      </c>
      <c r="J100" s="7">
        <v>2422706980</v>
      </c>
      <c r="K100" s="13">
        <v>0</v>
      </c>
      <c r="L100" s="18">
        <v>63281570.57</v>
      </c>
      <c r="M100" s="13">
        <v>0</v>
      </c>
      <c r="N100" s="14">
        <v>0</v>
      </c>
      <c r="O100" s="28">
        <v>674584835.85000002</v>
      </c>
      <c r="P100" s="30">
        <v>3779537078.5799999</v>
      </c>
      <c r="R100" s="45">
        <v>6940110465</v>
      </c>
      <c r="S100" s="43">
        <f t="shared" si="3"/>
        <v>27760442</v>
      </c>
      <c r="T100" s="43">
        <f t="shared" si="4"/>
        <v>2313370.17</v>
      </c>
      <c r="U100" s="50">
        <f t="shared" si="5"/>
        <v>18506961.359999999</v>
      </c>
    </row>
    <row r="101" spans="1:21" x14ac:dyDescent="0.2">
      <c r="A101" s="26" t="s">
        <v>190</v>
      </c>
      <c r="B101" s="9">
        <v>890983740</v>
      </c>
      <c r="C101" s="6" t="s">
        <v>8</v>
      </c>
      <c r="D101" s="6" t="s">
        <v>191</v>
      </c>
      <c r="E101" s="9" t="s">
        <v>13</v>
      </c>
      <c r="F101" s="19">
        <v>10505</v>
      </c>
      <c r="G101" s="19">
        <v>17122971415</v>
      </c>
      <c r="H101" s="20">
        <v>5628534193</v>
      </c>
      <c r="I101" s="7">
        <v>0</v>
      </c>
      <c r="J101" s="7">
        <v>5628534193</v>
      </c>
      <c r="K101" s="13">
        <v>0</v>
      </c>
      <c r="L101" s="18">
        <v>234285118.91999999</v>
      </c>
      <c r="M101" s="13">
        <v>0</v>
      </c>
      <c r="N101" s="14">
        <v>0</v>
      </c>
      <c r="O101" s="28">
        <v>1559188933.03</v>
      </c>
      <c r="P101" s="30">
        <v>9700963170.0499992</v>
      </c>
      <c r="R101" s="45">
        <v>17122971415</v>
      </c>
      <c r="S101" s="43">
        <f t="shared" si="3"/>
        <v>68491886</v>
      </c>
      <c r="T101" s="43">
        <f t="shared" si="4"/>
        <v>5707657.1699999999</v>
      </c>
      <c r="U101" s="50">
        <f t="shared" si="5"/>
        <v>45661257.359999999</v>
      </c>
    </row>
    <row r="102" spans="1:21" x14ac:dyDescent="0.2">
      <c r="A102" s="26" t="s">
        <v>192</v>
      </c>
      <c r="B102" s="9">
        <v>800022791</v>
      </c>
      <c r="C102" s="6" t="s">
        <v>8</v>
      </c>
      <c r="D102" s="6" t="s">
        <v>193</v>
      </c>
      <c r="E102" s="9" t="s">
        <v>13</v>
      </c>
      <c r="F102" s="19">
        <v>5025</v>
      </c>
      <c r="G102" s="19">
        <v>8160946725</v>
      </c>
      <c r="H102" s="20">
        <v>2711250004</v>
      </c>
      <c r="I102" s="7">
        <v>0</v>
      </c>
      <c r="J102" s="7">
        <v>2711250004</v>
      </c>
      <c r="K102" s="13">
        <v>0</v>
      </c>
      <c r="L102" s="18">
        <v>58913361.780000001</v>
      </c>
      <c r="M102" s="13">
        <v>0</v>
      </c>
      <c r="N102" s="14">
        <v>0</v>
      </c>
      <c r="O102" s="28">
        <v>745828118.85000002</v>
      </c>
      <c r="P102" s="30">
        <v>4644955240.3699999</v>
      </c>
      <c r="R102" s="45">
        <v>8160946725</v>
      </c>
      <c r="S102" s="43">
        <f t="shared" si="3"/>
        <v>32643787</v>
      </c>
      <c r="T102" s="43">
        <f t="shared" si="4"/>
        <v>2720315.58</v>
      </c>
      <c r="U102" s="50">
        <f t="shared" si="5"/>
        <v>21762524.640000001</v>
      </c>
    </row>
    <row r="103" spans="1:21" x14ac:dyDescent="0.2">
      <c r="A103" s="26" t="s">
        <v>194</v>
      </c>
      <c r="B103" s="9">
        <v>890920814</v>
      </c>
      <c r="C103" s="6" t="s">
        <v>8</v>
      </c>
      <c r="D103" s="6" t="s">
        <v>195</v>
      </c>
      <c r="E103" s="9" t="s">
        <v>13</v>
      </c>
      <c r="F103" s="19">
        <v>7881</v>
      </c>
      <c r="G103" s="19">
        <v>12444713718</v>
      </c>
      <c r="H103" s="20">
        <v>4321853733</v>
      </c>
      <c r="I103" s="7">
        <v>0</v>
      </c>
      <c r="J103" s="7">
        <v>4321853733</v>
      </c>
      <c r="K103" s="13">
        <v>0</v>
      </c>
      <c r="L103" s="18">
        <v>182866053.77000001</v>
      </c>
      <c r="M103" s="13">
        <v>0</v>
      </c>
      <c r="N103" s="14">
        <v>0</v>
      </c>
      <c r="O103" s="28">
        <v>1169725652.6600001</v>
      </c>
      <c r="P103" s="30">
        <v>6770268278.5699997</v>
      </c>
      <c r="R103" s="45">
        <v>12444713718</v>
      </c>
      <c r="S103" s="43">
        <f t="shared" si="3"/>
        <v>49778855</v>
      </c>
      <c r="T103" s="43">
        <f t="shared" si="4"/>
        <v>4148237.92</v>
      </c>
      <c r="U103" s="50">
        <f t="shared" si="5"/>
        <v>33185903.359999999</v>
      </c>
    </row>
    <row r="104" spans="1:21" x14ac:dyDescent="0.2">
      <c r="A104" s="26" t="s">
        <v>196</v>
      </c>
      <c r="B104" s="9">
        <v>800022618</v>
      </c>
      <c r="C104" s="6" t="s">
        <v>8</v>
      </c>
      <c r="D104" s="6" t="s">
        <v>197</v>
      </c>
      <c r="E104" s="9" t="s">
        <v>13</v>
      </c>
      <c r="F104" s="19">
        <v>1891</v>
      </c>
      <c r="G104" s="19">
        <v>2725449134</v>
      </c>
      <c r="H104" s="20">
        <v>1008473445</v>
      </c>
      <c r="I104" s="7">
        <v>0</v>
      </c>
      <c r="J104" s="7">
        <v>1008473445</v>
      </c>
      <c r="K104" s="13">
        <v>0</v>
      </c>
      <c r="L104" s="18">
        <v>29685914.949999999</v>
      </c>
      <c r="M104" s="13">
        <v>0</v>
      </c>
      <c r="N104" s="14">
        <v>0</v>
      </c>
      <c r="O104" s="28">
        <v>280668850.30000001</v>
      </c>
      <c r="P104" s="30">
        <v>1406620923.75</v>
      </c>
      <c r="R104" s="45">
        <v>2725449134</v>
      </c>
      <c r="S104" s="43">
        <f t="shared" si="3"/>
        <v>10901797</v>
      </c>
      <c r="T104" s="43">
        <f t="shared" si="4"/>
        <v>908483.08</v>
      </c>
      <c r="U104" s="50">
        <f t="shared" si="5"/>
        <v>7267864.6399999997</v>
      </c>
    </row>
    <row r="105" spans="1:21" x14ac:dyDescent="0.2">
      <c r="A105" s="26" t="s">
        <v>198</v>
      </c>
      <c r="B105" s="9">
        <v>800013676</v>
      </c>
      <c r="C105" s="6" t="s">
        <v>8</v>
      </c>
      <c r="D105" s="6" t="s">
        <v>199</v>
      </c>
      <c r="E105" s="9" t="s">
        <v>16</v>
      </c>
      <c r="F105" s="19">
        <v>21480</v>
      </c>
      <c r="G105" s="19">
        <v>32515822560</v>
      </c>
      <c r="H105" s="20">
        <v>11673736800</v>
      </c>
      <c r="I105" s="7">
        <v>0</v>
      </c>
      <c r="J105" s="7">
        <v>11673736800</v>
      </c>
      <c r="K105" s="13">
        <v>0</v>
      </c>
      <c r="L105" s="18">
        <v>251363478.25999999</v>
      </c>
      <c r="M105" s="13">
        <v>0</v>
      </c>
      <c r="N105" s="14">
        <v>0</v>
      </c>
      <c r="O105" s="28">
        <v>3188136914</v>
      </c>
      <c r="P105" s="30">
        <v>17402585367.739998</v>
      </c>
      <c r="R105" s="45">
        <v>32515822560</v>
      </c>
      <c r="S105" s="43">
        <f t="shared" si="3"/>
        <v>130063290</v>
      </c>
      <c r="T105" s="43">
        <f t="shared" si="4"/>
        <v>10838607.5</v>
      </c>
      <c r="U105" s="50">
        <f t="shared" si="5"/>
        <v>86708860</v>
      </c>
    </row>
    <row r="106" spans="1:21" x14ac:dyDescent="0.2">
      <c r="A106" s="26" t="s">
        <v>200</v>
      </c>
      <c r="B106" s="9">
        <v>890984376</v>
      </c>
      <c r="C106" s="6" t="s">
        <v>8</v>
      </c>
      <c r="D106" s="6" t="s">
        <v>201</v>
      </c>
      <c r="E106" s="9" t="s">
        <v>13</v>
      </c>
      <c r="F106" s="19">
        <v>10549</v>
      </c>
      <c r="G106" s="19">
        <v>15978063948</v>
      </c>
      <c r="H106" s="20">
        <v>5693423291</v>
      </c>
      <c r="I106" s="7">
        <v>0</v>
      </c>
      <c r="J106" s="7">
        <v>5693423291</v>
      </c>
      <c r="K106" s="13">
        <v>0</v>
      </c>
      <c r="L106" s="18">
        <v>182607126.59</v>
      </c>
      <c r="M106" s="13">
        <v>0</v>
      </c>
      <c r="N106" s="14">
        <v>0</v>
      </c>
      <c r="O106" s="28">
        <v>1565719567.3099999</v>
      </c>
      <c r="P106" s="30">
        <v>8536313963.1000004</v>
      </c>
      <c r="R106" s="45">
        <v>15978063948</v>
      </c>
      <c r="S106" s="43">
        <f t="shared" si="3"/>
        <v>63912256</v>
      </c>
      <c r="T106" s="43">
        <f t="shared" si="4"/>
        <v>5326021.33</v>
      </c>
      <c r="U106" s="50">
        <f t="shared" si="5"/>
        <v>42608170.640000001</v>
      </c>
    </row>
    <row r="107" spans="1:21" x14ac:dyDescent="0.2">
      <c r="A107" s="26" t="s">
        <v>202</v>
      </c>
      <c r="B107" s="9">
        <v>890983922</v>
      </c>
      <c r="C107" s="6" t="s">
        <v>8</v>
      </c>
      <c r="D107" s="6" t="s">
        <v>203</v>
      </c>
      <c r="E107" s="9" t="s">
        <v>13</v>
      </c>
      <c r="F107" s="19">
        <v>10598</v>
      </c>
      <c r="G107" s="19">
        <v>15915387530</v>
      </c>
      <c r="H107" s="20">
        <v>5786203090</v>
      </c>
      <c r="I107" s="7">
        <v>0</v>
      </c>
      <c r="J107" s="7">
        <v>5786203090</v>
      </c>
      <c r="K107" s="13">
        <v>0</v>
      </c>
      <c r="L107" s="18">
        <v>356801404.60000002</v>
      </c>
      <c r="M107" s="13">
        <v>0</v>
      </c>
      <c r="N107" s="14">
        <v>0</v>
      </c>
      <c r="O107" s="28">
        <v>1572992319.1099999</v>
      </c>
      <c r="P107" s="30">
        <v>8199390716.29</v>
      </c>
      <c r="R107" s="45">
        <v>15915387530</v>
      </c>
      <c r="S107" s="43">
        <f t="shared" si="3"/>
        <v>63661550</v>
      </c>
      <c r="T107" s="43">
        <f t="shared" si="4"/>
        <v>5305129.17</v>
      </c>
      <c r="U107" s="50">
        <f t="shared" si="5"/>
        <v>42441033.359999999</v>
      </c>
    </row>
    <row r="108" spans="1:21" x14ac:dyDescent="0.2">
      <c r="A108" s="26" t="s">
        <v>204</v>
      </c>
      <c r="B108" s="9">
        <v>890983814</v>
      </c>
      <c r="C108" s="6" t="s">
        <v>8</v>
      </c>
      <c r="D108" s="6" t="s">
        <v>205</v>
      </c>
      <c r="E108" s="9" t="s">
        <v>16</v>
      </c>
      <c r="F108" s="19">
        <v>31000</v>
      </c>
      <c r="G108" s="19">
        <v>49040202000</v>
      </c>
      <c r="H108" s="20">
        <v>16892271312</v>
      </c>
      <c r="I108" s="7">
        <v>0</v>
      </c>
      <c r="J108" s="7">
        <v>16892271312</v>
      </c>
      <c r="K108" s="13">
        <v>0</v>
      </c>
      <c r="L108" s="18">
        <v>391966410.98000002</v>
      </c>
      <c r="M108" s="13">
        <v>0</v>
      </c>
      <c r="N108" s="14">
        <v>0</v>
      </c>
      <c r="O108" s="28">
        <v>4601128693.3900003</v>
      </c>
      <c r="P108" s="30">
        <v>27154835583.630001</v>
      </c>
      <c r="R108" s="45">
        <v>49040202000</v>
      </c>
      <c r="S108" s="43">
        <f t="shared" si="3"/>
        <v>196160808</v>
      </c>
      <c r="T108" s="43">
        <f t="shared" si="4"/>
        <v>16346734</v>
      </c>
      <c r="U108" s="50">
        <f t="shared" si="5"/>
        <v>130773872</v>
      </c>
    </row>
    <row r="109" spans="1:21" x14ac:dyDescent="0.2">
      <c r="A109" s="26" t="s">
        <v>206</v>
      </c>
      <c r="B109" s="9">
        <v>890982123</v>
      </c>
      <c r="C109" s="6" t="s">
        <v>8</v>
      </c>
      <c r="D109" s="6" t="s">
        <v>207</v>
      </c>
      <c r="E109" s="9" t="s">
        <v>13</v>
      </c>
      <c r="F109" s="19">
        <v>10030</v>
      </c>
      <c r="G109" s="19">
        <v>16770721680</v>
      </c>
      <c r="H109" s="20">
        <v>5487285462</v>
      </c>
      <c r="I109" s="7">
        <v>0</v>
      </c>
      <c r="J109" s="7">
        <v>5487285462</v>
      </c>
      <c r="K109" s="13">
        <v>0</v>
      </c>
      <c r="L109" s="18">
        <v>385326036.30000001</v>
      </c>
      <c r="M109" s="13">
        <v>0</v>
      </c>
      <c r="N109" s="14">
        <v>0</v>
      </c>
      <c r="O109" s="28">
        <v>1488687767.5699999</v>
      </c>
      <c r="P109" s="30">
        <v>9409422414.1300011</v>
      </c>
      <c r="R109" s="45">
        <v>16770721680</v>
      </c>
      <c r="S109" s="43">
        <f t="shared" si="3"/>
        <v>67082887</v>
      </c>
      <c r="T109" s="43">
        <f t="shared" si="4"/>
        <v>5590240.5800000001</v>
      </c>
      <c r="U109" s="50">
        <f t="shared" si="5"/>
        <v>44721924.640000001</v>
      </c>
    </row>
    <row r="110" spans="1:21" x14ac:dyDescent="0.2">
      <c r="A110" s="26" t="s">
        <v>208</v>
      </c>
      <c r="B110" s="9">
        <v>890980850</v>
      </c>
      <c r="C110" s="6" t="s">
        <v>8</v>
      </c>
      <c r="D110" s="6" t="s">
        <v>209</v>
      </c>
      <c r="E110" s="9" t="s">
        <v>13</v>
      </c>
      <c r="F110" s="19">
        <v>14114</v>
      </c>
      <c r="G110" s="19">
        <v>22672800170</v>
      </c>
      <c r="H110" s="20">
        <v>7662001556</v>
      </c>
      <c r="I110" s="7">
        <v>0</v>
      </c>
      <c r="J110" s="7">
        <v>7662001556</v>
      </c>
      <c r="K110" s="13">
        <v>0</v>
      </c>
      <c r="L110" s="18">
        <v>248466485.25</v>
      </c>
      <c r="M110" s="13">
        <v>0</v>
      </c>
      <c r="N110" s="14">
        <v>0</v>
      </c>
      <c r="O110" s="28">
        <v>2094849367.05</v>
      </c>
      <c r="P110" s="30">
        <v>12667482761.700001</v>
      </c>
      <c r="R110" s="45">
        <v>22672800170</v>
      </c>
      <c r="S110" s="43">
        <f t="shared" si="3"/>
        <v>90691201</v>
      </c>
      <c r="T110" s="43">
        <f t="shared" si="4"/>
        <v>7557600.0800000001</v>
      </c>
      <c r="U110" s="50">
        <f t="shared" si="5"/>
        <v>60460800.640000001</v>
      </c>
    </row>
    <row r="111" spans="1:21" x14ac:dyDescent="0.2">
      <c r="A111" s="26" t="s">
        <v>210</v>
      </c>
      <c r="B111" s="9">
        <v>890982506</v>
      </c>
      <c r="C111" s="6" t="s">
        <v>8</v>
      </c>
      <c r="D111" s="6" t="s">
        <v>211</v>
      </c>
      <c r="E111" s="9" t="s">
        <v>13</v>
      </c>
      <c r="F111" s="19">
        <v>11759</v>
      </c>
      <c r="G111" s="19">
        <v>19419424068</v>
      </c>
      <c r="H111" s="20">
        <v>6428900852</v>
      </c>
      <c r="I111" s="7">
        <v>0</v>
      </c>
      <c r="J111" s="7">
        <v>6428900852</v>
      </c>
      <c r="K111" s="13">
        <v>0</v>
      </c>
      <c r="L111" s="18">
        <v>199502934.97999999</v>
      </c>
      <c r="M111" s="13">
        <v>0</v>
      </c>
      <c r="N111" s="14">
        <v>0</v>
      </c>
      <c r="O111" s="28">
        <v>1745312009.8599999</v>
      </c>
      <c r="P111" s="30">
        <v>11045708271.16</v>
      </c>
      <c r="R111" s="45">
        <v>19419424068</v>
      </c>
      <c r="S111" s="43">
        <f t="shared" si="3"/>
        <v>77677696</v>
      </c>
      <c r="T111" s="43">
        <f t="shared" si="4"/>
        <v>6473141.3300000001</v>
      </c>
      <c r="U111" s="50">
        <f t="shared" si="5"/>
        <v>51785130.640000001</v>
      </c>
    </row>
    <row r="112" spans="1:21" x14ac:dyDescent="0.2">
      <c r="A112" s="26" t="s">
        <v>212</v>
      </c>
      <c r="B112" s="9">
        <v>890980344</v>
      </c>
      <c r="C112" s="6" t="s">
        <v>8</v>
      </c>
      <c r="D112" s="6" t="s">
        <v>213</v>
      </c>
      <c r="E112" s="9" t="s">
        <v>13</v>
      </c>
      <c r="F112" s="19">
        <v>12968</v>
      </c>
      <c r="G112" s="19">
        <v>24473650512</v>
      </c>
      <c r="H112" s="20">
        <v>6986516894</v>
      </c>
      <c r="I112" s="7">
        <v>0</v>
      </c>
      <c r="J112" s="7">
        <v>6986516894</v>
      </c>
      <c r="K112" s="13">
        <v>0</v>
      </c>
      <c r="L112" s="18">
        <v>251418751.58000001</v>
      </c>
      <c r="M112" s="13">
        <v>0</v>
      </c>
      <c r="N112" s="14">
        <v>0</v>
      </c>
      <c r="O112" s="28">
        <v>1924756028.9000001</v>
      </c>
      <c r="P112" s="30">
        <v>15310958837.52</v>
      </c>
      <c r="R112" s="45">
        <v>24473650512</v>
      </c>
      <c r="S112" s="43">
        <f t="shared" si="3"/>
        <v>97894602</v>
      </c>
      <c r="T112" s="43">
        <f t="shared" si="4"/>
        <v>8157883.5</v>
      </c>
      <c r="U112" s="50">
        <f t="shared" si="5"/>
        <v>65263068</v>
      </c>
    </row>
    <row r="113" spans="1:21" x14ac:dyDescent="0.2">
      <c r="A113" s="26" t="s">
        <v>214</v>
      </c>
      <c r="B113" s="9">
        <v>890981554</v>
      </c>
      <c r="C113" s="6" t="s">
        <v>8</v>
      </c>
      <c r="D113" s="6" t="s">
        <v>215</v>
      </c>
      <c r="E113" s="9" t="s">
        <v>13</v>
      </c>
      <c r="F113" s="19">
        <v>17845</v>
      </c>
      <c r="G113" s="19">
        <v>27036691825</v>
      </c>
      <c r="H113" s="20">
        <v>9750233842</v>
      </c>
      <c r="I113" s="7">
        <v>0</v>
      </c>
      <c r="J113" s="7">
        <v>9750233842</v>
      </c>
      <c r="K113" s="13">
        <v>0</v>
      </c>
      <c r="L113" s="18">
        <v>750501937.35000002</v>
      </c>
      <c r="M113" s="13">
        <v>0</v>
      </c>
      <c r="N113" s="14">
        <v>0</v>
      </c>
      <c r="O113" s="28">
        <v>2648617468.8200002</v>
      </c>
      <c r="P113" s="30">
        <v>13887338576.83</v>
      </c>
      <c r="R113" s="45">
        <v>27036691825</v>
      </c>
      <c r="S113" s="43">
        <f t="shared" si="3"/>
        <v>108146767</v>
      </c>
      <c r="T113" s="43">
        <f t="shared" si="4"/>
        <v>9012230.5800000001</v>
      </c>
      <c r="U113" s="50">
        <f t="shared" si="5"/>
        <v>72097844.640000001</v>
      </c>
    </row>
    <row r="114" spans="1:21" x14ac:dyDescent="0.2">
      <c r="A114" s="26" t="s">
        <v>216</v>
      </c>
      <c r="B114" s="9">
        <v>890983803</v>
      </c>
      <c r="C114" s="6" t="s">
        <v>8</v>
      </c>
      <c r="D114" s="6" t="s">
        <v>217</v>
      </c>
      <c r="E114" s="9" t="s">
        <v>13</v>
      </c>
      <c r="F114" s="19">
        <v>6277</v>
      </c>
      <c r="G114" s="19">
        <v>11039190421</v>
      </c>
      <c r="H114" s="20">
        <v>3359584965</v>
      </c>
      <c r="I114" s="7">
        <v>0</v>
      </c>
      <c r="J114" s="7">
        <v>3359584965</v>
      </c>
      <c r="K114" s="13">
        <v>0</v>
      </c>
      <c r="L114" s="18">
        <v>123455411.34999999</v>
      </c>
      <c r="M114" s="13">
        <v>0</v>
      </c>
      <c r="N114" s="14">
        <v>0</v>
      </c>
      <c r="O114" s="28">
        <v>931654348.65999997</v>
      </c>
      <c r="P114" s="30">
        <v>6624495695.9899998</v>
      </c>
      <c r="R114" s="45">
        <v>11039190421</v>
      </c>
      <c r="S114" s="43">
        <f t="shared" si="3"/>
        <v>44156762</v>
      </c>
      <c r="T114" s="43">
        <f t="shared" si="4"/>
        <v>3679730.17</v>
      </c>
      <c r="U114" s="50">
        <f t="shared" si="5"/>
        <v>29437841.359999999</v>
      </c>
    </row>
    <row r="115" spans="1:21" x14ac:dyDescent="0.2">
      <c r="A115" s="26" t="s">
        <v>218</v>
      </c>
      <c r="B115" s="9">
        <v>890983813</v>
      </c>
      <c r="C115" s="6" t="s">
        <v>8</v>
      </c>
      <c r="D115" s="6" t="s">
        <v>219</v>
      </c>
      <c r="E115" s="9" t="s">
        <v>13</v>
      </c>
      <c r="F115" s="19">
        <v>17344</v>
      </c>
      <c r="G115" s="19">
        <v>25668512960</v>
      </c>
      <c r="H115" s="20">
        <v>9468725340</v>
      </c>
      <c r="I115" s="7">
        <v>0</v>
      </c>
      <c r="J115" s="7">
        <v>9468725340</v>
      </c>
      <c r="K115" s="13">
        <v>0</v>
      </c>
      <c r="L115" s="18">
        <v>259057963.81999999</v>
      </c>
      <c r="M115" s="13">
        <v>0</v>
      </c>
      <c r="N115" s="14">
        <v>0</v>
      </c>
      <c r="O115" s="28">
        <v>2574257292.1999998</v>
      </c>
      <c r="P115" s="30">
        <v>13366472363.98</v>
      </c>
      <c r="R115" s="45">
        <v>25668512960</v>
      </c>
      <c r="S115" s="43">
        <f t="shared" si="3"/>
        <v>102674052</v>
      </c>
      <c r="T115" s="43">
        <f t="shared" si="4"/>
        <v>8556171</v>
      </c>
      <c r="U115" s="50">
        <f t="shared" si="5"/>
        <v>68449368</v>
      </c>
    </row>
    <row r="116" spans="1:21" x14ac:dyDescent="0.2">
      <c r="A116" s="26" t="s">
        <v>220</v>
      </c>
      <c r="B116" s="9">
        <v>890981391</v>
      </c>
      <c r="C116" s="6" t="s">
        <v>8</v>
      </c>
      <c r="D116" s="6" t="s">
        <v>221</v>
      </c>
      <c r="E116" s="9" t="s">
        <v>13</v>
      </c>
      <c r="F116" s="19">
        <v>26963</v>
      </c>
      <c r="G116" s="19">
        <v>37885145077</v>
      </c>
      <c r="H116" s="20">
        <v>14736607900</v>
      </c>
      <c r="I116" s="7">
        <v>0</v>
      </c>
      <c r="J116" s="7">
        <v>14736607900</v>
      </c>
      <c r="K116" s="13">
        <v>0</v>
      </c>
      <c r="L116" s="18">
        <v>741239475.27999997</v>
      </c>
      <c r="M116" s="13">
        <v>0</v>
      </c>
      <c r="N116" s="14">
        <v>0</v>
      </c>
      <c r="O116" s="28">
        <v>4001942998.6999998</v>
      </c>
      <c r="P116" s="30">
        <v>18405354703.02</v>
      </c>
      <c r="R116" s="45">
        <v>37885145077</v>
      </c>
      <c r="S116" s="43">
        <f t="shared" si="3"/>
        <v>151540580</v>
      </c>
      <c r="T116" s="43">
        <f t="shared" si="4"/>
        <v>12628381.67</v>
      </c>
      <c r="U116" s="50">
        <f t="shared" si="5"/>
        <v>101027053.36</v>
      </c>
    </row>
    <row r="117" spans="1:21" x14ac:dyDescent="0.2">
      <c r="A117" s="26" t="s">
        <v>222</v>
      </c>
      <c r="B117" s="9">
        <v>890980357</v>
      </c>
      <c r="C117" s="6" t="s">
        <v>8</v>
      </c>
      <c r="D117" s="6" t="s">
        <v>223</v>
      </c>
      <c r="E117" s="9" t="s">
        <v>13</v>
      </c>
      <c r="F117" s="19">
        <v>23821</v>
      </c>
      <c r="G117" s="19">
        <v>38203119318</v>
      </c>
      <c r="H117" s="20">
        <v>12970045990</v>
      </c>
      <c r="I117" s="7">
        <v>0</v>
      </c>
      <c r="J117" s="7">
        <v>12970045990</v>
      </c>
      <c r="K117" s="13">
        <v>0</v>
      </c>
      <c r="L117" s="18">
        <v>476281839.85000002</v>
      </c>
      <c r="M117" s="13">
        <v>0</v>
      </c>
      <c r="N117" s="14">
        <v>0</v>
      </c>
      <c r="O117" s="28">
        <v>3535596342.0999999</v>
      </c>
      <c r="P117" s="30">
        <v>21221195146.049999</v>
      </c>
      <c r="R117" s="45">
        <v>38203119318</v>
      </c>
      <c r="S117" s="43">
        <f t="shared" si="3"/>
        <v>152812477</v>
      </c>
      <c r="T117" s="43">
        <f t="shared" si="4"/>
        <v>12734373.08</v>
      </c>
      <c r="U117" s="50">
        <f t="shared" si="5"/>
        <v>101874984.64</v>
      </c>
    </row>
    <row r="118" spans="1:21" x14ac:dyDescent="0.2">
      <c r="A118" s="26" t="s">
        <v>224</v>
      </c>
      <c r="B118" s="9">
        <v>890981080</v>
      </c>
      <c r="C118" s="6" t="s">
        <v>8</v>
      </c>
      <c r="D118" s="6" t="s">
        <v>225</v>
      </c>
      <c r="E118" s="9" t="s">
        <v>13</v>
      </c>
      <c r="F118" s="19">
        <v>8713</v>
      </c>
      <c r="G118" s="19">
        <v>14301073837</v>
      </c>
      <c r="H118" s="20">
        <v>4739972437</v>
      </c>
      <c r="I118" s="7">
        <v>0</v>
      </c>
      <c r="J118" s="7">
        <v>4739972437</v>
      </c>
      <c r="K118" s="13">
        <v>0</v>
      </c>
      <c r="L118" s="18">
        <v>160586430.94999999</v>
      </c>
      <c r="M118" s="13">
        <v>0</v>
      </c>
      <c r="N118" s="14">
        <v>0</v>
      </c>
      <c r="O118" s="28">
        <v>1293214009.8499999</v>
      </c>
      <c r="P118" s="30">
        <v>8107300959.2000008</v>
      </c>
      <c r="R118" s="45">
        <v>14301073837</v>
      </c>
      <c r="S118" s="43">
        <f t="shared" si="3"/>
        <v>57204295</v>
      </c>
      <c r="T118" s="43">
        <f t="shared" si="4"/>
        <v>4767024.58</v>
      </c>
      <c r="U118" s="50">
        <f t="shared" si="5"/>
        <v>38136196.640000001</v>
      </c>
    </row>
    <row r="119" spans="1:21" x14ac:dyDescent="0.2">
      <c r="A119" s="26" t="s">
        <v>226</v>
      </c>
      <c r="B119" s="9">
        <v>890981238</v>
      </c>
      <c r="C119" s="6" t="s">
        <v>8</v>
      </c>
      <c r="D119" s="6" t="s">
        <v>227</v>
      </c>
      <c r="E119" s="9" t="s">
        <v>13</v>
      </c>
      <c r="F119" s="19">
        <v>9296</v>
      </c>
      <c r="G119" s="19">
        <v>17479938112</v>
      </c>
      <c r="H119" s="20">
        <v>5074133449</v>
      </c>
      <c r="I119" s="7">
        <v>0</v>
      </c>
      <c r="J119" s="7">
        <v>5074133449</v>
      </c>
      <c r="K119" s="13">
        <v>0</v>
      </c>
      <c r="L119" s="18">
        <v>185383826.41</v>
      </c>
      <c r="M119" s="13">
        <v>0</v>
      </c>
      <c r="N119" s="14">
        <v>0</v>
      </c>
      <c r="O119" s="28">
        <v>1379744913.99</v>
      </c>
      <c r="P119" s="30">
        <v>10840675922.6</v>
      </c>
      <c r="R119" s="45">
        <v>17479938112</v>
      </c>
      <c r="S119" s="43">
        <f t="shared" si="3"/>
        <v>69919752</v>
      </c>
      <c r="T119" s="43">
        <f t="shared" si="4"/>
        <v>5826646</v>
      </c>
      <c r="U119" s="50">
        <f t="shared" si="5"/>
        <v>46613168</v>
      </c>
    </row>
    <row r="120" spans="1:21" x14ac:dyDescent="0.2">
      <c r="A120" s="26" t="s">
        <v>228</v>
      </c>
      <c r="B120" s="9">
        <v>890984295</v>
      </c>
      <c r="C120" s="6" t="s">
        <v>8</v>
      </c>
      <c r="D120" s="6" t="s">
        <v>229</v>
      </c>
      <c r="E120" s="9" t="s">
        <v>16</v>
      </c>
      <c r="F120" s="19">
        <v>26281</v>
      </c>
      <c r="G120" s="19">
        <v>39574639387</v>
      </c>
      <c r="H120" s="20">
        <v>14201897308</v>
      </c>
      <c r="I120" s="7">
        <v>0</v>
      </c>
      <c r="J120" s="7">
        <v>14201897308</v>
      </c>
      <c r="K120" s="13">
        <v>0</v>
      </c>
      <c r="L120" s="18">
        <v>342293620.91000003</v>
      </c>
      <c r="M120" s="13">
        <v>0</v>
      </c>
      <c r="N120" s="14">
        <v>0</v>
      </c>
      <c r="O120" s="28">
        <v>3900718167.4499998</v>
      </c>
      <c r="P120" s="30">
        <v>21129730290.639999</v>
      </c>
      <c r="R120" s="45">
        <v>39574639387</v>
      </c>
      <c r="S120" s="43">
        <f t="shared" si="3"/>
        <v>158298558</v>
      </c>
      <c r="T120" s="43">
        <f t="shared" si="4"/>
        <v>13191546.5</v>
      </c>
      <c r="U120" s="50">
        <f t="shared" si="5"/>
        <v>105532372</v>
      </c>
    </row>
    <row r="121" spans="1:21" x14ac:dyDescent="0.2">
      <c r="A121" s="26" t="s">
        <v>230</v>
      </c>
      <c r="B121" s="9">
        <v>890982583</v>
      </c>
      <c r="C121" s="6" t="s">
        <v>8</v>
      </c>
      <c r="D121" s="6" t="s">
        <v>231</v>
      </c>
      <c r="E121" s="9" t="s">
        <v>13</v>
      </c>
      <c r="F121" s="19">
        <v>3162</v>
      </c>
      <c r="G121" s="19">
        <v>5553177126</v>
      </c>
      <c r="H121" s="20">
        <v>1708225721</v>
      </c>
      <c r="I121" s="7">
        <v>0</v>
      </c>
      <c r="J121" s="7">
        <v>1708225721</v>
      </c>
      <c r="K121" s="13">
        <v>0</v>
      </c>
      <c r="L121" s="18">
        <v>70512055.069999993</v>
      </c>
      <c r="M121" s="13">
        <v>0</v>
      </c>
      <c r="N121" s="14">
        <v>0</v>
      </c>
      <c r="O121" s="28">
        <v>469315126.73000002</v>
      </c>
      <c r="P121" s="30">
        <v>3305124223.1999998</v>
      </c>
      <c r="R121" s="45">
        <v>5553177126</v>
      </c>
      <c r="S121" s="43">
        <f t="shared" si="3"/>
        <v>22212709</v>
      </c>
      <c r="T121" s="43">
        <f t="shared" si="4"/>
        <v>1851059.08</v>
      </c>
      <c r="U121" s="50">
        <f t="shared" si="5"/>
        <v>14808472.640000001</v>
      </c>
    </row>
    <row r="122" spans="1:21" x14ac:dyDescent="0.2">
      <c r="A122" s="26" t="s">
        <v>232</v>
      </c>
      <c r="B122" s="9">
        <v>890980781</v>
      </c>
      <c r="C122" s="6" t="s">
        <v>8</v>
      </c>
      <c r="D122" s="6" t="s">
        <v>233</v>
      </c>
      <c r="E122" s="9" t="s">
        <v>13</v>
      </c>
      <c r="F122" s="19">
        <v>3599</v>
      </c>
      <c r="G122" s="19">
        <v>7343683921</v>
      </c>
      <c r="H122" s="20">
        <v>1911782280</v>
      </c>
      <c r="I122" s="7">
        <v>0</v>
      </c>
      <c r="J122" s="7">
        <v>1911782280</v>
      </c>
      <c r="K122" s="13">
        <v>0</v>
      </c>
      <c r="L122" s="18">
        <v>166344072.78</v>
      </c>
      <c r="M122" s="13">
        <v>0</v>
      </c>
      <c r="N122" s="14">
        <v>0</v>
      </c>
      <c r="O122" s="28">
        <v>534176198.94999999</v>
      </c>
      <c r="P122" s="30">
        <v>4731381369.2700005</v>
      </c>
      <c r="R122" s="45">
        <v>7343683921</v>
      </c>
      <c r="S122" s="43">
        <f t="shared" si="3"/>
        <v>29374736</v>
      </c>
      <c r="T122" s="43">
        <f t="shared" si="4"/>
        <v>2447894.67</v>
      </c>
      <c r="U122" s="50">
        <f t="shared" si="5"/>
        <v>19583157.359999999</v>
      </c>
    </row>
    <row r="123" spans="1:21" x14ac:dyDescent="0.2">
      <c r="A123" s="26" t="s">
        <v>234</v>
      </c>
      <c r="B123" s="9">
        <v>890981367</v>
      </c>
      <c r="C123" s="6" t="s">
        <v>8</v>
      </c>
      <c r="D123" s="6" t="s">
        <v>235</v>
      </c>
      <c r="E123" s="9" t="s">
        <v>16</v>
      </c>
      <c r="F123" s="19">
        <v>3914</v>
      </c>
      <c r="G123" s="19">
        <v>6541386006</v>
      </c>
      <c r="H123" s="20">
        <v>2117042029</v>
      </c>
      <c r="I123" s="7">
        <v>0</v>
      </c>
      <c r="J123" s="7">
        <v>2117042029</v>
      </c>
      <c r="K123" s="13">
        <v>0</v>
      </c>
      <c r="L123" s="18">
        <v>45785873.299999997</v>
      </c>
      <c r="M123" s="13">
        <v>0</v>
      </c>
      <c r="N123" s="14">
        <v>0</v>
      </c>
      <c r="O123" s="28">
        <v>580929603.41999996</v>
      </c>
      <c r="P123" s="30">
        <v>3797628500.2799997</v>
      </c>
      <c r="R123" s="45">
        <v>6541386006</v>
      </c>
      <c r="S123" s="43">
        <f t="shared" si="3"/>
        <v>26165544</v>
      </c>
      <c r="T123" s="43">
        <f t="shared" si="4"/>
        <v>2180462</v>
      </c>
      <c r="U123" s="50">
        <f t="shared" si="5"/>
        <v>17443696</v>
      </c>
    </row>
    <row r="124" spans="1:21" x14ac:dyDescent="0.2">
      <c r="A124" s="26" t="s">
        <v>236</v>
      </c>
      <c r="B124" s="9">
        <v>890981138</v>
      </c>
      <c r="C124" s="6" t="s">
        <v>8</v>
      </c>
      <c r="D124" s="6" t="s">
        <v>237</v>
      </c>
      <c r="E124" s="9" t="s">
        <v>16</v>
      </c>
      <c r="F124" s="19">
        <v>103017</v>
      </c>
      <c r="G124" s="19">
        <v>153329060562</v>
      </c>
      <c r="H124" s="20">
        <v>55863797029</v>
      </c>
      <c r="I124" s="7">
        <v>0</v>
      </c>
      <c r="J124" s="7">
        <v>55863797029</v>
      </c>
      <c r="K124" s="13">
        <v>0</v>
      </c>
      <c r="L124" s="18">
        <v>1418026978.3699999</v>
      </c>
      <c r="M124" s="13">
        <v>527261425.55000001</v>
      </c>
      <c r="N124" s="14">
        <v>0</v>
      </c>
      <c r="O124" s="28">
        <v>15290144342.15</v>
      </c>
      <c r="P124" s="30">
        <v>80229830786.929993</v>
      </c>
      <c r="R124" s="45">
        <v>153329060562</v>
      </c>
      <c r="S124" s="43">
        <f t="shared" si="3"/>
        <v>613316242</v>
      </c>
      <c r="T124" s="43">
        <f t="shared" si="4"/>
        <v>51109686.829999998</v>
      </c>
      <c r="U124" s="50">
        <f t="shared" si="5"/>
        <v>408877494.63999999</v>
      </c>
    </row>
    <row r="125" spans="1:21" x14ac:dyDescent="0.2">
      <c r="A125" s="26" t="s">
        <v>238</v>
      </c>
      <c r="B125" s="9">
        <v>890984575</v>
      </c>
      <c r="C125" s="6" t="s">
        <v>8</v>
      </c>
      <c r="D125" s="6" t="s">
        <v>239</v>
      </c>
      <c r="E125" s="9" t="s">
        <v>13</v>
      </c>
      <c r="F125" s="19">
        <v>5418</v>
      </c>
      <c r="G125" s="19">
        <v>8552350926</v>
      </c>
      <c r="H125" s="20">
        <v>2937960146</v>
      </c>
      <c r="I125" s="7">
        <v>0</v>
      </c>
      <c r="J125" s="7">
        <v>2937960146</v>
      </c>
      <c r="K125" s="13">
        <v>0</v>
      </c>
      <c r="L125" s="18">
        <v>60606610.210000001</v>
      </c>
      <c r="M125" s="13">
        <v>0</v>
      </c>
      <c r="N125" s="14">
        <v>0</v>
      </c>
      <c r="O125" s="28">
        <v>804158556.79999995</v>
      </c>
      <c r="P125" s="30">
        <v>4749625612.9899998</v>
      </c>
      <c r="R125" s="45">
        <v>8552350926</v>
      </c>
      <c r="S125" s="43">
        <f t="shared" si="3"/>
        <v>34209404</v>
      </c>
      <c r="T125" s="43">
        <f t="shared" si="4"/>
        <v>2850783.67</v>
      </c>
      <c r="U125" s="50">
        <f t="shared" si="5"/>
        <v>22806269.359999999</v>
      </c>
    </row>
    <row r="126" spans="1:21" x14ac:dyDescent="0.2">
      <c r="A126" s="26" t="s">
        <v>240</v>
      </c>
      <c r="B126" s="9">
        <v>890907515</v>
      </c>
      <c r="C126" s="6" t="s">
        <v>8</v>
      </c>
      <c r="D126" s="6" t="s">
        <v>241</v>
      </c>
      <c r="E126" s="9" t="s">
        <v>13</v>
      </c>
      <c r="F126" s="19">
        <v>24719</v>
      </c>
      <c r="G126" s="19">
        <v>36150054360</v>
      </c>
      <c r="H126" s="20">
        <v>13520221047</v>
      </c>
      <c r="I126" s="7">
        <v>0</v>
      </c>
      <c r="J126" s="7">
        <v>13520221047</v>
      </c>
      <c r="K126" s="13">
        <v>0</v>
      </c>
      <c r="L126" s="18">
        <v>515287865.38</v>
      </c>
      <c r="M126" s="13">
        <v>0</v>
      </c>
      <c r="N126" s="14">
        <v>0</v>
      </c>
      <c r="O126" s="28">
        <v>3668880650.6999998</v>
      </c>
      <c r="P126" s="30">
        <v>18445664796.920002</v>
      </c>
      <c r="R126" s="45">
        <v>36150054360</v>
      </c>
      <c r="S126" s="43">
        <f t="shared" si="3"/>
        <v>144600217</v>
      </c>
      <c r="T126" s="43">
        <f t="shared" si="4"/>
        <v>12050018.08</v>
      </c>
      <c r="U126" s="50">
        <f t="shared" si="5"/>
        <v>96400144.640000001</v>
      </c>
    </row>
    <row r="127" spans="1:21" x14ac:dyDescent="0.2">
      <c r="A127" s="26" t="s">
        <v>242</v>
      </c>
      <c r="B127" s="9">
        <v>890981106</v>
      </c>
      <c r="C127" s="6" t="s">
        <v>8</v>
      </c>
      <c r="D127" s="6" t="s">
        <v>243</v>
      </c>
      <c r="E127" s="9" t="s">
        <v>16</v>
      </c>
      <c r="F127" s="19">
        <v>13458</v>
      </c>
      <c r="G127" s="19">
        <v>20636995146</v>
      </c>
      <c r="H127" s="20">
        <v>7330200628</v>
      </c>
      <c r="I127" s="7">
        <v>0</v>
      </c>
      <c r="J127" s="7">
        <v>7330200628</v>
      </c>
      <c r="K127" s="13">
        <v>0</v>
      </c>
      <c r="L127" s="18">
        <v>195562043.25999999</v>
      </c>
      <c r="M127" s="13">
        <v>0</v>
      </c>
      <c r="N127" s="14">
        <v>0</v>
      </c>
      <c r="O127" s="28">
        <v>1997483546.95</v>
      </c>
      <c r="P127" s="30">
        <v>11113748927.789999</v>
      </c>
      <c r="R127" s="45">
        <v>20636995146</v>
      </c>
      <c r="S127" s="43">
        <f t="shared" si="3"/>
        <v>82547981</v>
      </c>
      <c r="T127" s="43">
        <f t="shared" si="4"/>
        <v>6878998.4199999999</v>
      </c>
      <c r="U127" s="50">
        <f t="shared" si="5"/>
        <v>55031987.359999999</v>
      </c>
    </row>
    <row r="128" spans="1:21" x14ac:dyDescent="0.2">
      <c r="A128" s="26" t="s">
        <v>244</v>
      </c>
      <c r="B128" s="9">
        <v>890984186</v>
      </c>
      <c r="C128" s="6" t="s">
        <v>8</v>
      </c>
      <c r="D128" s="6" t="s">
        <v>245</v>
      </c>
      <c r="E128" s="9" t="s">
        <v>13</v>
      </c>
      <c r="F128" s="19">
        <v>2966</v>
      </c>
      <c r="G128" s="19">
        <v>5734470332</v>
      </c>
      <c r="H128" s="20">
        <v>1615139193</v>
      </c>
      <c r="I128" s="7">
        <v>0</v>
      </c>
      <c r="J128" s="7">
        <v>1615139193</v>
      </c>
      <c r="K128" s="13">
        <v>0</v>
      </c>
      <c r="L128" s="18">
        <v>43927145.810000002</v>
      </c>
      <c r="M128" s="13">
        <v>0</v>
      </c>
      <c r="N128" s="14">
        <v>0</v>
      </c>
      <c r="O128" s="28">
        <v>440224119.5</v>
      </c>
      <c r="P128" s="30">
        <v>3635179873.6900001</v>
      </c>
      <c r="R128" s="45">
        <v>5734470332</v>
      </c>
      <c r="S128" s="43">
        <f t="shared" si="3"/>
        <v>22937881</v>
      </c>
      <c r="T128" s="43">
        <f t="shared" si="4"/>
        <v>1911490.08</v>
      </c>
      <c r="U128" s="50">
        <f t="shared" si="5"/>
        <v>15291920.640000001</v>
      </c>
    </row>
    <row r="129" spans="1:21" x14ac:dyDescent="0.2">
      <c r="A129" s="26" t="s">
        <v>246</v>
      </c>
      <c r="B129" s="9">
        <v>890985285</v>
      </c>
      <c r="C129" s="6" t="s">
        <v>8</v>
      </c>
      <c r="D129" s="6" t="s">
        <v>247</v>
      </c>
      <c r="E129" s="9" t="s">
        <v>13</v>
      </c>
      <c r="F129" s="19">
        <v>11352</v>
      </c>
      <c r="G129" s="19">
        <v>16972363848</v>
      </c>
      <c r="H129" s="20">
        <v>6200701178</v>
      </c>
      <c r="I129" s="7">
        <v>0</v>
      </c>
      <c r="J129" s="7">
        <v>6200701178</v>
      </c>
      <c r="K129" s="13">
        <v>0</v>
      </c>
      <c r="L129" s="18">
        <v>141565661.75999999</v>
      </c>
      <c r="M129" s="13">
        <v>0</v>
      </c>
      <c r="N129" s="14">
        <v>0</v>
      </c>
      <c r="O129" s="28">
        <v>1684903642.8199999</v>
      </c>
      <c r="P129" s="30">
        <v>8945193365.4200001</v>
      </c>
      <c r="R129" s="45">
        <v>16972363848</v>
      </c>
      <c r="S129" s="43">
        <f t="shared" si="3"/>
        <v>67889455</v>
      </c>
      <c r="T129" s="43">
        <f t="shared" si="4"/>
        <v>5657454.5800000001</v>
      </c>
      <c r="U129" s="50">
        <f t="shared" si="5"/>
        <v>45259636.640000001</v>
      </c>
    </row>
    <row r="130" spans="1:21" x14ac:dyDescent="0.2">
      <c r="A130" s="26" t="s">
        <v>248</v>
      </c>
      <c r="B130" s="9">
        <v>890980764</v>
      </c>
      <c r="C130" s="6" t="s">
        <v>8</v>
      </c>
      <c r="D130" s="6" t="s">
        <v>249</v>
      </c>
      <c r="E130" s="9" t="s">
        <v>13</v>
      </c>
      <c r="F130" s="19">
        <v>5981</v>
      </c>
      <c r="G130" s="19">
        <v>10849617734</v>
      </c>
      <c r="H130" s="20">
        <v>3197716005</v>
      </c>
      <c r="I130" s="7">
        <v>0</v>
      </c>
      <c r="J130" s="7">
        <v>3197716005</v>
      </c>
      <c r="K130" s="13">
        <v>0</v>
      </c>
      <c r="L130" s="18">
        <v>184904709.00999999</v>
      </c>
      <c r="M130" s="13">
        <v>0</v>
      </c>
      <c r="N130" s="14">
        <v>0</v>
      </c>
      <c r="O130" s="28">
        <v>887720990.80999994</v>
      </c>
      <c r="P130" s="30">
        <v>6579276029.1800003</v>
      </c>
      <c r="R130" s="45">
        <v>10849617734</v>
      </c>
      <c r="S130" s="43">
        <f t="shared" si="3"/>
        <v>43398471</v>
      </c>
      <c r="T130" s="43">
        <f t="shared" si="4"/>
        <v>3616539.25</v>
      </c>
      <c r="U130" s="50">
        <f t="shared" si="5"/>
        <v>28932314</v>
      </c>
    </row>
    <row r="131" spans="1:21" x14ac:dyDescent="0.2">
      <c r="A131" s="26" t="s">
        <v>250</v>
      </c>
      <c r="B131" s="9">
        <v>800020665</v>
      </c>
      <c r="C131" s="6" t="s">
        <v>8</v>
      </c>
      <c r="D131" s="6" t="s">
        <v>251</v>
      </c>
      <c r="E131" s="9" t="s">
        <v>16</v>
      </c>
      <c r="F131" s="19">
        <v>7638</v>
      </c>
      <c r="G131" s="19">
        <v>11031105120</v>
      </c>
      <c r="H131" s="20">
        <v>4108663861</v>
      </c>
      <c r="I131" s="7">
        <v>0</v>
      </c>
      <c r="J131" s="7">
        <v>4108663861</v>
      </c>
      <c r="K131" s="13">
        <v>0</v>
      </c>
      <c r="L131" s="18">
        <v>98362157.709999993</v>
      </c>
      <c r="M131" s="13">
        <v>0</v>
      </c>
      <c r="N131" s="14">
        <v>0</v>
      </c>
      <c r="O131" s="28">
        <v>1133658740.6500001</v>
      </c>
      <c r="P131" s="30">
        <v>5690420360.6399994</v>
      </c>
      <c r="R131" s="45">
        <v>11031105120</v>
      </c>
      <c r="S131" s="43">
        <f t="shared" si="3"/>
        <v>44124420</v>
      </c>
      <c r="T131" s="43">
        <f t="shared" si="4"/>
        <v>3677035</v>
      </c>
      <c r="U131" s="50">
        <f t="shared" si="5"/>
        <v>29416280</v>
      </c>
    </row>
    <row r="132" spans="1:21" x14ac:dyDescent="0.2">
      <c r="A132" s="26" t="s">
        <v>252</v>
      </c>
      <c r="B132" s="9">
        <v>890980964</v>
      </c>
      <c r="C132" s="6" t="s">
        <v>8</v>
      </c>
      <c r="D132" s="6" t="s">
        <v>253</v>
      </c>
      <c r="E132" s="9" t="s">
        <v>13</v>
      </c>
      <c r="F132" s="19">
        <v>5577</v>
      </c>
      <c r="G132" s="19">
        <v>8524003917</v>
      </c>
      <c r="H132" s="20">
        <v>3054871058</v>
      </c>
      <c r="I132" s="7">
        <v>0</v>
      </c>
      <c r="J132" s="7">
        <v>3054871058</v>
      </c>
      <c r="K132" s="13">
        <v>0</v>
      </c>
      <c r="L132" s="18">
        <v>87839122.209999993</v>
      </c>
      <c r="M132" s="13">
        <v>0</v>
      </c>
      <c r="N132" s="14">
        <v>0</v>
      </c>
      <c r="O132" s="28">
        <v>827757894.28999996</v>
      </c>
      <c r="P132" s="30">
        <v>4553535842.5</v>
      </c>
      <c r="R132" s="45">
        <v>8524003917</v>
      </c>
      <c r="S132" s="43">
        <f t="shared" si="3"/>
        <v>34096016</v>
      </c>
      <c r="T132" s="43">
        <f t="shared" si="4"/>
        <v>2841334.67</v>
      </c>
      <c r="U132" s="50">
        <f t="shared" si="5"/>
        <v>22730677.359999999</v>
      </c>
    </row>
    <row r="133" spans="1:21" x14ac:dyDescent="0.2">
      <c r="A133" s="26" t="s">
        <v>254</v>
      </c>
      <c r="B133" s="9">
        <v>890980096</v>
      </c>
      <c r="C133" s="6" t="s">
        <v>8</v>
      </c>
      <c r="D133" s="6" t="s">
        <v>255</v>
      </c>
      <c r="E133" s="9" t="s">
        <v>13</v>
      </c>
      <c r="F133" s="19">
        <v>27031</v>
      </c>
      <c r="G133" s="19">
        <v>40886793259</v>
      </c>
      <c r="H133" s="20">
        <v>14698670755</v>
      </c>
      <c r="I133" s="7">
        <v>0</v>
      </c>
      <c r="J133" s="7">
        <v>14698670755</v>
      </c>
      <c r="K133" s="13">
        <v>0</v>
      </c>
      <c r="L133" s="18">
        <v>557243813.41999996</v>
      </c>
      <c r="M133" s="13">
        <v>0</v>
      </c>
      <c r="N133" s="14">
        <v>0</v>
      </c>
      <c r="O133" s="28">
        <v>4012035797.1300001</v>
      </c>
      <c r="P133" s="30">
        <v>21618842893.450001</v>
      </c>
      <c r="R133" s="45">
        <v>40886793259</v>
      </c>
      <c r="S133" s="43">
        <f t="shared" si="3"/>
        <v>163547173</v>
      </c>
      <c r="T133" s="43">
        <f t="shared" si="4"/>
        <v>13628931.08</v>
      </c>
      <c r="U133" s="50">
        <f t="shared" si="5"/>
        <v>109031448.64</v>
      </c>
    </row>
    <row r="134" spans="1:21" x14ac:dyDescent="0.2">
      <c r="A134" s="26" t="s">
        <v>256</v>
      </c>
      <c r="B134" s="9">
        <v>890984030</v>
      </c>
      <c r="C134" s="6" t="s">
        <v>8</v>
      </c>
      <c r="D134" s="6" t="s">
        <v>257</v>
      </c>
      <c r="E134" s="9" t="s">
        <v>13</v>
      </c>
      <c r="F134" s="19">
        <v>15474</v>
      </c>
      <c r="G134" s="19">
        <v>25590436980</v>
      </c>
      <c r="H134" s="20">
        <v>8389582716</v>
      </c>
      <c r="I134" s="7">
        <v>0</v>
      </c>
      <c r="J134" s="7">
        <v>8389582716</v>
      </c>
      <c r="K134" s="13">
        <v>0</v>
      </c>
      <c r="L134" s="18">
        <v>257528887.11000001</v>
      </c>
      <c r="M134" s="13">
        <v>0</v>
      </c>
      <c r="N134" s="14">
        <v>0</v>
      </c>
      <c r="O134" s="28">
        <v>2296705335.5300002</v>
      </c>
      <c r="P134" s="30">
        <v>14646620041.359999</v>
      </c>
      <c r="R134" s="45">
        <v>25590436980</v>
      </c>
      <c r="S134" s="43">
        <f t="shared" si="3"/>
        <v>102361748</v>
      </c>
      <c r="T134" s="43">
        <f t="shared" si="4"/>
        <v>8530145.6699999999</v>
      </c>
      <c r="U134" s="50">
        <f t="shared" si="5"/>
        <v>68241165.359999999</v>
      </c>
    </row>
    <row r="135" spans="1:21" x14ac:dyDescent="0.2">
      <c r="A135" s="26" t="s">
        <v>258</v>
      </c>
      <c r="B135" s="9">
        <v>890984265</v>
      </c>
      <c r="C135" s="6" t="s">
        <v>8</v>
      </c>
      <c r="D135" s="6" t="s">
        <v>259</v>
      </c>
      <c r="E135" s="9" t="s">
        <v>13</v>
      </c>
      <c r="F135" s="19">
        <v>9778</v>
      </c>
      <c r="G135" s="19">
        <v>13709655576</v>
      </c>
      <c r="H135" s="20">
        <v>5149110525</v>
      </c>
      <c r="I135" s="7">
        <v>0</v>
      </c>
      <c r="J135" s="7">
        <v>5149110525</v>
      </c>
      <c r="K135" s="13">
        <v>0</v>
      </c>
      <c r="L135" s="18">
        <v>139426221.25999999</v>
      </c>
      <c r="M135" s="13">
        <v>0</v>
      </c>
      <c r="N135" s="14">
        <v>0</v>
      </c>
      <c r="O135" s="28">
        <v>1451285044</v>
      </c>
      <c r="P135" s="30">
        <v>6969833785.7399998</v>
      </c>
      <c r="R135" s="45">
        <v>13709655576</v>
      </c>
      <c r="S135" s="43">
        <f t="shared" si="3"/>
        <v>54838622</v>
      </c>
      <c r="T135" s="43">
        <f t="shared" si="4"/>
        <v>4569885.17</v>
      </c>
      <c r="U135" s="50">
        <f t="shared" si="5"/>
        <v>36559081.359999999</v>
      </c>
    </row>
    <row r="136" spans="1:21" x14ac:dyDescent="0.2">
      <c r="A136" s="26" t="s">
        <v>260</v>
      </c>
      <c r="B136" s="9">
        <v>890981150</v>
      </c>
      <c r="C136" s="6" t="s">
        <v>8</v>
      </c>
      <c r="D136" s="6" t="s">
        <v>261</v>
      </c>
      <c r="E136" s="9" t="s">
        <v>13</v>
      </c>
      <c r="F136" s="19">
        <v>24654</v>
      </c>
      <c r="G136" s="19">
        <v>33582717294</v>
      </c>
      <c r="H136" s="20">
        <v>13499356767</v>
      </c>
      <c r="I136" s="7">
        <v>0</v>
      </c>
      <c r="J136" s="7">
        <v>13499356767</v>
      </c>
      <c r="K136" s="13">
        <v>0</v>
      </c>
      <c r="L136" s="18">
        <v>316085683.58999997</v>
      </c>
      <c r="M136" s="13">
        <v>0</v>
      </c>
      <c r="N136" s="14">
        <v>0</v>
      </c>
      <c r="O136" s="28">
        <v>3659233122.8000002</v>
      </c>
      <c r="P136" s="30">
        <v>16108041720.610001</v>
      </c>
      <c r="R136" s="45">
        <v>33582717294</v>
      </c>
      <c r="S136" s="43">
        <f t="shared" si="3"/>
        <v>134330869</v>
      </c>
      <c r="T136" s="43">
        <f t="shared" si="4"/>
        <v>11194239.08</v>
      </c>
      <c r="U136" s="50">
        <f t="shared" si="5"/>
        <v>89553912.640000001</v>
      </c>
    </row>
    <row r="137" spans="1:21" x14ac:dyDescent="0.2">
      <c r="A137" s="26" t="s">
        <v>262</v>
      </c>
      <c r="B137" s="9">
        <v>890102018</v>
      </c>
      <c r="C137" s="6" t="s">
        <v>263</v>
      </c>
      <c r="D137" s="6" t="s">
        <v>264</v>
      </c>
      <c r="E137" s="9" t="s">
        <v>10</v>
      </c>
      <c r="F137" s="19">
        <v>758167</v>
      </c>
      <c r="G137" s="19">
        <v>1285198450213</v>
      </c>
      <c r="H137" s="20">
        <v>415393572854</v>
      </c>
      <c r="I137" s="7">
        <v>0</v>
      </c>
      <c r="J137" s="7">
        <v>415393572854</v>
      </c>
      <c r="K137" s="13">
        <v>0</v>
      </c>
      <c r="L137" s="18">
        <v>17754834233.139999</v>
      </c>
      <c r="M137" s="13">
        <v>24158345708.290001</v>
      </c>
      <c r="N137" s="14">
        <v>0</v>
      </c>
      <c r="O137" s="28">
        <v>0</v>
      </c>
      <c r="P137" s="30">
        <v>827891697417.57007</v>
      </c>
      <c r="R137" s="45">
        <v>1285198450213</v>
      </c>
      <c r="S137" s="43">
        <f t="shared" si="3"/>
        <v>5140793801</v>
      </c>
      <c r="T137" s="43">
        <f t="shared" si="4"/>
        <v>428399483.42000002</v>
      </c>
      <c r="U137" s="50">
        <f t="shared" si="5"/>
        <v>3427195867.3600001</v>
      </c>
    </row>
    <row r="138" spans="1:21" x14ac:dyDescent="0.2">
      <c r="A138" s="26" t="s">
        <v>265</v>
      </c>
      <c r="B138" s="9">
        <v>890112371</v>
      </c>
      <c r="C138" s="6" t="s">
        <v>263</v>
      </c>
      <c r="D138" s="6" t="s">
        <v>266</v>
      </c>
      <c r="E138" s="9" t="s">
        <v>13</v>
      </c>
      <c r="F138" s="19">
        <v>42418</v>
      </c>
      <c r="G138" s="19">
        <v>63910182568</v>
      </c>
      <c r="H138" s="20">
        <v>23212352643</v>
      </c>
      <c r="I138" s="7">
        <v>0</v>
      </c>
      <c r="J138" s="7">
        <v>23212352643</v>
      </c>
      <c r="K138" s="13">
        <v>0</v>
      </c>
      <c r="L138" s="18">
        <v>516878313.58999997</v>
      </c>
      <c r="M138" s="13">
        <v>0</v>
      </c>
      <c r="N138" s="14">
        <v>2609871473.6599998</v>
      </c>
      <c r="O138" s="28">
        <v>5130061217.3699999</v>
      </c>
      <c r="P138" s="30">
        <v>32441018920.380001</v>
      </c>
      <c r="R138" s="45">
        <v>63910182568</v>
      </c>
      <c r="S138" s="43">
        <f t="shared" si="3"/>
        <v>255640730</v>
      </c>
      <c r="T138" s="43">
        <f t="shared" si="4"/>
        <v>21303394.170000002</v>
      </c>
      <c r="U138" s="50">
        <f t="shared" si="5"/>
        <v>170427153.36000001</v>
      </c>
    </row>
    <row r="139" spans="1:21" x14ac:dyDescent="0.2">
      <c r="A139" s="26" t="s">
        <v>267</v>
      </c>
      <c r="B139" s="9">
        <v>800094462</v>
      </c>
      <c r="C139" s="6" t="s">
        <v>263</v>
      </c>
      <c r="D139" s="6" t="s">
        <v>268</v>
      </c>
      <c r="E139" s="9" t="s">
        <v>13</v>
      </c>
      <c r="F139" s="19">
        <v>24456</v>
      </c>
      <c r="G139" s="19">
        <v>37188796296</v>
      </c>
      <c r="H139" s="20">
        <v>13313527208</v>
      </c>
      <c r="I139" s="7">
        <v>0</v>
      </c>
      <c r="J139" s="7">
        <v>13313527208</v>
      </c>
      <c r="K139" s="13">
        <v>0</v>
      </c>
      <c r="L139" s="18">
        <v>265002711.36000001</v>
      </c>
      <c r="M139" s="13">
        <v>0</v>
      </c>
      <c r="N139" s="14">
        <v>0</v>
      </c>
      <c r="O139" s="28">
        <v>2957724954.7800002</v>
      </c>
      <c r="P139" s="30">
        <v>20652541421.860001</v>
      </c>
      <c r="R139" s="45">
        <v>37188796296</v>
      </c>
      <c r="S139" s="43">
        <f t="shared" si="3"/>
        <v>148755185</v>
      </c>
      <c r="T139" s="43">
        <f t="shared" si="4"/>
        <v>12396265.42</v>
      </c>
      <c r="U139" s="50">
        <f t="shared" si="5"/>
        <v>99170123.359999999</v>
      </c>
    </row>
    <row r="140" spans="1:21" x14ac:dyDescent="0.2">
      <c r="A140" s="26" t="s">
        <v>269</v>
      </c>
      <c r="B140" s="9">
        <v>800094466</v>
      </c>
      <c r="C140" s="6" t="s">
        <v>263</v>
      </c>
      <c r="D140" s="6" t="s">
        <v>270</v>
      </c>
      <c r="E140" s="9" t="s">
        <v>13</v>
      </c>
      <c r="F140" s="19">
        <v>15146</v>
      </c>
      <c r="G140" s="19">
        <v>21801485612</v>
      </c>
      <c r="H140" s="20">
        <v>8213448865</v>
      </c>
      <c r="I140" s="7">
        <v>0</v>
      </c>
      <c r="J140" s="7">
        <v>8213448865</v>
      </c>
      <c r="K140" s="13">
        <v>0</v>
      </c>
      <c r="L140" s="18">
        <v>181806913.58000001</v>
      </c>
      <c r="M140" s="13">
        <v>0</v>
      </c>
      <c r="N140" s="14">
        <v>0</v>
      </c>
      <c r="O140" s="28">
        <v>1831767344.01</v>
      </c>
      <c r="P140" s="30">
        <v>11574462489.41</v>
      </c>
      <c r="R140" s="45">
        <v>21801485612</v>
      </c>
      <c r="S140" s="43">
        <f t="shared" si="3"/>
        <v>87205942</v>
      </c>
      <c r="T140" s="43">
        <f t="shared" si="4"/>
        <v>7267161.8300000001</v>
      </c>
      <c r="U140" s="50">
        <f t="shared" si="5"/>
        <v>58137294.640000001</v>
      </c>
    </row>
    <row r="141" spans="1:21" x14ac:dyDescent="0.2">
      <c r="A141" s="26" t="s">
        <v>271</v>
      </c>
      <c r="B141" s="9">
        <v>890102472</v>
      </c>
      <c r="C141" s="6" t="s">
        <v>263</v>
      </c>
      <c r="D141" s="6" t="s">
        <v>272</v>
      </c>
      <c r="E141" s="9" t="s">
        <v>13</v>
      </c>
      <c r="F141" s="19">
        <v>32633</v>
      </c>
      <c r="G141" s="19">
        <v>47020139141</v>
      </c>
      <c r="H141" s="20">
        <v>17753349295</v>
      </c>
      <c r="I141" s="7">
        <v>0</v>
      </c>
      <c r="J141" s="7">
        <v>17753349295</v>
      </c>
      <c r="K141" s="13">
        <v>0</v>
      </c>
      <c r="L141" s="18">
        <v>398805326.33999997</v>
      </c>
      <c r="M141" s="13">
        <v>0</v>
      </c>
      <c r="N141" s="14">
        <v>0</v>
      </c>
      <c r="O141" s="28">
        <v>3946656789.7199998</v>
      </c>
      <c r="P141" s="30">
        <v>24921327729.939999</v>
      </c>
      <c r="R141" s="45">
        <v>47020139141</v>
      </c>
      <c r="S141" s="43">
        <f t="shared" ref="S141:S204" si="6">+ROUND(R141*0.004,0)</f>
        <v>188080557</v>
      </c>
      <c r="T141" s="43">
        <f t="shared" ref="T141:T204" si="7">ROUND((S141/12),2)</f>
        <v>15673379.75</v>
      </c>
      <c r="U141" s="50">
        <f t="shared" ref="U141:U204" si="8">+T141*8</f>
        <v>125387038</v>
      </c>
    </row>
    <row r="142" spans="1:21" x14ac:dyDescent="0.2">
      <c r="A142" s="26" t="s">
        <v>273</v>
      </c>
      <c r="B142" s="9">
        <v>800069901</v>
      </c>
      <c r="C142" s="6" t="s">
        <v>263</v>
      </c>
      <c r="D142" s="6" t="s">
        <v>274</v>
      </c>
      <c r="E142" s="9" t="s">
        <v>13</v>
      </c>
      <c r="F142" s="19">
        <v>15181</v>
      </c>
      <c r="G142" s="19">
        <v>22767082329</v>
      </c>
      <c r="H142" s="20">
        <v>8297502097</v>
      </c>
      <c r="I142" s="7">
        <v>0</v>
      </c>
      <c r="J142" s="7">
        <v>8297502097</v>
      </c>
      <c r="K142" s="13">
        <v>0</v>
      </c>
      <c r="L142" s="18">
        <v>192287289.66999999</v>
      </c>
      <c r="M142" s="13">
        <v>0</v>
      </c>
      <c r="N142" s="14">
        <v>0</v>
      </c>
      <c r="O142" s="28">
        <v>1836000267.3599999</v>
      </c>
      <c r="P142" s="30">
        <v>12441292674.969999</v>
      </c>
      <c r="R142" s="45">
        <v>22767082329</v>
      </c>
      <c r="S142" s="43">
        <f t="shared" si="6"/>
        <v>91068329</v>
      </c>
      <c r="T142" s="43">
        <f t="shared" si="7"/>
        <v>7589027.4199999999</v>
      </c>
      <c r="U142" s="50">
        <f t="shared" si="8"/>
        <v>60712219.359999999</v>
      </c>
    </row>
    <row r="143" spans="1:21" x14ac:dyDescent="0.2">
      <c r="A143" s="26" t="s">
        <v>275</v>
      </c>
      <c r="B143" s="9">
        <v>890103003</v>
      </c>
      <c r="C143" s="6" t="s">
        <v>263</v>
      </c>
      <c r="D143" s="6" t="s">
        <v>276</v>
      </c>
      <c r="E143" s="9" t="s">
        <v>13</v>
      </c>
      <c r="F143" s="19">
        <v>22440</v>
      </c>
      <c r="G143" s="19">
        <v>33840866400</v>
      </c>
      <c r="H143" s="20">
        <v>12282312734</v>
      </c>
      <c r="I143" s="7">
        <v>0</v>
      </c>
      <c r="J143" s="7">
        <v>12282312734</v>
      </c>
      <c r="K143" s="13">
        <v>0</v>
      </c>
      <c r="L143" s="18">
        <v>263985731.09999999</v>
      </c>
      <c r="M143" s="13">
        <v>0</v>
      </c>
      <c r="N143" s="14">
        <v>0</v>
      </c>
      <c r="O143" s="28">
        <v>2713908569.8899999</v>
      </c>
      <c r="P143" s="30">
        <v>18580659365.010002</v>
      </c>
      <c r="R143" s="45">
        <v>33840866400</v>
      </c>
      <c r="S143" s="43">
        <f t="shared" si="6"/>
        <v>135363466</v>
      </c>
      <c r="T143" s="43">
        <f t="shared" si="7"/>
        <v>11280288.83</v>
      </c>
      <c r="U143" s="50">
        <f t="shared" si="8"/>
        <v>90242310.640000001</v>
      </c>
    </row>
    <row r="144" spans="1:21" x14ac:dyDescent="0.2">
      <c r="A144" s="26" t="s">
        <v>277</v>
      </c>
      <c r="B144" s="9">
        <v>890114335</v>
      </c>
      <c r="C144" s="6" t="s">
        <v>263</v>
      </c>
      <c r="D144" s="6" t="s">
        <v>278</v>
      </c>
      <c r="E144" s="9" t="s">
        <v>13</v>
      </c>
      <c r="F144" s="19">
        <v>78853</v>
      </c>
      <c r="G144" s="19">
        <v>116407687486</v>
      </c>
      <c r="H144" s="20">
        <v>42984285255</v>
      </c>
      <c r="I144" s="7">
        <v>0</v>
      </c>
      <c r="J144" s="7">
        <v>42984285255</v>
      </c>
      <c r="K144" s="13">
        <v>0</v>
      </c>
      <c r="L144" s="18">
        <v>937427740.26999998</v>
      </c>
      <c r="M144" s="13">
        <v>0</v>
      </c>
      <c r="N144" s="14">
        <v>0</v>
      </c>
      <c r="O144" s="28">
        <v>9536534423.4300003</v>
      </c>
      <c r="P144" s="30">
        <v>62949440067.300003</v>
      </c>
      <c r="R144" s="45">
        <v>116407687486</v>
      </c>
      <c r="S144" s="43">
        <f t="shared" si="6"/>
        <v>465630750</v>
      </c>
      <c r="T144" s="43">
        <f t="shared" si="7"/>
        <v>38802562.5</v>
      </c>
      <c r="U144" s="50">
        <f t="shared" si="8"/>
        <v>310420500</v>
      </c>
    </row>
    <row r="145" spans="1:21" x14ac:dyDescent="0.2">
      <c r="A145" s="26" t="s">
        <v>279</v>
      </c>
      <c r="B145" s="9">
        <v>800019218</v>
      </c>
      <c r="C145" s="6" t="s">
        <v>263</v>
      </c>
      <c r="D145" s="6" t="s">
        <v>280</v>
      </c>
      <c r="E145" s="9" t="s">
        <v>13</v>
      </c>
      <c r="F145" s="19">
        <v>17692</v>
      </c>
      <c r="G145" s="19">
        <v>25586329628</v>
      </c>
      <c r="H145" s="20">
        <v>9698669453</v>
      </c>
      <c r="I145" s="7">
        <v>0</v>
      </c>
      <c r="J145" s="7">
        <v>9698669453</v>
      </c>
      <c r="K145" s="13">
        <v>0</v>
      </c>
      <c r="L145" s="18">
        <v>180521723.05000001</v>
      </c>
      <c r="M145" s="13">
        <v>0</v>
      </c>
      <c r="N145" s="14">
        <v>0</v>
      </c>
      <c r="O145" s="28">
        <v>2139682282.47</v>
      </c>
      <c r="P145" s="30">
        <v>13567456169.480001</v>
      </c>
      <c r="R145" s="45">
        <v>25586329628</v>
      </c>
      <c r="S145" s="43">
        <f t="shared" si="6"/>
        <v>102345319</v>
      </c>
      <c r="T145" s="43">
        <f t="shared" si="7"/>
        <v>8528776.5800000001</v>
      </c>
      <c r="U145" s="50">
        <f t="shared" si="8"/>
        <v>68230212.640000001</v>
      </c>
    </row>
    <row r="146" spans="1:21" x14ac:dyDescent="0.2">
      <c r="A146" s="26" t="s">
        <v>281</v>
      </c>
      <c r="B146" s="9">
        <v>800094449</v>
      </c>
      <c r="C146" s="6" t="s">
        <v>263</v>
      </c>
      <c r="D146" s="6" t="s">
        <v>282</v>
      </c>
      <c r="E146" s="9" t="s">
        <v>13</v>
      </c>
      <c r="F146" s="19">
        <v>17146</v>
      </c>
      <c r="G146" s="19">
        <v>26020735308</v>
      </c>
      <c r="H146" s="20">
        <v>9370798915</v>
      </c>
      <c r="I146" s="7">
        <v>0</v>
      </c>
      <c r="J146" s="7">
        <v>9370798915</v>
      </c>
      <c r="K146" s="13">
        <v>0</v>
      </c>
      <c r="L146" s="18">
        <v>231988157.41999999</v>
      </c>
      <c r="M146" s="13">
        <v>0</v>
      </c>
      <c r="N146" s="14">
        <v>0</v>
      </c>
      <c r="O146" s="28">
        <v>2073648678.23</v>
      </c>
      <c r="P146" s="30">
        <v>14344299557.35</v>
      </c>
      <c r="R146" s="45">
        <v>26020735308</v>
      </c>
      <c r="S146" s="43">
        <f t="shared" si="6"/>
        <v>104082941</v>
      </c>
      <c r="T146" s="43">
        <f t="shared" si="7"/>
        <v>8673578.4199999999</v>
      </c>
      <c r="U146" s="50">
        <f t="shared" si="8"/>
        <v>69388627.359999999</v>
      </c>
    </row>
    <row r="147" spans="1:21" x14ac:dyDescent="0.2">
      <c r="A147" s="26" t="s">
        <v>283</v>
      </c>
      <c r="B147" s="9">
        <v>800094457</v>
      </c>
      <c r="C147" s="6" t="s">
        <v>263</v>
      </c>
      <c r="D147" s="6" t="s">
        <v>284</v>
      </c>
      <c r="E147" s="9" t="s">
        <v>13</v>
      </c>
      <c r="F147" s="19">
        <v>4133</v>
      </c>
      <c r="G147" s="19">
        <v>6426480227</v>
      </c>
      <c r="H147" s="20">
        <v>2261173418</v>
      </c>
      <c r="I147" s="7">
        <v>0</v>
      </c>
      <c r="J147" s="7">
        <v>2261173418</v>
      </c>
      <c r="K147" s="13">
        <v>0</v>
      </c>
      <c r="L147" s="18">
        <v>45129194.509999998</v>
      </c>
      <c r="M147" s="13">
        <v>0</v>
      </c>
      <c r="N147" s="14">
        <v>0</v>
      </c>
      <c r="O147" s="28">
        <v>499847777.16000003</v>
      </c>
      <c r="P147" s="30">
        <v>3620329837.3299999</v>
      </c>
      <c r="R147" s="45">
        <v>6426480227</v>
      </c>
      <c r="S147" s="43">
        <f t="shared" si="6"/>
        <v>25705921</v>
      </c>
      <c r="T147" s="43">
        <f t="shared" si="7"/>
        <v>2142160.08</v>
      </c>
      <c r="U147" s="50">
        <f t="shared" si="8"/>
        <v>17137280.640000001</v>
      </c>
    </row>
    <row r="148" spans="1:21" x14ac:dyDescent="0.2">
      <c r="A148" s="26" t="s">
        <v>285</v>
      </c>
      <c r="B148" s="9">
        <v>800076751</v>
      </c>
      <c r="C148" s="6" t="s">
        <v>263</v>
      </c>
      <c r="D148" s="6" t="s">
        <v>286</v>
      </c>
      <c r="E148" s="9" t="s">
        <v>13</v>
      </c>
      <c r="F148" s="19">
        <v>12114</v>
      </c>
      <c r="G148" s="19">
        <v>18027812520</v>
      </c>
      <c r="H148" s="20">
        <v>6620346181</v>
      </c>
      <c r="I148" s="7">
        <v>0</v>
      </c>
      <c r="J148" s="7">
        <v>6620346181</v>
      </c>
      <c r="K148" s="13">
        <v>0</v>
      </c>
      <c r="L148" s="18">
        <v>152018454.19</v>
      </c>
      <c r="M148" s="13">
        <v>0</v>
      </c>
      <c r="N148" s="14">
        <v>0</v>
      </c>
      <c r="O148" s="28">
        <v>1465075241.3399999</v>
      </c>
      <c r="P148" s="30">
        <v>9790372643.4700012</v>
      </c>
      <c r="R148" s="45">
        <v>18027812520</v>
      </c>
      <c r="S148" s="43">
        <f t="shared" si="6"/>
        <v>72111250</v>
      </c>
      <c r="T148" s="43">
        <f t="shared" si="7"/>
        <v>6009270.8300000001</v>
      </c>
      <c r="U148" s="50">
        <f t="shared" si="8"/>
        <v>48074166.640000001</v>
      </c>
    </row>
    <row r="149" spans="1:21" x14ac:dyDescent="0.2">
      <c r="A149" s="26" t="s">
        <v>287</v>
      </c>
      <c r="B149" s="9">
        <v>890116278</v>
      </c>
      <c r="C149" s="6" t="s">
        <v>263</v>
      </c>
      <c r="D149" s="6" t="s">
        <v>288</v>
      </c>
      <c r="E149" s="9" t="s">
        <v>13</v>
      </c>
      <c r="F149" s="19">
        <v>19740</v>
      </c>
      <c r="G149" s="19">
        <v>28803838140</v>
      </c>
      <c r="H149" s="20">
        <v>10704857785</v>
      </c>
      <c r="I149" s="7">
        <v>0</v>
      </c>
      <c r="J149" s="7">
        <v>10704857785</v>
      </c>
      <c r="K149" s="13">
        <v>0</v>
      </c>
      <c r="L149" s="18">
        <v>238725097.88</v>
      </c>
      <c r="M149" s="13">
        <v>0</v>
      </c>
      <c r="N149" s="14">
        <v>0</v>
      </c>
      <c r="O149" s="28">
        <v>2387368768.6999998</v>
      </c>
      <c r="P149" s="30">
        <v>15472886488.420002</v>
      </c>
      <c r="R149" s="45">
        <v>28803838140</v>
      </c>
      <c r="S149" s="43">
        <f t="shared" si="6"/>
        <v>115215353</v>
      </c>
      <c r="T149" s="43">
        <f t="shared" si="7"/>
        <v>9601279.4199999999</v>
      </c>
      <c r="U149" s="50">
        <f t="shared" si="8"/>
        <v>76810235.359999999</v>
      </c>
    </row>
    <row r="150" spans="1:21" x14ac:dyDescent="0.2">
      <c r="A150" s="26" t="s">
        <v>289</v>
      </c>
      <c r="B150" s="9">
        <v>800094386</v>
      </c>
      <c r="C150" s="6" t="s">
        <v>263</v>
      </c>
      <c r="D150" s="6" t="s">
        <v>290</v>
      </c>
      <c r="E150" s="9" t="s">
        <v>13</v>
      </c>
      <c r="F150" s="19">
        <v>19554</v>
      </c>
      <c r="G150" s="19">
        <v>29352607170</v>
      </c>
      <c r="H150" s="20">
        <v>10721355108</v>
      </c>
      <c r="I150" s="7">
        <v>0</v>
      </c>
      <c r="J150" s="7">
        <v>10721355108</v>
      </c>
      <c r="K150" s="13">
        <v>0</v>
      </c>
      <c r="L150" s="18">
        <v>472672132.30000001</v>
      </c>
      <c r="M150" s="13">
        <v>0</v>
      </c>
      <c r="N150" s="14">
        <v>0</v>
      </c>
      <c r="O150" s="28">
        <v>2364873804.6199999</v>
      </c>
      <c r="P150" s="30">
        <v>15793706125.080002</v>
      </c>
      <c r="R150" s="45">
        <v>29352607170</v>
      </c>
      <c r="S150" s="43">
        <f t="shared" si="6"/>
        <v>117410429</v>
      </c>
      <c r="T150" s="43">
        <f t="shared" si="7"/>
        <v>9784202.4199999999</v>
      </c>
      <c r="U150" s="50">
        <f t="shared" si="8"/>
        <v>78273619.359999999</v>
      </c>
    </row>
    <row r="151" spans="1:21" x14ac:dyDescent="0.2">
      <c r="A151" s="26" t="s">
        <v>291</v>
      </c>
      <c r="B151" s="9">
        <v>890103962</v>
      </c>
      <c r="C151" s="6" t="s">
        <v>263</v>
      </c>
      <c r="D151" s="6" t="s">
        <v>292</v>
      </c>
      <c r="E151" s="9" t="s">
        <v>13</v>
      </c>
      <c r="F151" s="19">
        <v>22719</v>
      </c>
      <c r="G151" s="19">
        <v>34627277445</v>
      </c>
      <c r="H151" s="20">
        <v>12430410995</v>
      </c>
      <c r="I151" s="7">
        <v>0</v>
      </c>
      <c r="J151" s="7">
        <v>12430410995</v>
      </c>
      <c r="K151" s="13">
        <v>0</v>
      </c>
      <c r="L151" s="18">
        <v>233870213.09</v>
      </c>
      <c r="M151" s="13">
        <v>0</v>
      </c>
      <c r="N151" s="14">
        <v>0</v>
      </c>
      <c r="O151" s="28">
        <v>2747651016.02</v>
      </c>
      <c r="P151" s="30">
        <v>19215345220.889999</v>
      </c>
      <c r="R151" s="45">
        <v>34627277445</v>
      </c>
      <c r="S151" s="43">
        <f t="shared" si="6"/>
        <v>138509110</v>
      </c>
      <c r="T151" s="43">
        <f t="shared" si="7"/>
        <v>11542425.83</v>
      </c>
      <c r="U151" s="50">
        <f t="shared" si="8"/>
        <v>92339406.640000001</v>
      </c>
    </row>
    <row r="152" spans="1:21" x14ac:dyDescent="0.2">
      <c r="A152" s="26" t="s">
        <v>293</v>
      </c>
      <c r="B152" s="9">
        <v>890115982</v>
      </c>
      <c r="C152" s="6" t="s">
        <v>263</v>
      </c>
      <c r="D152" s="6" t="s">
        <v>294</v>
      </c>
      <c r="E152" s="9" t="s">
        <v>13</v>
      </c>
      <c r="F152" s="19">
        <v>20660</v>
      </c>
      <c r="G152" s="19">
        <v>30296857000</v>
      </c>
      <c r="H152" s="20">
        <v>11297818559</v>
      </c>
      <c r="I152" s="7">
        <v>0</v>
      </c>
      <c r="J152" s="7">
        <v>11297818559</v>
      </c>
      <c r="K152" s="13">
        <v>0</v>
      </c>
      <c r="L152" s="18">
        <v>234217641.40000001</v>
      </c>
      <c r="M152" s="13">
        <v>0</v>
      </c>
      <c r="N152" s="14">
        <v>0</v>
      </c>
      <c r="O152" s="28">
        <v>2498634182.4400001</v>
      </c>
      <c r="P152" s="30">
        <v>16266186617.16</v>
      </c>
      <c r="R152" s="45">
        <v>30296857000</v>
      </c>
      <c r="S152" s="43">
        <f t="shared" si="6"/>
        <v>121187428</v>
      </c>
      <c r="T152" s="43">
        <f t="shared" si="7"/>
        <v>10098952.33</v>
      </c>
      <c r="U152" s="50">
        <f t="shared" si="8"/>
        <v>80791618.640000001</v>
      </c>
    </row>
    <row r="153" spans="1:21" x14ac:dyDescent="0.2">
      <c r="A153" s="26" t="s">
        <v>295</v>
      </c>
      <c r="B153" s="9">
        <v>800094844</v>
      </c>
      <c r="C153" s="6" t="s">
        <v>263</v>
      </c>
      <c r="D153" s="6" t="s">
        <v>183</v>
      </c>
      <c r="E153" s="9" t="s">
        <v>13</v>
      </c>
      <c r="F153" s="19">
        <v>71184</v>
      </c>
      <c r="G153" s="19">
        <v>106237635408</v>
      </c>
      <c r="H153" s="20">
        <v>39036976057</v>
      </c>
      <c r="I153" s="7">
        <v>0</v>
      </c>
      <c r="J153" s="7">
        <v>39036976057</v>
      </c>
      <c r="K153" s="13">
        <v>0</v>
      </c>
      <c r="L153" s="18">
        <v>967511059.78999996</v>
      </c>
      <c r="M153" s="13">
        <v>0</v>
      </c>
      <c r="N153" s="14">
        <v>0</v>
      </c>
      <c r="O153" s="28">
        <v>8609040447.3799992</v>
      </c>
      <c r="P153" s="30">
        <v>57624107843.830002</v>
      </c>
      <c r="R153" s="45">
        <v>106237635408</v>
      </c>
      <c r="S153" s="43">
        <f t="shared" si="6"/>
        <v>424950542</v>
      </c>
      <c r="T153" s="43">
        <f t="shared" si="7"/>
        <v>35412545.170000002</v>
      </c>
      <c r="U153" s="50">
        <f t="shared" si="8"/>
        <v>283300361.36000001</v>
      </c>
    </row>
    <row r="154" spans="1:21" x14ac:dyDescent="0.2">
      <c r="A154" s="26" t="s">
        <v>296</v>
      </c>
      <c r="B154" s="9">
        <v>800019254</v>
      </c>
      <c r="C154" s="6" t="s">
        <v>263</v>
      </c>
      <c r="D154" s="6" t="s">
        <v>297</v>
      </c>
      <c r="E154" s="9" t="s">
        <v>13</v>
      </c>
      <c r="F154" s="19">
        <v>12559</v>
      </c>
      <c r="G154" s="19">
        <v>18693066780</v>
      </c>
      <c r="H154" s="20">
        <v>6783819457</v>
      </c>
      <c r="I154" s="7">
        <v>0</v>
      </c>
      <c r="J154" s="7">
        <v>6783819457</v>
      </c>
      <c r="K154" s="13">
        <v>0</v>
      </c>
      <c r="L154" s="18">
        <v>144114109.34</v>
      </c>
      <c r="M154" s="13">
        <v>0</v>
      </c>
      <c r="N154" s="14">
        <v>0</v>
      </c>
      <c r="O154" s="28">
        <v>1518893838.2</v>
      </c>
      <c r="P154" s="30">
        <v>10246239375.459999</v>
      </c>
      <c r="R154" s="45">
        <v>18693066780</v>
      </c>
      <c r="S154" s="43">
        <f t="shared" si="6"/>
        <v>74772267</v>
      </c>
      <c r="T154" s="43">
        <f t="shared" si="7"/>
        <v>6231022.25</v>
      </c>
      <c r="U154" s="50">
        <f t="shared" si="8"/>
        <v>49848178</v>
      </c>
    </row>
    <row r="155" spans="1:21" x14ac:dyDescent="0.2">
      <c r="A155" s="26" t="s">
        <v>298</v>
      </c>
      <c r="B155" s="9">
        <v>800116284</v>
      </c>
      <c r="C155" s="6" t="s">
        <v>263</v>
      </c>
      <c r="D155" s="6" t="s">
        <v>299</v>
      </c>
      <c r="E155" s="9" t="s">
        <v>13</v>
      </c>
      <c r="F155" s="19">
        <v>19442</v>
      </c>
      <c r="G155" s="19">
        <v>29519896794</v>
      </c>
      <c r="H155" s="20">
        <v>10644720283</v>
      </c>
      <c r="I155" s="7">
        <v>0</v>
      </c>
      <c r="J155" s="7">
        <v>10644720283</v>
      </c>
      <c r="K155" s="13">
        <v>0</v>
      </c>
      <c r="L155" s="18">
        <v>234996558.22999999</v>
      </c>
      <c r="M155" s="13">
        <v>0</v>
      </c>
      <c r="N155" s="14">
        <v>0</v>
      </c>
      <c r="O155" s="28">
        <v>2351328449.9099998</v>
      </c>
      <c r="P155" s="30">
        <v>16288851502.860001</v>
      </c>
      <c r="R155" s="45">
        <v>29519896794</v>
      </c>
      <c r="S155" s="43">
        <f t="shared" si="6"/>
        <v>118079587</v>
      </c>
      <c r="T155" s="43">
        <f t="shared" si="7"/>
        <v>9839965.5800000001</v>
      </c>
      <c r="U155" s="50">
        <f t="shared" si="8"/>
        <v>78719724.640000001</v>
      </c>
    </row>
    <row r="156" spans="1:21" x14ac:dyDescent="0.2">
      <c r="A156" s="26" t="s">
        <v>300</v>
      </c>
      <c r="B156" s="9">
        <v>890106291</v>
      </c>
      <c r="C156" s="6" t="s">
        <v>263</v>
      </c>
      <c r="D156" s="6" t="s">
        <v>301</v>
      </c>
      <c r="E156" s="9" t="s">
        <v>49</v>
      </c>
      <c r="F156" s="19">
        <v>312260</v>
      </c>
      <c r="G156" s="19">
        <v>529750651300</v>
      </c>
      <c r="H156" s="20">
        <v>169454967512</v>
      </c>
      <c r="I156" s="7">
        <v>0</v>
      </c>
      <c r="J156" s="7">
        <v>169454967512</v>
      </c>
      <c r="K156" s="13">
        <v>0</v>
      </c>
      <c r="L156" s="18">
        <v>4552941014.5100002</v>
      </c>
      <c r="M156" s="13">
        <v>3874317916.6599998</v>
      </c>
      <c r="N156" s="14">
        <v>0</v>
      </c>
      <c r="O156" s="28">
        <v>37764932711.010002</v>
      </c>
      <c r="P156" s="30">
        <v>314103492145.81995</v>
      </c>
      <c r="R156" s="45">
        <v>529750651300</v>
      </c>
      <c r="S156" s="43">
        <f t="shared" si="6"/>
        <v>2119002605</v>
      </c>
      <c r="T156" s="43">
        <f t="shared" si="7"/>
        <v>176583550.41999999</v>
      </c>
      <c r="U156" s="50">
        <f t="shared" si="8"/>
        <v>1412668403.3599999</v>
      </c>
    </row>
    <row r="157" spans="1:21" x14ac:dyDescent="0.2">
      <c r="A157" s="26" t="s">
        <v>302</v>
      </c>
      <c r="B157" s="9">
        <v>890116159</v>
      </c>
      <c r="C157" s="6" t="s">
        <v>263</v>
      </c>
      <c r="D157" s="6" t="s">
        <v>303</v>
      </c>
      <c r="E157" s="9" t="s">
        <v>13</v>
      </c>
      <c r="F157" s="19">
        <v>9796</v>
      </c>
      <c r="G157" s="19">
        <v>14256843704</v>
      </c>
      <c r="H157" s="20">
        <v>5309139218</v>
      </c>
      <c r="I157" s="7">
        <v>0</v>
      </c>
      <c r="J157" s="7">
        <v>5309139218</v>
      </c>
      <c r="K157" s="13">
        <v>0</v>
      </c>
      <c r="L157" s="18">
        <v>115826949.64</v>
      </c>
      <c r="M157" s="13">
        <v>0</v>
      </c>
      <c r="N157" s="14">
        <v>0</v>
      </c>
      <c r="O157" s="28">
        <v>1184734774.99</v>
      </c>
      <c r="P157" s="30">
        <v>7647142761.3699999</v>
      </c>
      <c r="R157" s="45">
        <v>14256843704</v>
      </c>
      <c r="S157" s="43">
        <f t="shared" si="6"/>
        <v>57027375</v>
      </c>
      <c r="T157" s="43">
        <f t="shared" si="7"/>
        <v>4752281.25</v>
      </c>
      <c r="U157" s="50">
        <f t="shared" si="8"/>
        <v>38018250</v>
      </c>
    </row>
    <row r="158" spans="1:21" x14ac:dyDescent="0.2">
      <c r="A158" s="26" t="s">
        <v>304</v>
      </c>
      <c r="B158" s="9">
        <v>800053552</v>
      </c>
      <c r="C158" s="6" t="s">
        <v>263</v>
      </c>
      <c r="D158" s="6" t="s">
        <v>305</v>
      </c>
      <c r="E158" s="9" t="s">
        <v>13</v>
      </c>
      <c r="F158" s="19">
        <v>7823</v>
      </c>
      <c r="G158" s="19">
        <v>11895818083</v>
      </c>
      <c r="H158" s="20">
        <v>4242306146</v>
      </c>
      <c r="I158" s="7">
        <v>0</v>
      </c>
      <c r="J158" s="7">
        <v>4242306146</v>
      </c>
      <c r="K158" s="13">
        <v>0</v>
      </c>
      <c r="L158" s="18">
        <v>91909796.379999995</v>
      </c>
      <c r="M158" s="13">
        <v>0</v>
      </c>
      <c r="N158" s="14">
        <v>0</v>
      </c>
      <c r="O158" s="28">
        <v>946118838.77999997</v>
      </c>
      <c r="P158" s="30">
        <v>6615483301.8400002</v>
      </c>
      <c r="R158" s="45">
        <v>11895818083</v>
      </c>
      <c r="S158" s="43">
        <f t="shared" si="6"/>
        <v>47583272</v>
      </c>
      <c r="T158" s="43">
        <f t="shared" si="7"/>
        <v>3965272.67</v>
      </c>
      <c r="U158" s="50">
        <f t="shared" si="8"/>
        <v>31722181.359999999</v>
      </c>
    </row>
    <row r="159" spans="1:21" x14ac:dyDescent="0.2">
      <c r="A159" s="26" t="s">
        <v>306</v>
      </c>
      <c r="B159" s="9">
        <v>800094378</v>
      </c>
      <c r="C159" s="6" t="s">
        <v>263</v>
      </c>
      <c r="D159" s="6" t="s">
        <v>307</v>
      </c>
      <c r="E159" s="9" t="s">
        <v>13</v>
      </c>
      <c r="F159" s="19">
        <v>6826</v>
      </c>
      <c r="G159" s="19">
        <v>10515241394</v>
      </c>
      <c r="H159" s="20">
        <v>3748381348</v>
      </c>
      <c r="I159" s="7">
        <v>0</v>
      </c>
      <c r="J159" s="7">
        <v>3748381348</v>
      </c>
      <c r="K159" s="13">
        <v>0</v>
      </c>
      <c r="L159" s="18">
        <v>78043657.909999996</v>
      </c>
      <c r="M159" s="13">
        <v>0</v>
      </c>
      <c r="N159" s="14">
        <v>0</v>
      </c>
      <c r="O159" s="28">
        <v>825540993.67999995</v>
      </c>
      <c r="P159" s="30">
        <v>5863275394.4099998</v>
      </c>
      <c r="R159" s="45">
        <v>10515241394</v>
      </c>
      <c r="S159" s="43">
        <f t="shared" si="6"/>
        <v>42060966</v>
      </c>
      <c r="T159" s="43">
        <f t="shared" si="7"/>
        <v>3505080.5</v>
      </c>
      <c r="U159" s="50">
        <f t="shared" si="8"/>
        <v>28040644</v>
      </c>
    </row>
    <row r="160" spans="1:21" x14ac:dyDescent="0.2">
      <c r="A160" s="26" t="s">
        <v>308</v>
      </c>
      <c r="B160" s="9">
        <v>800246953</v>
      </c>
      <c r="C160" s="6" t="s">
        <v>309</v>
      </c>
      <c r="D160" s="6" t="s">
        <v>309</v>
      </c>
      <c r="E160" s="9" t="s">
        <v>10</v>
      </c>
      <c r="F160" s="19">
        <v>1730343</v>
      </c>
      <c r="G160" s="19">
        <v>2953032779631</v>
      </c>
      <c r="H160" s="20">
        <v>938122568443</v>
      </c>
      <c r="I160" s="7">
        <v>0</v>
      </c>
      <c r="J160" s="7">
        <v>938122568443</v>
      </c>
      <c r="K160" s="13">
        <v>0</v>
      </c>
      <c r="L160" s="18">
        <v>76504412511.289993</v>
      </c>
      <c r="M160" s="13">
        <v>372221872758.28998</v>
      </c>
      <c r="N160" s="14">
        <v>0</v>
      </c>
      <c r="O160" s="28">
        <v>0</v>
      </c>
      <c r="P160" s="30">
        <v>1566183925918.4199</v>
      </c>
      <c r="R160" s="45">
        <v>2953032779631</v>
      </c>
      <c r="S160" s="43">
        <f t="shared" si="6"/>
        <v>11812131119</v>
      </c>
      <c r="T160" s="43">
        <f t="shared" si="7"/>
        <v>984344259.91999996</v>
      </c>
      <c r="U160" s="50">
        <f t="shared" si="8"/>
        <v>7874754079.3599997</v>
      </c>
    </row>
    <row r="161" spans="1:21" x14ac:dyDescent="0.2">
      <c r="A161" s="26" t="s">
        <v>310</v>
      </c>
      <c r="B161" s="9">
        <v>890480184</v>
      </c>
      <c r="C161" s="6" t="s">
        <v>311</v>
      </c>
      <c r="D161" s="6" t="s">
        <v>312</v>
      </c>
      <c r="E161" s="9" t="s">
        <v>49</v>
      </c>
      <c r="F161" s="19">
        <v>679503</v>
      </c>
      <c r="G161" s="19">
        <v>1112271665670</v>
      </c>
      <c r="H161" s="20">
        <v>374406720611</v>
      </c>
      <c r="I161" s="7">
        <v>0</v>
      </c>
      <c r="J161" s="7">
        <v>374406720611</v>
      </c>
      <c r="K161" s="13">
        <v>0</v>
      </c>
      <c r="L161" s="18">
        <v>14854750150.75</v>
      </c>
      <c r="M161" s="13">
        <v>1937405126.23</v>
      </c>
      <c r="N161" s="14">
        <v>0</v>
      </c>
      <c r="O161" s="28">
        <v>0</v>
      </c>
      <c r="P161" s="30">
        <v>721072789782.02002</v>
      </c>
      <c r="R161" s="45">
        <v>1112271665670</v>
      </c>
      <c r="S161" s="43">
        <f t="shared" si="6"/>
        <v>4449086663</v>
      </c>
      <c r="T161" s="43">
        <f t="shared" si="7"/>
        <v>370757221.92000002</v>
      </c>
      <c r="U161" s="50">
        <f t="shared" si="8"/>
        <v>2966057775.3600001</v>
      </c>
    </row>
    <row r="162" spans="1:21" x14ac:dyDescent="0.2">
      <c r="A162" s="26" t="s">
        <v>313</v>
      </c>
      <c r="B162" s="9">
        <v>800037371</v>
      </c>
      <c r="C162" s="6" t="s">
        <v>311</v>
      </c>
      <c r="D162" s="6" t="s">
        <v>314</v>
      </c>
      <c r="E162" s="9" t="s">
        <v>16</v>
      </c>
      <c r="F162" s="19">
        <v>21121</v>
      </c>
      <c r="G162" s="19">
        <v>34023861142</v>
      </c>
      <c r="H162" s="20">
        <v>11589343976</v>
      </c>
      <c r="I162" s="7">
        <v>0</v>
      </c>
      <c r="J162" s="7">
        <v>11589343976</v>
      </c>
      <c r="K162" s="13">
        <v>0</v>
      </c>
      <c r="L162" s="18">
        <v>252476837.34</v>
      </c>
      <c r="M162" s="13">
        <v>0</v>
      </c>
      <c r="N162" s="14">
        <v>2639601691.27</v>
      </c>
      <c r="O162" s="28">
        <v>1552496003.5599999</v>
      </c>
      <c r="P162" s="30">
        <v>17989942633.830002</v>
      </c>
      <c r="R162" s="45">
        <v>34023861142</v>
      </c>
      <c r="S162" s="43">
        <f t="shared" si="6"/>
        <v>136095445</v>
      </c>
      <c r="T162" s="43">
        <f t="shared" si="7"/>
        <v>11341287.08</v>
      </c>
      <c r="U162" s="50">
        <f t="shared" si="8"/>
        <v>90730296.640000001</v>
      </c>
    </row>
    <row r="163" spans="1:21" x14ac:dyDescent="0.2">
      <c r="A163" s="26" t="s">
        <v>315</v>
      </c>
      <c r="B163" s="9">
        <v>800254879</v>
      </c>
      <c r="C163" s="6" t="s">
        <v>311</v>
      </c>
      <c r="D163" s="6" t="s">
        <v>316</v>
      </c>
      <c r="E163" s="9" t="s">
        <v>13</v>
      </c>
      <c r="F163" s="19">
        <v>9624</v>
      </c>
      <c r="G163" s="19">
        <v>13151532840</v>
      </c>
      <c r="H163" s="20">
        <v>5213110685</v>
      </c>
      <c r="I163" s="7">
        <v>0</v>
      </c>
      <c r="J163" s="7">
        <v>5213110685</v>
      </c>
      <c r="K163" s="13">
        <v>0</v>
      </c>
      <c r="L163" s="18">
        <v>115023515.66</v>
      </c>
      <c r="M163" s="13">
        <v>0</v>
      </c>
      <c r="N163" s="14">
        <v>0</v>
      </c>
      <c r="O163" s="28">
        <v>707410706.78999996</v>
      </c>
      <c r="P163" s="30">
        <v>7115987932.5500002</v>
      </c>
      <c r="R163" s="45">
        <v>13151532840</v>
      </c>
      <c r="S163" s="43">
        <f t="shared" si="6"/>
        <v>52606131</v>
      </c>
      <c r="T163" s="43">
        <f t="shared" si="7"/>
        <v>4383844.25</v>
      </c>
      <c r="U163" s="50">
        <f t="shared" si="8"/>
        <v>35070754</v>
      </c>
    </row>
    <row r="164" spans="1:21" x14ac:dyDescent="0.2">
      <c r="A164" s="26" t="s">
        <v>317</v>
      </c>
      <c r="B164" s="9">
        <v>806001937</v>
      </c>
      <c r="C164" s="6" t="s">
        <v>311</v>
      </c>
      <c r="D164" s="6" t="s">
        <v>318</v>
      </c>
      <c r="E164" s="9" t="s">
        <v>16</v>
      </c>
      <c r="F164" s="19">
        <v>7843</v>
      </c>
      <c r="G164" s="19">
        <v>12106658718</v>
      </c>
      <c r="H164" s="20">
        <v>4266233883</v>
      </c>
      <c r="I164" s="7">
        <v>0</v>
      </c>
      <c r="J164" s="7">
        <v>4266233883</v>
      </c>
      <c r="K164" s="13">
        <v>0</v>
      </c>
      <c r="L164" s="18">
        <v>105346215.37</v>
      </c>
      <c r="M164" s="13">
        <v>0</v>
      </c>
      <c r="N164" s="14">
        <v>0</v>
      </c>
      <c r="O164" s="28">
        <v>576498563.32000005</v>
      </c>
      <c r="P164" s="30">
        <v>7158580056.3100004</v>
      </c>
      <c r="R164" s="45">
        <v>12106658718</v>
      </c>
      <c r="S164" s="43">
        <f t="shared" si="6"/>
        <v>48426635</v>
      </c>
      <c r="T164" s="43">
        <f t="shared" si="7"/>
        <v>4035552.92</v>
      </c>
      <c r="U164" s="50">
        <f t="shared" si="8"/>
        <v>32284423.359999999</v>
      </c>
    </row>
    <row r="165" spans="1:21" x14ac:dyDescent="0.2">
      <c r="A165" s="26" t="s">
        <v>319</v>
      </c>
      <c r="B165" s="9">
        <v>890480254</v>
      </c>
      <c r="C165" s="6" t="s">
        <v>311</v>
      </c>
      <c r="D165" s="6" t="s">
        <v>320</v>
      </c>
      <c r="E165" s="9" t="s">
        <v>13</v>
      </c>
      <c r="F165" s="19">
        <v>55794</v>
      </c>
      <c r="G165" s="19">
        <v>83964669570</v>
      </c>
      <c r="H165" s="20">
        <v>30285530237</v>
      </c>
      <c r="I165" s="7">
        <v>0</v>
      </c>
      <c r="J165" s="7">
        <v>30285530237</v>
      </c>
      <c r="K165" s="13">
        <v>0</v>
      </c>
      <c r="L165" s="18">
        <v>741780003.84000003</v>
      </c>
      <c r="M165" s="13">
        <v>0</v>
      </c>
      <c r="N165" s="14">
        <v>0</v>
      </c>
      <c r="O165" s="28">
        <v>4101129777.0799999</v>
      </c>
      <c r="P165" s="30">
        <v>48836229552.080002</v>
      </c>
      <c r="R165" s="45">
        <v>83964669570</v>
      </c>
      <c r="S165" s="43">
        <f t="shared" si="6"/>
        <v>335858678</v>
      </c>
      <c r="T165" s="43">
        <f t="shared" si="7"/>
        <v>27988223.170000002</v>
      </c>
      <c r="U165" s="50">
        <f t="shared" si="8"/>
        <v>223905785.36000001</v>
      </c>
    </row>
    <row r="166" spans="1:21" x14ac:dyDescent="0.2">
      <c r="A166" s="26" t="s">
        <v>321</v>
      </c>
      <c r="B166" s="9">
        <v>806004900</v>
      </c>
      <c r="C166" s="6" t="s">
        <v>311</v>
      </c>
      <c r="D166" s="6" t="s">
        <v>322</v>
      </c>
      <c r="E166" s="9" t="s">
        <v>13</v>
      </c>
      <c r="F166" s="19">
        <v>8163</v>
      </c>
      <c r="G166" s="19">
        <v>13189489695</v>
      </c>
      <c r="H166" s="20">
        <v>4431656872</v>
      </c>
      <c r="I166" s="7">
        <v>0</v>
      </c>
      <c r="J166" s="7">
        <v>4431656872</v>
      </c>
      <c r="K166" s="13">
        <v>0</v>
      </c>
      <c r="L166" s="18">
        <v>96668038.739999995</v>
      </c>
      <c r="M166" s="13">
        <v>0</v>
      </c>
      <c r="N166" s="14">
        <v>0</v>
      </c>
      <c r="O166" s="28">
        <v>600020116.33000004</v>
      </c>
      <c r="P166" s="30">
        <v>8061144667.9300003</v>
      </c>
      <c r="R166" s="45">
        <v>13189489695</v>
      </c>
      <c r="S166" s="43">
        <f t="shared" si="6"/>
        <v>52757959</v>
      </c>
      <c r="T166" s="43">
        <f t="shared" si="7"/>
        <v>4396496.58</v>
      </c>
      <c r="U166" s="50">
        <f t="shared" si="8"/>
        <v>35171972.640000001</v>
      </c>
    </row>
    <row r="167" spans="1:21" x14ac:dyDescent="0.2">
      <c r="A167" s="26" t="s">
        <v>323</v>
      </c>
      <c r="B167" s="9">
        <v>800015991</v>
      </c>
      <c r="C167" s="6" t="s">
        <v>311</v>
      </c>
      <c r="D167" s="6" t="s">
        <v>324</v>
      </c>
      <c r="E167" s="9" t="s">
        <v>16</v>
      </c>
      <c r="F167" s="19">
        <v>15458</v>
      </c>
      <c r="G167" s="19">
        <v>23683773746</v>
      </c>
      <c r="H167" s="20">
        <v>8444362118</v>
      </c>
      <c r="I167" s="7">
        <v>0</v>
      </c>
      <c r="J167" s="7">
        <v>8444362118</v>
      </c>
      <c r="K167" s="13">
        <v>0</v>
      </c>
      <c r="L167" s="18">
        <v>177102742.69</v>
      </c>
      <c r="M167" s="13">
        <v>0</v>
      </c>
      <c r="N167" s="14">
        <v>0</v>
      </c>
      <c r="O167" s="28">
        <v>1136238020.1099999</v>
      </c>
      <c r="P167" s="30">
        <v>13926070865.199999</v>
      </c>
      <c r="R167" s="45">
        <v>23683773746</v>
      </c>
      <c r="S167" s="43">
        <f t="shared" si="6"/>
        <v>94735095</v>
      </c>
      <c r="T167" s="43">
        <f t="shared" si="7"/>
        <v>7894591.25</v>
      </c>
      <c r="U167" s="50">
        <f t="shared" si="8"/>
        <v>63156730</v>
      </c>
    </row>
    <row r="168" spans="1:21" x14ac:dyDescent="0.2">
      <c r="A168" s="26" t="s">
        <v>325</v>
      </c>
      <c r="B168" s="9">
        <v>890481362</v>
      </c>
      <c r="C168" s="6" t="s">
        <v>311</v>
      </c>
      <c r="D168" s="6" t="s">
        <v>326</v>
      </c>
      <c r="E168" s="9" t="s">
        <v>13</v>
      </c>
      <c r="F168" s="19">
        <v>21923</v>
      </c>
      <c r="G168" s="19">
        <v>32704095633</v>
      </c>
      <c r="H168" s="20">
        <v>11932803764</v>
      </c>
      <c r="I168" s="7">
        <v>0</v>
      </c>
      <c r="J168" s="7">
        <v>11932803764</v>
      </c>
      <c r="K168" s="13">
        <v>0</v>
      </c>
      <c r="L168" s="18">
        <v>260208636.97999999</v>
      </c>
      <c r="M168" s="13">
        <v>0</v>
      </c>
      <c r="N168" s="14">
        <v>0</v>
      </c>
      <c r="O168" s="28">
        <v>1611446895.78</v>
      </c>
      <c r="P168" s="30">
        <v>18899636336.239998</v>
      </c>
      <c r="R168" s="45">
        <v>32704095633</v>
      </c>
      <c r="S168" s="43">
        <f t="shared" si="6"/>
        <v>130816383</v>
      </c>
      <c r="T168" s="43">
        <f t="shared" si="7"/>
        <v>10901365.25</v>
      </c>
      <c r="U168" s="50">
        <f t="shared" si="8"/>
        <v>87210922</v>
      </c>
    </row>
    <row r="169" spans="1:21" x14ac:dyDescent="0.2">
      <c r="A169" s="26" t="s">
        <v>327</v>
      </c>
      <c r="B169" s="9">
        <v>800253526</v>
      </c>
      <c r="C169" s="6" t="s">
        <v>311</v>
      </c>
      <c r="D169" s="6" t="s">
        <v>328</v>
      </c>
      <c r="E169" s="9" t="s">
        <v>16</v>
      </c>
      <c r="F169" s="19">
        <v>6156</v>
      </c>
      <c r="G169" s="19">
        <v>9651918528</v>
      </c>
      <c r="H169" s="20">
        <v>3370110837</v>
      </c>
      <c r="I169" s="7">
        <v>0</v>
      </c>
      <c r="J169" s="7">
        <v>3370110837</v>
      </c>
      <c r="K169" s="13">
        <v>0</v>
      </c>
      <c r="L169" s="18">
        <v>75400141.909999996</v>
      </c>
      <c r="M169" s="13">
        <v>0</v>
      </c>
      <c r="N169" s="14">
        <v>0</v>
      </c>
      <c r="O169" s="28">
        <v>452495876.04000002</v>
      </c>
      <c r="P169" s="30">
        <v>5753911673.0500002</v>
      </c>
      <c r="R169" s="45">
        <v>9651918528</v>
      </c>
      <c r="S169" s="43">
        <f t="shared" si="6"/>
        <v>38607674</v>
      </c>
      <c r="T169" s="43">
        <f t="shared" si="7"/>
        <v>3217306.17</v>
      </c>
      <c r="U169" s="50">
        <f t="shared" si="8"/>
        <v>25738449.359999999</v>
      </c>
    </row>
    <row r="170" spans="1:21" x14ac:dyDescent="0.2">
      <c r="A170" s="26" t="s">
        <v>329</v>
      </c>
      <c r="B170" s="9">
        <v>800254481</v>
      </c>
      <c r="C170" s="6" t="s">
        <v>311</v>
      </c>
      <c r="D170" s="6" t="s">
        <v>330</v>
      </c>
      <c r="E170" s="9" t="s">
        <v>13</v>
      </c>
      <c r="F170" s="19">
        <v>12568</v>
      </c>
      <c r="G170" s="19">
        <v>18261517656</v>
      </c>
      <c r="H170" s="20">
        <v>6786418537</v>
      </c>
      <c r="I170" s="7">
        <v>0</v>
      </c>
      <c r="J170" s="7">
        <v>6786418537</v>
      </c>
      <c r="K170" s="13">
        <v>0</v>
      </c>
      <c r="L170" s="18">
        <v>152419405.97999999</v>
      </c>
      <c r="M170" s="13">
        <v>0</v>
      </c>
      <c r="N170" s="14">
        <v>0</v>
      </c>
      <c r="O170" s="28">
        <v>923808994.49000001</v>
      </c>
      <c r="P170" s="30">
        <v>10398870718.530001</v>
      </c>
      <c r="R170" s="45">
        <v>18261517656</v>
      </c>
      <c r="S170" s="43">
        <f t="shared" si="6"/>
        <v>73046071</v>
      </c>
      <c r="T170" s="43">
        <f t="shared" si="7"/>
        <v>6087172.5800000001</v>
      </c>
      <c r="U170" s="50">
        <f t="shared" si="8"/>
        <v>48697380.640000001</v>
      </c>
    </row>
    <row r="171" spans="1:21" x14ac:dyDescent="0.2">
      <c r="A171" s="26" t="s">
        <v>331</v>
      </c>
      <c r="B171" s="9">
        <v>800038613</v>
      </c>
      <c r="C171" s="6" t="s">
        <v>311</v>
      </c>
      <c r="D171" s="6" t="s">
        <v>332</v>
      </c>
      <c r="E171" s="9" t="s">
        <v>16</v>
      </c>
      <c r="F171" s="19">
        <v>14771</v>
      </c>
      <c r="G171" s="19">
        <v>24271958307</v>
      </c>
      <c r="H171" s="20">
        <v>7948196215</v>
      </c>
      <c r="I171" s="7">
        <v>0</v>
      </c>
      <c r="J171" s="7">
        <v>7948196215</v>
      </c>
      <c r="K171" s="13">
        <v>0</v>
      </c>
      <c r="L171" s="18">
        <v>174693976.97999999</v>
      </c>
      <c r="M171" s="13">
        <v>0</v>
      </c>
      <c r="N171" s="14">
        <v>0</v>
      </c>
      <c r="O171" s="28">
        <v>1085740185.99</v>
      </c>
      <c r="P171" s="30">
        <v>15063327929.030001</v>
      </c>
      <c r="R171" s="45">
        <v>24271958307</v>
      </c>
      <c r="S171" s="43">
        <f t="shared" si="6"/>
        <v>97087833</v>
      </c>
      <c r="T171" s="43">
        <f t="shared" si="7"/>
        <v>8090652.75</v>
      </c>
      <c r="U171" s="50">
        <f t="shared" si="8"/>
        <v>64725222</v>
      </c>
    </row>
    <row r="172" spans="1:21" x14ac:dyDescent="0.2">
      <c r="A172" s="26" t="s">
        <v>333</v>
      </c>
      <c r="B172" s="9">
        <v>806000701</v>
      </c>
      <c r="C172" s="6" t="s">
        <v>311</v>
      </c>
      <c r="D172" s="6" t="s">
        <v>334</v>
      </c>
      <c r="E172" s="9" t="s">
        <v>13</v>
      </c>
      <c r="F172" s="19">
        <v>11421</v>
      </c>
      <c r="G172" s="19">
        <v>16630620624</v>
      </c>
      <c r="H172" s="20">
        <v>6175144076</v>
      </c>
      <c r="I172" s="7">
        <v>0</v>
      </c>
      <c r="J172" s="7">
        <v>6175144076</v>
      </c>
      <c r="K172" s="13">
        <v>0</v>
      </c>
      <c r="L172" s="18">
        <v>129118455.65000001</v>
      </c>
      <c r="M172" s="13">
        <v>0</v>
      </c>
      <c r="N172" s="14">
        <v>0</v>
      </c>
      <c r="O172" s="28">
        <v>839498927.90999997</v>
      </c>
      <c r="P172" s="30">
        <v>9486859164.4400005</v>
      </c>
      <c r="R172" s="45">
        <v>16630620624</v>
      </c>
      <c r="S172" s="43">
        <f t="shared" si="6"/>
        <v>66522482</v>
      </c>
      <c r="T172" s="43">
        <f t="shared" si="7"/>
        <v>5543540.1699999999</v>
      </c>
      <c r="U172" s="50">
        <f t="shared" si="8"/>
        <v>44348321.359999999</v>
      </c>
    </row>
    <row r="173" spans="1:21" x14ac:dyDescent="0.2">
      <c r="A173" s="26" t="s">
        <v>335</v>
      </c>
      <c r="B173" s="9">
        <v>890480022</v>
      </c>
      <c r="C173" s="6" t="s">
        <v>311</v>
      </c>
      <c r="D173" s="6" t="s">
        <v>336</v>
      </c>
      <c r="E173" s="9" t="s">
        <v>13</v>
      </c>
      <c r="F173" s="19">
        <v>69434</v>
      </c>
      <c r="G173" s="19">
        <v>102715104880</v>
      </c>
      <c r="H173" s="20">
        <v>37889636829</v>
      </c>
      <c r="I173" s="7">
        <v>0</v>
      </c>
      <c r="J173" s="7">
        <v>37889636829</v>
      </c>
      <c r="K173" s="13">
        <v>0</v>
      </c>
      <c r="L173" s="18">
        <v>841480413.88</v>
      </c>
      <c r="M173" s="13">
        <v>0</v>
      </c>
      <c r="N173" s="14">
        <v>0</v>
      </c>
      <c r="O173" s="28">
        <v>5103735974.1599998</v>
      </c>
      <c r="P173" s="30">
        <v>58880251662.960007</v>
      </c>
      <c r="R173" s="45">
        <v>102715104880</v>
      </c>
      <c r="S173" s="43">
        <f t="shared" si="6"/>
        <v>410860420</v>
      </c>
      <c r="T173" s="43">
        <f t="shared" si="7"/>
        <v>34238368.329999998</v>
      </c>
      <c r="U173" s="50">
        <f t="shared" si="8"/>
        <v>273906946.63999999</v>
      </c>
    </row>
    <row r="174" spans="1:21" x14ac:dyDescent="0.2">
      <c r="A174" s="26" t="s">
        <v>337</v>
      </c>
      <c r="B174" s="9">
        <v>890481295</v>
      </c>
      <c r="C174" s="6" t="s">
        <v>311</v>
      </c>
      <c r="D174" s="6" t="s">
        <v>338</v>
      </c>
      <c r="E174" s="9" t="s">
        <v>13</v>
      </c>
      <c r="F174" s="19">
        <v>7274</v>
      </c>
      <c r="G174" s="19">
        <v>11905166676</v>
      </c>
      <c r="H174" s="20">
        <v>3896535336</v>
      </c>
      <c r="I174" s="7">
        <v>0</v>
      </c>
      <c r="J174" s="7">
        <v>3896535336</v>
      </c>
      <c r="K174" s="13">
        <v>0</v>
      </c>
      <c r="L174" s="18">
        <v>83719820.400000006</v>
      </c>
      <c r="M174" s="13">
        <v>0</v>
      </c>
      <c r="N174" s="14">
        <v>0</v>
      </c>
      <c r="O174" s="28">
        <v>534674301.87</v>
      </c>
      <c r="P174" s="30">
        <v>7390237217.7299995</v>
      </c>
      <c r="R174" s="45">
        <v>11905166676</v>
      </c>
      <c r="S174" s="43">
        <f t="shared" si="6"/>
        <v>47620667</v>
      </c>
      <c r="T174" s="43">
        <f t="shared" si="7"/>
        <v>3968388.92</v>
      </c>
      <c r="U174" s="50">
        <f t="shared" si="8"/>
        <v>31747111.359999999</v>
      </c>
    </row>
    <row r="175" spans="1:21" x14ac:dyDescent="0.2">
      <c r="A175" s="26" t="s">
        <v>339</v>
      </c>
      <c r="B175" s="9">
        <v>806001439</v>
      </c>
      <c r="C175" s="6" t="s">
        <v>311</v>
      </c>
      <c r="D175" s="6" t="s">
        <v>340</v>
      </c>
      <c r="E175" s="9" t="s">
        <v>13</v>
      </c>
      <c r="F175" s="19">
        <v>6338</v>
      </c>
      <c r="G175" s="19">
        <v>9529379478</v>
      </c>
      <c r="H175" s="20">
        <v>3453954316</v>
      </c>
      <c r="I175" s="7">
        <v>0</v>
      </c>
      <c r="J175" s="7">
        <v>3453954316</v>
      </c>
      <c r="K175" s="13">
        <v>0</v>
      </c>
      <c r="L175" s="18">
        <v>78512023.700000003</v>
      </c>
      <c r="M175" s="13">
        <v>0</v>
      </c>
      <c r="N175" s="14">
        <v>0</v>
      </c>
      <c r="O175" s="28">
        <v>465873759.31</v>
      </c>
      <c r="P175" s="30">
        <v>5531039378.9899998</v>
      </c>
      <c r="R175" s="45">
        <v>9529379478</v>
      </c>
      <c r="S175" s="43">
        <f t="shared" si="6"/>
        <v>38117518</v>
      </c>
      <c r="T175" s="43">
        <f t="shared" si="7"/>
        <v>3176459.83</v>
      </c>
      <c r="U175" s="50">
        <f t="shared" si="8"/>
        <v>25411678.640000001</v>
      </c>
    </row>
    <row r="176" spans="1:21" x14ac:dyDescent="0.2">
      <c r="A176" s="26" t="s">
        <v>341</v>
      </c>
      <c r="B176" s="9">
        <v>800255214</v>
      </c>
      <c r="C176" s="6" t="s">
        <v>311</v>
      </c>
      <c r="D176" s="6" t="s">
        <v>342</v>
      </c>
      <c r="E176" s="9" t="s">
        <v>16</v>
      </c>
      <c r="F176" s="19">
        <v>11707</v>
      </c>
      <c r="G176" s="19">
        <v>19273187272</v>
      </c>
      <c r="H176" s="20">
        <v>6330203607</v>
      </c>
      <c r="I176" s="7">
        <v>0</v>
      </c>
      <c r="J176" s="7">
        <v>6330203607</v>
      </c>
      <c r="K176" s="13">
        <v>0</v>
      </c>
      <c r="L176" s="18">
        <v>133269551.91</v>
      </c>
      <c r="M176" s="13">
        <v>0</v>
      </c>
      <c r="N176" s="14">
        <v>0</v>
      </c>
      <c r="O176" s="28">
        <v>860521315.91999996</v>
      </c>
      <c r="P176" s="30">
        <v>11949192797.17</v>
      </c>
      <c r="R176" s="45">
        <v>19273187272</v>
      </c>
      <c r="S176" s="43">
        <f t="shared" si="6"/>
        <v>77092749</v>
      </c>
      <c r="T176" s="43">
        <f t="shared" si="7"/>
        <v>6424395.75</v>
      </c>
      <c r="U176" s="50">
        <f t="shared" si="8"/>
        <v>51395166</v>
      </c>
    </row>
    <row r="177" spans="1:21" x14ac:dyDescent="0.2">
      <c r="A177" s="26" t="s">
        <v>343</v>
      </c>
      <c r="B177" s="9">
        <v>800028432</v>
      </c>
      <c r="C177" s="6" t="s">
        <v>311</v>
      </c>
      <c r="D177" s="6" t="s">
        <v>344</v>
      </c>
      <c r="E177" s="9" t="s">
        <v>13</v>
      </c>
      <c r="F177" s="19">
        <v>119732</v>
      </c>
      <c r="G177" s="19">
        <v>181408707036</v>
      </c>
      <c r="H177" s="20">
        <v>64891798102</v>
      </c>
      <c r="I177" s="7">
        <v>0</v>
      </c>
      <c r="J177" s="7">
        <v>64891798102</v>
      </c>
      <c r="K177" s="13">
        <v>0</v>
      </c>
      <c r="L177" s="18">
        <v>1621505461.21</v>
      </c>
      <c r="M177" s="13">
        <v>0</v>
      </c>
      <c r="N177" s="14">
        <v>0</v>
      </c>
      <c r="O177" s="28">
        <v>8800883078.2800007</v>
      </c>
      <c r="P177" s="30">
        <v>106094520394.50999</v>
      </c>
      <c r="R177" s="45">
        <v>181408707036</v>
      </c>
      <c r="S177" s="43">
        <f t="shared" si="6"/>
        <v>725634828</v>
      </c>
      <c r="T177" s="43">
        <f t="shared" si="7"/>
        <v>60469569</v>
      </c>
      <c r="U177" s="50">
        <f t="shared" si="8"/>
        <v>483756552</v>
      </c>
    </row>
    <row r="178" spans="1:21" x14ac:dyDescent="0.2">
      <c r="A178" s="26" t="s">
        <v>345</v>
      </c>
      <c r="B178" s="9">
        <v>800095514</v>
      </c>
      <c r="C178" s="6" t="s">
        <v>311</v>
      </c>
      <c r="D178" s="6" t="s">
        <v>346</v>
      </c>
      <c r="E178" s="9" t="s">
        <v>13</v>
      </c>
      <c r="F178" s="19">
        <v>23568</v>
      </c>
      <c r="G178" s="19">
        <v>36186142224</v>
      </c>
      <c r="H178" s="20">
        <v>12892938115</v>
      </c>
      <c r="I178" s="7">
        <v>0</v>
      </c>
      <c r="J178" s="7">
        <v>12892938115</v>
      </c>
      <c r="K178" s="13">
        <v>0</v>
      </c>
      <c r="L178" s="18">
        <v>270826267.42000002</v>
      </c>
      <c r="M178" s="13">
        <v>0</v>
      </c>
      <c r="N178" s="14">
        <v>0</v>
      </c>
      <c r="O178" s="28">
        <v>1732362379.22</v>
      </c>
      <c r="P178" s="30">
        <v>21290015462.360001</v>
      </c>
      <c r="R178" s="45">
        <v>36186142224</v>
      </c>
      <c r="S178" s="43">
        <f t="shared" si="6"/>
        <v>144744569</v>
      </c>
      <c r="T178" s="43">
        <f t="shared" si="7"/>
        <v>12062047.42</v>
      </c>
      <c r="U178" s="50">
        <f t="shared" si="8"/>
        <v>96496379.359999999</v>
      </c>
    </row>
    <row r="179" spans="1:21" x14ac:dyDescent="0.2">
      <c r="A179" s="26" t="s">
        <v>347</v>
      </c>
      <c r="B179" s="9">
        <v>800095511</v>
      </c>
      <c r="C179" s="6" t="s">
        <v>311</v>
      </c>
      <c r="D179" s="6" t="s">
        <v>348</v>
      </c>
      <c r="E179" s="9" t="s">
        <v>16</v>
      </c>
      <c r="F179" s="19">
        <v>8563</v>
      </c>
      <c r="G179" s="19">
        <v>16129849084</v>
      </c>
      <c r="H179" s="20">
        <v>4643682616</v>
      </c>
      <c r="I179" s="7">
        <v>0</v>
      </c>
      <c r="J179" s="7">
        <v>4643682616</v>
      </c>
      <c r="K179" s="13">
        <v>0</v>
      </c>
      <c r="L179" s="18">
        <v>101165129.95999999</v>
      </c>
      <c r="M179" s="13">
        <v>0</v>
      </c>
      <c r="N179" s="14">
        <v>0</v>
      </c>
      <c r="O179" s="28">
        <v>629422057.59000003</v>
      </c>
      <c r="P179" s="30">
        <v>10755579280.450001</v>
      </c>
      <c r="R179" s="45">
        <v>16129849084</v>
      </c>
      <c r="S179" s="43">
        <f t="shared" si="6"/>
        <v>64519396</v>
      </c>
      <c r="T179" s="43">
        <f t="shared" si="7"/>
        <v>5376616.3300000001</v>
      </c>
      <c r="U179" s="50">
        <f t="shared" si="8"/>
        <v>43012930.640000001</v>
      </c>
    </row>
    <row r="180" spans="1:21" x14ac:dyDescent="0.2">
      <c r="A180" s="26" t="s">
        <v>349</v>
      </c>
      <c r="B180" s="9">
        <v>800095466</v>
      </c>
      <c r="C180" s="6" t="s">
        <v>311</v>
      </c>
      <c r="D180" s="6" t="s">
        <v>350</v>
      </c>
      <c r="E180" s="9" t="s">
        <v>13</v>
      </c>
      <c r="F180" s="19">
        <v>46811</v>
      </c>
      <c r="G180" s="19">
        <v>68655025473</v>
      </c>
      <c r="H180" s="20">
        <v>25502823332</v>
      </c>
      <c r="I180" s="7">
        <v>0</v>
      </c>
      <c r="J180" s="7">
        <v>25502823332</v>
      </c>
      <c r="K180" s="13">
        <v>0</v>
      </c>
      <c r="L180" s="18">
        <v>532500271.43000001</v>
      </c>
      <c r="M180" s="13">
        <v>0</v>
      </c>
      <c r="N180" s="14">
        <v>0</v>
      </c>
      <c r="O180" s="28">
        <v>3440835681.1700001</v>
      </c>
      <c r="P180" s="30">
        <v>39178866188.400002</v>
      </c>
      <c r="R180" s="45">
        <v>68655025473</v>
      </c>
      <c r="S180" s="43">
        <f t="shared" si="6"/>
        <v>274620102</v>
      </c>
      <c r="T180" s="43">
        <f t="shared" si="7"/>
        <v>22885008.5</v>
      </c>
      <c r="U180" s="50">
        <f t="shared" si="8"/>
        <v>183080068</v>
      </c>
    </row>
    <row r="181" spans="1:21" x14ac:dyDescent="0.2">
      <c r="A181" s="26" t="s">
        <v>351</v>
      </c>
      <c r="B181" s="9">
        <v>800254722</v>
      </c>
      <c r="C181" s="6" t="s">
        <v>311</v>
      </c>
      <c r="D181" s="6" t="s">
        <v>352</v>
      </c>
      <c r="E181" s="9" t="s">
        <v>16</v>
      </c>
      <c r="F181" s="19">
        <v>9785</v>
      </c>
      <c r="G181" s="19">
        <v>14734419345</v>
      </c>
      <c r="H181" s="20">
        <v>5331414724</v>
      </c>
      <c r="I181" s="7">
        <v>0</v>
      </c>
      <c r="J181" s="7">
        <v>5331414724</v>
      </c>
      <c r="K181" s="13">
        <v>0</v>
      </c>
      <c r="L181" s="18">
        <v>103114310.86</v>
      </c>
      <c r="M181" s="13">
        <v>0</v>
      </c>
      <c r="N181" s="14">
        <v>0</v>
      </c>
      <c r="O181" s="28">
        <v>719244988.14999998</v>
      </c>
      <c r="P181" s="30">
        <v>8580645321.9900007</v>
      </c>
      <c r="R181" s="45">
        <v>14734419345</v>
      </c>
      <c r="S181" s="43">
        <f t="shared" si="6"/>
        <v>58937677</v>
      </c>
      <c r="T181" s="43">
        <f t="shared" si="7"/>
        <v>4911473.08</v>
      </c>
      <c r="U181" s="50">
        <f t="shared" si="8"/>
        <v>39291784.640000001</v>
      </c>
    </row>
    <row r="182" spans="1:21" x14ac:dyDescent="0.2">
      <c r="A182" s="26" t="s">
        <v>353</v>
      </c>
      <c r="B182" s="9">
        <v>890480643</v>
      </c>
      <c r="C182" s="6" t="s">
        <v>311</v>
      </c>
      <c r="D182" s="6" t="s">
        <v>354</v>
      </c>
      <c r="E182" s="9" t="s">
        <v>13</v>
      </c>
      <c r="F182" s="19">
        <v>45103</v>
      </c>
      <c r="G182" s="19">
        <v>66571712279</v>
      </c>
      <c r="H182" s="20">
        <v>24384407486</v>
      </c>
      <c r="I182" s="7">
        <v>0</v>
      </c>
      <c r="J182" s="7">
        <v>24384407486</v>
      </c>
      <c r="K182" s="13">
        <v>0</v>
      </c>
      <c r="L182" s="18">
        <v>477413883.06</v>
      </c>
      <c r="M182" s="13">
        <v>527261425.55000001</v>
      </c>
      <c r="N182" s="14">
        <v>0</v>
      </c>
      <c r="O182" s="28">
        <v>3315289391.9699998</v>
      </c>
      <c r="P182" s="30">
        <v>37867340092.419998</v>
      </c>
      <c r="R182" s="45">
        <v>66571712279</v>
      </c>
      <c r="S182" s="43">
        <f t="shared" si="6"/>
        <v>266286849</v>
      </c>
      <c r="T182" s="43">
        <f t="shared" si="7"/>
        <v>22190570.75</v>
      </c>
      <c r="U182" s="50">
        <f t="shared" si="8"/>
        <v>177524566</v>
      </c>
    </row>
    <row r="183" spans="1:21" x14ac:dyDescent="0.2">
      <c r="A183" s="26" t="s">
        <v>355</v>
      </c>
      <c r="B183" s="9">
        <v>890480431</v>
      </c>
      <c r="C183" s="6" t="s">
        <v>311</v>
      </c>
      <c r="D183" s="6" t="s">
        <v>356</v>
      </c>
      <c r="E183" s="9" t="s">
        <v>16</v>
      </c>
      <c r="F183" s="19">
        <v>13161</v>
      </c>
      <c r="G183" s="19">
        <v>20531238966</v>
      </c>
      <c r="H183" s="20">
        <v>7224364648</v>
      </c>
      <c r="I183" s="7">
        <v>0</v>
      </c>
      <c r="J183" s="7">
        <v>7224364648</v>
      </c>
      <c r="K183" s="13">
        <v>0</v>
      </c>
      <c r="L183" s="18">
        <v>169819484.02000001</v>
      </c>
      <c r="M183" s="13">
        <v>0</v>
      </c>
      <c r="N183" s="14">
        <v>0</v>
      </c>
      <c r="O183" s="28">
        <v>967397372.40999997</v>
      </c>
      <c r="P183" s="30">
        <v>12169657461.57</v>
      </c>
      <c r="R183" s="45">
        <v>20531238966</v>
      </c>
      <c r="S183" s="43">
        <f t="shared" si="6"/>
        <v>82124956</v>
      </c>
      <c r="T183" s="43">
        <f t="shared" si="7"/>
        <v>6843746.3300000001</v>
      </c>
      <c r="U183" s="50">
        <f t="shared" si="8"/>
        <v>54749970.640000001</v>
      </c>
    </row>
    <row r="184" spans="1:21" x14ac:dyDescent="0.2">
      <c r="A184" s="26" t="s">
        <v>357</v>
      </c>
      <c r="B184" s="9">
        <v>900192833</v>
      </c>
      <c r="C184" s="6" t="s">
        <v>311</v>
      </c>
      <c r="D184" s="6" t="s">
        <v>358</v>
      </c>
      <c r="E184" s="9" t="s">
        <v>16</v>
      </c>
      <c r="F184" s="19">
        <v>6275</v>
      </c>
      <c r="G184" s="19">
        <v>9027428350</v>
      </c>
      <c r="H184" s="20">
        <v>3406499966</v>
      </c>
      <c r="I184" s="7">
        <v>0</v>
      </c>
      <c r="J184" s="7">
        <v>3406499966</v>
      </c>
      <c r="K184" s="13">
        <v>0</v>
      </c>
      <c r="L184" s="18">
        <v>66987693.210000001</v>
      </c>
      <c r="M184" s="13">
        <v>0</v>
      </c>
      <c r="N184" s="14">
        <v>0</v>
      </c>
      <c r="O184" s="28">
        <v>461242953.56</v>
      </c>
      <c r="P184" s="30">
        <v>5092697737.2299995</v>
      </c>
      <c r="R184" s="45">
        <v>9027428350</v>
      </c>
      <c r="S184" s="43">
        <f t="shared" si="6"/>
        <v>36109713</v>
      </c>
      <c r="T184" s="43">
        <f t="shared" si="7"/>
        <v>3009142.75</v>
      </c>
      <c r="U184" s="50">
        <f t="shared" si="8"/>
        <v>24073142</v>
      </c>
    </row>
    <row r="185" spans="1:21" x14ac:dyDescent="0.2">
      <c r="A185" s="26" t="s">
        <v>359</v>
      </c>
      <c r="B185" s="9">
        <v>800042974</v>
      </c>
      <c r="C185" s="6" t="s">
        <v>311</v>
      </c>
      <c r="D185" s="6" t="s">
        <v>360</v>
      </c>
      <c r="E185" s="9" t="s">
        <v>16</v>
      </c>
      <c r="F185" s="19">
        <v>21976</v>
      </c>
      <c r="G185" s="19">
        <v>34748648984</v>
      </c>
      <c r="H185" s="20">
        <v>11889033282</v>
      </c>
      <c r="I185" s="7">
        <v>0</v>
      </c>
      <c r="J185" s="7">
        <v>11889033282</v>
      </c>
      <c r="K185" s="13">
        <v>0</v>
      </c>
      <c r="L185" s="18">
        <v>241256005.97</v>
      </c>
      <c r="M185" s="13">
        <v>0</v>
      </c>
      <c r="N185" s="14">
        <v>0</v>
      </c>
      <c r="O185" s="28">
        <v>1615342652.99</v>
      </c>
      <c r="P185" s="30">
        <v>21003017043.040001</v>
      </c>
      <c r="R185" s="45">
        <v>34748648984</v>
      </c>
      <c r="S185" s="43">
        <f t="shared" si="6"/>
        <v>138994596</v>
      </c>
      <c r="T185" s="43">
        <f t="shared" si="7"/>
        <v>11582883</v>
      </c>
      <c r="U185" s="50">
        <f t="shared" si="8"/>
        <v>92663064</v>
      </c>
    </row>
    <row r="186" spans="1:21" x14ac:dyDescent="0.2">
      <c r="A186" s="26" t="s">
        <v>361</v>
      </c>
      <c r="B186" s="9">
        <v>806001274</v>
      </c>
      <c r="C186" s="6" t="s">
        <v>311</v>
      </c>
      <c r="D186" s="6" t="s">
        <v>362</v>
      </c>
      <c r="E186" s="9" t="s">
        <v>16</v>
      </c>
      <c r="F186" s="19">
        <v>5299</v>
      </c>
      <c r="G186" s="19">
        <v>8340419339</v>
      </c>
      <c r="H186" s="20">
        <v>2872248410</v>
      </c>
      <c r="I186" s="7">
        <v>0</v>
      </c>
      <c r="J186" s="7">
        <v>2872248410</v>
      </c>
      <c r="K186" s="13">
        <v>0</v>
      </c>
      <c r="L186" s="18">
        <v>58086481.25</v>
      </c>
      <c r="M186" s="13">
        <v>0</v>
      </c>
      <c r="N186" s="14">
        <v>0</v>
      </c>
      <c r="O186" s="28">
        <v>389502216.88</v>
      </c>
      <c r="P186" s="30">
        <v>5020582230.8699999</v>
      </c>
      <c r="R186" s="45">
        <v>8340419339</v>
      </c>
      <c r="S186" s="43">
        <f t="shared" si="6"/>
        <v>33361677</v>
      </c>
      <c r="T186" s="43">
        <f t="shared" si="7"/>
        <v>2780139.75</v>
      </c>
      <c r="U186" s="50">
        <f t="shared" si="8"/>
        <v>22241118</v>
      </c>
    </row>
    <row r="187" spans="1:21" x14ac:dyDescent="0.2">
      <c r="A187" s="26" t="s">
        <v>363</v>
      </c>
      <c r="B187" s="9">
        <v>890481447</v>
      </c>
      <c r="C187" s="6" t="s">
        <v>311</v>
      </c>
      <c r="D187" s="6" t="s">
        <v>364</v>
      </c>
      <c r="E187" s="9" t="s">
        <v>16</v>
      </c>
      <c r="F187" s="19">
        <v>7386</v>
      </c>
      <c r="G187" s="19">
        <v>12476571534</v>
      </c>
      <c r="H187" s="20">
        <v>4028009482</v>
      </c>
      <c r="I187" s="7">
        <v>0</v>
      </c>
      <c r="J187" s="7">
        <v>4028009482</v>
      </c>
      <c r="K187" s="13">
        <v>0</v>
      </c>
      <c r="L187" s="18">
        <v>89339474.730000004</v>
      </c>
      <c r="M187" s="13">
        <v>0</v>
      </c>
      <c r="N187" s="14">
        <v>0</v>
      </c>
      <c r="O187" s="28">
        <v>542906845.41999996</v>
      </c>
      <c r="P187" s="30">
        <v>7816315731.8500004</v>
      </c>
      <c r="R187" s="45">
        <v>12476571534</v>
      </c>
      <c r="S187" s="43">
        <f t="shared" si="6"/>
        <v>49906286</v>
      </c>
      <c r="T187" s="43">
        <f t="shared" si="7"/>
        <v>4158857.17</v>
      </c>
      <c r="U187" s="50">
        <f t="shared" si="8"/>
        <v>33270857.359999999</v>
      </c>
    </row>
    <row r="188" spans="1:21" x14ac:dyDescent="0.2">
      <c r="A188" s="26" t="s">
        <v>365</v>
      </c>
      <c r="B188" s="9">
        <v>806001278</v>
      </c>
      <c r="C188" s="6" t="s">
        <v>311</v>
      </c>
      <c r="D188" s="6" t="s">
        <v>366</v>
      </c>
      <c r="E188" s="9" t="s">
        <v>13</v>
      </c>
      <c r="F188" s="19">
        <v>7051</v>
      </c>
      <c r="G188" s="19">
        <v>11195683565</v>
      </c>
      <c r="H188" s="20">
        <v>3809207459</v>
      </c>
      <c r="I188" s="7">
        <v>0</v>
      </c>
      <c r="J188" s="7">
        <v>3809207459</v>
      </c>
      <c r="K188" s="13">
        <v>0</v>
      </c>
      <c r="L188" s="18">
        <v>76000449.909999996</v>
      </c>
      <c r="M188" s="13">
        <v>0</v>
      </c>
      <c r="N188" s="14">
        <v>0</v>
      </c>
      <c r="O188" s="28">
        <v>518282719.62</v>
      </c>
      <c r="P188" s="30">
        <v>6792192936.4700003</v>
      </c>
      <c r="R188" s="45">
        <v>11195683565</v>
      </c>
      <c r="S188" s="43">
        <f t="shared" si="6"/>
        <v>44782734</v>
      </c>
      <c r="T188" s="43">
        <f t="shared" si="7"/>
        <v>3731894.5</v>
      </c>
      <c r="U188" s="50">
        <f t="shared" si="8"/>
        <v>29855156</v>
      </c>
    </row>
    <row r="189" spans="1:21" x14ac:dyDescent="0.2">
      <c r="A189" s="26" t="s">
        <v>367</v>
      </c>
      <c r="B189" s="9">
        <v>890481310</v>
      </c>
      <c r="C189" s="6" t="s">
        <v>311</v>
      </c>
      <c r="D189" s="6" t="s">
        <v>368</v>
      </c>
      <c r="E189" s="9" t="s">
        <v>13</v>
      </c>
      <c r="F189" s="19">
        <v>15170</v>
      </c>
      <c r="G189" s="19">
        <v>23224663200</v>
      </c>
      <c r="H189" s="20">
        <v>8257614665</v>
      </c>
      <c r="I189" s="7">
        <v>0</v>
      </c>
      <c r="J189" s="7">
        <v>8257614665</v>
      </c>
      <c r="K189" s="13">
        <v>0</v>
      </c>
      <c r="L189" s="18">
        <v>185336435.78999999</v>
      </c>
      <c r="M189" s="13">
        <v>0</v>
      </c>
      <c r="N189" s="14">
        <v>0</v>
      </c>
      <c r="O189" s="28">
        <v>1115068622.4000001</v>
      </c>
      <c r="P189" s="30">
        <v>13666643476.809999</v>
      </c>
      <c r="R189" s="45">
        <v>23224663200</v>
      </c>
      <c r="S189" s="43">
        <f t="shared" si="6"/>
        <v>92898653</v>
      </c>
      <c r="T189" s="43">
        <f t="shared" si="7"/>
        <v>7741554.4199999999</v>
      </c>
      <c r="U189" s="50">
        <f t="shared" si="8"/>
        <v>61932435.359999999</v>
      </c>
    </row>
    <row r="190" spans="1:21" x14ac:dyDescent="0.2">
      <c r="A190" s="26" t="s">
        <v>369</v>
      </c>
      <c r="B190" s="9">
        <v>800037166</v>
      </c>
      <c r="C190" s="6" t="s">
        <v>311</v>
      </c>
      <c r="D190" s="6" t="s">
        <v>370</v>
      </c>
      <c r="E190" s="9" t="s">
        <v>16</v>
      </c>
      <c r="F190" s="19">
        <v>9568</v>
      </c>
      <c r="G190" s="19">
        <v>16505020064</v>
      </c>
      <c r="H190" s="20">
        <v>5246344150</v>
      </c>
      <c r="I190" s="7">
        <v>0</v>
      </c>
      <c r="J190" s="7">
        <v>5246344150</v>
      </c>
      <c r="K190" s="13">
        <v>0</v>
      </c>
      <c r="L190" s="18">
        <v>126299936.16</v>
      </c>
      <c r="M190" s="13">
        <v>0</v>
      </c>
      <c r="N190" s="14">
        <v>0</v>
      </c>
      <c r="O190" s="28">
        <v>703294435.00999999</v>
      </c>
      <c r="P190" s="30">
        <v>10429081542.83</v>
      </c>
      <c r="R190" s="45">
        <v>16505020064</v>
      </c>
      <c r="S190" s="43">
        <f t="shared" si="6"/>
        <v>66020080</v>
      </c>
      <c r="T190" s="43">
        <f t="shared" si="7"/>
        <v>5501673.3300000001</v>
      </c>
      <c r="U190" s="50">
        <f t="shared" si="8"/>
        <v>44013386.640000001</v>
      </c>
    </row>
    <row r="191" spans="1:21" x14ac:dyDescent="0.2">
      <c r="A191" s="26" t="s">
        <v>371</v>
      </c>
      <c r="B191" s="9">
        <v>800026685</v>
      </c>
      <c r="C191" s="6" t="s">
        <v>311</v>
      </c>
      <c r="D191" s="6" t="s">
        <v>372</v>
      </c>
      <c r="E191" s="9" t="s">
        <v>13</v>
      </c>
      <c r="F191" s="19">
        <v>22767</v>
      </c>
      <c r="G191" s="19">
        <v>35720831058</v>
      </c>
      <c r="H191" s="20">
        <v>12292135232</v>
      </c>
      <c r="I191" s="7">
        <v>0</v>
      </c>
      <c r="J191" s="7">
        <v>12292135232</v>
      </c>
      <c r="K191" s="13">
        <v>0</v>
      </c>
      <c r="L191" s="18">
        <v>266571695.43000001</v>
      </c>
      <c r="M191" s="13">
        <v>0</v>
      </c>
      <c r="N191" s="14">
        <v>0</v>
      </c>
      <c r="O191" s="28">
        <v>1673484991.8399999</v>
      </c>
      <c r="P191" s="30">
        <v>21488639138.73</v>
      </c>
      <c r="R191" s="45">
        <v>35720831058</v>
      </c>
      <c r="S191" s="43">
        <f t="shared" si="6"/>
        <v>142883324</v>
      </c>
      <c r="T191" s="43">
        <f t="shared" si="7"/>
        <v>11906943.67</v>
      </c>
      <c r="U191" s="50">
        <f t="shared" si="8"/>
        <v>95255549.359999999</v>
      </c>
    </row>
    <row r="192" spans="1:21" x14ac:dyDescent="0.2">
      <c r="A192" s="26" t="s">
        <v>373</v>
      </c>
      <c r="B192" s="9">
        <v>806003884</v>
      </c>
      <c r="C192" s="6" t="s">
        <v>311</v>
      </c>
      <c r="D192" s="6" t="s">
        <v>374</v>
      </c>
      <c r="E192" s="9" t="s">
        <v>16</v>
      </c>
      <c r="F192" s="19">
        <v>8422</v>
      </c>
      <c r="G192" s="19">
        <v>14030639322</v>
      </c>
      <c r="H192" s="20">
        <v>4608343403</v>
      </c>
      <c r="I192" s="7">
        <v>0</v>
      </c>
      <c r="J192" s="7">
        <v>4608343403</v>
      </c>
      <c r="K192" s="13">
        <v>0</v>
      </c>
      <c r="L192" s="18">
        <v>104248708.2</v>
      </c>
      <c r="M192" s="13">
        <v>0</v>
      </c>
      <c r="N192" s="14">
        <v>0</v>
      </c>
      <c r="O192" s="28">
        <v>619057873.28999996</v>
      </c>
      <c r="P192" s="30">
        <v>8698989337.5100002</v>
      </c>
      <c r="R192" s="45">
        <v>14030639322</v>
      </c>
      <c r="S192" s="43">
        <f t="shared" si="6"/>
        <v>56122557</v>
      </c>
      <c r="T192" s="43">
        <f t="shared" si="7"/>
        <v>4676879.75</v>
      </c>
      <c r="U192" s="50">
        <f t="shared" si="8"/>
        <v>37415038</v>
      </c>
    </row>
    <row r="193" spans="1:21" x14ac:dyDescent="0.2">
      <c r="A193" s="26" t="s">
        <v>375</v>
      </c>
      <c r="B193" s="9">
        <v>800037175</v>
      </c>
      <c r="C193" s="6" t="s">
        <v>311</v>
      </c>
      <c r="D193" s="6" t="s">
        <v>376</v>
      </c>
      <c r="E193" s="9" t="s">
        <v>13</v>
      </c>
      <c r="F193" s="19">
        <v>33503</v>
      </c>
      <c r="G193" s="19">
        <v>53573374186</v>
      </c>
      <c r="H193" s="20">
        <v>18279575473</v>
      </c>
      <c r="I193" s="7">
        <v>0</v>
      </c>
      <c r="J193" s="7">
        <v>18279575473</v>
      </c>
      <c r="K193" s="13">
        <v>0</v>
      </c>
      <c r="L193" s="18">
        <v>408802713.66000003</v>
      </c>
      <c r="M193" s="13">
        <v>0</v>
      </c>
      <c r="N193" s="14">
        <v>0</v>
      </c>
      <c r="O193" s="28">
        <v>2462633095.3400002</v>
      </c>
      <c r="P193" s="30">
        <v>32422362904</v>
      </c>
      <c r="R193" s="45">
        <v>53573374186</v>
      </c>
      <c r="S193" s="43">
        <f t="shared" si="6"/>
        <v>214293497</v>
      </c>
      <c r="T193" s="43">
        <f t="shared" si="7"/>
        <v>17857791.420000002</v>
      </c>
      <c r="U193" s="50">
        <f t="shared" si="8"/>
        <v>142862331.36000001</v>
      </c>
    </row>
    <row r="194" spans="1:21" x14ac:dyDescent="0.2">
      <c r="A194" s="26" t="s">
        <v>377</v>
      </c>
      <c r="B194" s="9">
        <v>800043486</v>
      </c>
      <c r="C194" s="6" t="s">
        <v>311</v>
      </c>
      <c r="D194" s="6" t="s">
        <v>378</v>
      </c>
      <c r="E194" s="9" t="s">
        <v>16</v>
      </c>
      <c r="F194" s="19">
        <v>14565</v>
      </c>
      <c r="G194" s="19">
        <v>23037387675</v>
      </c>
      <c r="H194" s="20">
        <v>7959916607</v>
      </c>
      <c r="I194" s="7">
        <v>0</v>
      </c>
      <c r="J194" s="7">
        <v>7959916607</v>
      </c>
      <c r="K194" s="13">
        <v>0</v>
      </c>
      <c r="L194" s="18">
        <v>156717021.99000001</v>
      </c>
      <c r="M194" s="13">
        <v>0</v>
      </c>
      <c r="N194" s="14">
        <v>0</v>
      </c>
      <c r="O194" s="28">
        <v>1070598186.24</v>
      </c>
      <c r="P194" s="30">
        <v>13850155859.77</v>
      </c>
      <c r="R194" s="45">
        <v>23037387675</v>
      </c>
      <c r="S194" s="43">
        <f t="shared" si="6"/>
        <v>92149551</v>
      </c>
      <c r="T194" s="43">
        <f t="shared" si="7"/>
        <v>7679129.25</v>
      </c>
      <c r="U194" s="50">
        <f t="shared" si="8"/>
        <v>61433034</v>
      </c>
    </row>
    <row r="195" spans="1:21" x14ac:dyDescent="0.2">
      <c r="A195" s="26" t="s">
        <v>379</v>
      </c>
      <c r="B195" s="9">
        <v>890480203</v>
      </c>
      <c r="C195" s="6" t="s">
        <v>311</v>
      </c>
      <c r="D195" s="6" t="s">
        <v>380</v>
      </c>
      <c r="E195" s="9" t="s">
        <v>13</v>
      </c>
      <c r="F195" s="19">
        <v>26451</v>
      </c>
      <c r="G195" s="19">
        <v>34245421974</v>
      </c>
      <c r="H195" s="20">
        <v>14515550582</v>
      </c>
      <c r="I195" s="7">
        <v>0</v>
      </c>
      <c r="J195" s="7">
        <v>14515550582</v>
      </c>
      <c r="K195" s="13">
        <v>0</v>
      </c>
      <c r="L195" s="18">
        <v>372587046.47000003</v>
      </c>
      <c r="M195" s="13">
        <v>0</v>
      </c>
      <c r="N195" s="14">
        <v>0</v>
      </c>
      <c r="O195" s="28">
        <v>1944276870.8800001</v>
      </c>
      <c r="P195" s="30">
        <v>17413007474.650002</v>
      </c>
      <c r="R195" s="45">
        <v>34245421974</v>
      </c>
      <c r="S195" s="43">
        <f t="shared" si="6"/>
        <v>136981688</v>
      </c>
      <c r="T195" s="43">
        <f t="shared" si="7"/>
        <v>11415140.67</v>
      </c>
      <c r="U195" s="50">
        <f t="shared" si="8"/>
        <v>91321125.359999999</v>
      </c>
    </row>
    <row r="196" spans="1:21" x14ac:dyDescent="0.2">
      <c r="A196" s="26" t="s">
        <v>381</v>
      </c>
      <c r="B196" s="9">
        <v>890480069</v>
      </c>
      <c r="C196" s="6" t="s">
        <v>311</v>
      </c>
      <c r="D196" s="6" t="s">
        <v>382</v>
      </c>
      <c r="E196" s="9" t="s">
        <v>13</v>
      </c>
      <c r="F196" s="19">
        <v>11435</v>
      </c>
      <c r="G196" s="19">
        <v>16691360755</v>
      </c>
      <c r="H196" s="20">
        <v>6234443887</v>
      </c>
      <c r="I196" s="7">
        <v>0</v>
      </c>
      <c r="J196" s="7">
        <v>6234443887</v>
      </c>
      <c r="K196" s="13">
        <v>0</v>
      </c>
      <c r="L196" s="18">
        <v>138718991.83000001</v>
      </c>
      <c r="M196" s="13">
        <v>0</v>
      </c>
      <c r="N196" s="14">
        <v>0</v>
      </c>
      <c r="O196" s="28">
        <v>840527995.86000001</v>
      </c>
      <c r="P196" s="30">
        <v>9477669880.3100014</v>
      </c>
      <c r="R196" s="45">
        <v>16691360755</v>
      </c>
      <c r="S196" s="43">
        <f t="shared" si="6"/>
        <v>66765443</v>
      </c>
      <c r="T196" s="43">
        <f t="shared" si="7"/>
        <v>5563786.9199999999</v>
      </c>
      <c r="U196" s="50">
        <f t="shared" si="8"/>
        <v>44510295.359999999</v>
      </c>
    </row>
    <row r="197" spans="1:21" x14ac:dyDescent="0.2">
      <c r="A197" s="26" t="s">
        <v>383</v>
      </c>
      <c r="B197" s="9">
        <v>890481343</v>
      </c>
      <c r="C197" s="6" t="s">
        <v>311</v>
      </c>
      <c r="D197" s="6" t="s">
        <v>384</v>
      </c>
      <c r="E197" s="9" t="s">
        <v>13</v>
      </c>
      <c r="F197" s="19">
        <v>16353</v>
      </c>
      <c r="G197" s="19">
        <v>23545850697</v>
      </c>
      <c r="H197" s="20">
        <v>8859210656</v>
      </c>
      <c r="I197" s="7">
        <v>0</v>
      </c>
      <c r="J197" s="7">
        <v>8859210656</v>
      </c>
      <c r="K197" s="13">
        <v>0</v>
      </c>
      <c r="L197" s="18">
        <v>225935878.90000001</v>
      </c>
      <c r="M197" s="13">
        <v>0</v>
      </c>
      <c r="N197" s="14">
        <v>0</v>
      </c>
      <c r="O197" s="28">
        <v>1202024863.6900001</v>
      </c>
      <c r="P197" s="30">
        <v>13258679298.41</v>
      </c>
      <c r="R197" s="45">
        <v>23545850697</v>
      </c>
      <c r="S197" s="43">
        <f t="shared" si="6"/>
        <v>94183403</v>
      </c>
      <c r="T197" s="43">
        <f t="shared" si="7"/>
        <v>7848616.9199999999</v>
      </c>
      <c r="U197" s="50">
        <f t="shared" si="8"/>
        <v>62788935.359999999</v>
      </c>
    </row>
    <row r="198" spans="1:21" x14ac:dyDescent="0.2">
      <c r="A198" s="26" t="s">
        <v>385</v>
      </c>
      <c r="B198" s="9">
        <v>800049017</v>
      </c>
      <c r="C198" s="6" t="s">
        <v>311</v>
      </c>
      <c r="D198" s="6" t="s">
        <v>386</v>
      </c>
      <c r="E198" s="9" t="s">
        <v>13</v>
      </c>
      <c r="F198" s="19">
        <v>40135</v>
      </c>
      <c r="G198" s="19">
        <v>50304366165</v>
      </c>
      <c r="H198" s="20">
        <v>21923911760</v>
      </c>
      <c r="I198" s="7">
        <v>0</v>
      </c>
      <c r="J198" s="7">
        <v>21923911760</v>
      </c>
      <c r="K198" s="13">
        <v>0</v>
      </c>
      <c r="L198" s="18">
        <v>482110095.23000002</v>
      </c>
      <c r="M198" s="13">
        <v>0</v>
      </c>
      <c r="N198" s="14">
        <v>0</v>
      </c>
      <c r="O198" s="28">
        <v>2950117281.4899998</v>
      </c>
      <c r="P198" s="30">
        <v>24948227028.279999</v>
      </c>
      <c r="R198" s="45">
        <v>50304366165</v>
      </c>
      <c r="S198" s="43">
        <f t="shared" si="6"/>
        <v>201217465</v>
      </c>
      <c r="T198" s="43">
        <f t="shared" si="7"/>
        <v>16768122.08</v>
      </c>
      <c r="U198" s="50">
        <f t="shared" si="8"/>
        <v>134144976.64</v>
      </c>
    </row>
    <row r="199" spans="1:21" x14ac:dyDescent="0.2">
      <c r="A199" s="26" t="s">
        <v>387</v>
      </c>
      <c r="B199" s="9">
        <v>890480006</v>
      </c>
      <c r="C199" s="6" t="s">
        <v>311</v>
      </c>
      <c r="D199" s="6" t="s">
        <v>388</v>
      </c>
      <c r="E199" s="9" t="s">
        <v>13</v>
      </c>
      <c r="F199" s="19">
        <v>16912</v>
      </c>
      <c r="G199" s="19">
        <v>23521175776</v>
      </c>
      <c r="H199" s="20">
        <v>9158238876</v>
      </c>
      <c r="I199" s="7">
        <v>0</v>
      </c>
      <c r="J199" s="7">
        <v>9158238876</v>
      </c>
      <c r="K199" s="13">
        <v>0</v>
      </c>
      <c r="L199" s="18">
        <v>181367350.38</v>
      </c>
      <c r="M199" s="13">
        <v>0</v>
      </c>
      <c r="N199" s="14">
        <v>0</v>
      </c>
      <c r="O199" s="28">
        <v>1243114076.5999999</v>
      </c>
      <c r="P199" s="30">
        <v>12938455473.02</v>
      </c>
      <c r="R199" s="45">
        <v>23521175776</v>
      </c>
      <c r="S199" s="43">
        <f t="shared" si="6"/>
        <v>94084703</v>
      </c>
      <c r="T199" s="43">
        <f t="shared" si="7"/>
        <v>7840391.9199999999</v>
      </c>
      <c r="U199" s="50">
        <f t="shared" si="8"/>
        <v>62723135.359999999</v>
      </c>
    </row>
    <row r="200" spans="1:21" x14ac:dyDescent="0.2">
      <c r="A200" s="26" t="s">
        <v>389</v>
      </c>
      <c r="B200" s="9">
        <v>800035677</v>
      </c>
      <c r="C200" s="6" t="s">
        <v>311</v>
      </c>
      <c r="D200" s="6" t="s">
        <v>390</v>
      </c>
      <c r="E200" s="9" t="s">
        <v>13</v>
      </c>
      <c r="F200" s="19">
        <v>7198</v>
      </c>
      <c r="G200" s="19">
        <v>11385760410</v>
      </c>
      <c r="H200" s="20">
        <v>3911080187</v>
      </c>
      <c r="I200" s="7">
        <v>0</v>
      </c>
      <c r="J200" s="7">
        <v>3911080187</v>
      </c>
      <c r="K200" s="13">
        <v>0</v>
      </c>
      <c r="L200" s="18">
        <v>85248565.579999998</v>
      </c>
      <c r="M200" s="13">
        <v>0</v>
      </c>
      <c r="N200" s="14">
        <v>0</v>
      </c>
      <c r="O200" s="28">
        <v>529087933.02999997</v>
      </c>
      <c r="P200" s="30">
        <v>6860343724.3900003</v>
      </c>
      <c r="R200" s="45">
        <v>11385760410</v>
      </c>
      <c r="S200" s="43">
        <f t="shared" si="6"/>
        <v>45543042</v>
      </c>
      <c r="T200" s="43">
        <f t="shared" si="7"/>
        <v>3795253.5</v>
      </c>
      <c r="U200" s="50">
        <f t="shared" si="8"/>
        <v>30362028</v>
      </c>
    </row>
    <row r="201" spans="1:21" x14ac:dyDescent="0.2">
      <c r="A201" s="26" t="s">
        <v>391</v>
      </c>
      <c r="B201" s="9">
        <v>800095530</v>
      </c>
      <c r="C201" s="6" t="s">
        <v>311</v>
      </c>
      <c r="D201" s="6" t="s">
        <v>392</v>
      </c>
      <c r="E201" s="9" t="s">
        <v>13</v>
      </c>
      <c r="F201" s="19">
        <v>12110</v>
      </c>
      <c r="G201" s="19">
        <v>17791212740</v>
      </c>
      <c r="H201" s="20">
        <v>6446731779</v>
      </c>
      <c r="I201" s="7">
        <v>0</v>
      </c>
      <c r="J201" s="7">
        <v>6446731779</v>
      </c>
      <c r="K201" s="13">
        <v>0</v>
      </c>
      <c r="L201" s="18">
        <v>131531181.59999999</v>
      </c>
      <c r="M201" s="13">
        <v>0</v>
      </c>
      <c r="N201" s="14">
        <v>0</v>
      </c>
      <c r="O201" s="28">
        <v>890143771.74000001</v>
      </c>
      <c r="P201" s="30">
        <v>10322806007.66</v>
      </c>
      <c r="R201" s="45">
        <v>17791212740</v>
      </c>
      <c r="S201" s="43">
        <f t="shared" si="6"/>
        <v>71164851</v>
      </c>
      <c r="T201" s="43">
        <f t="shared" si="7"/>
        <v>5930404.25</v>
      </c>
      <c r="U201" s="50">
        <f t="shared" si="8"/>
        <v>47443234</v>
      </c>
    </row>
    <row r="202" spans="1:21" x14ac:dyDescent="0.2">
      <c r="A202" s="26" t="s">
        <v>393</v>
      </c>
      <c r="B202" s="9">
        <v>800255213</v>
      </c>
      <c r="C202" s="6" t="s">
        <v>311</v>
      </c>
      <c r="D202" s="6" t="s">
        <v>394</v>
      </c>
      <c r="E202" s="9" t="s">
        <v>16</v>
      </c>
      <c r="F202" s="19">
        <v>20900</v>
      </c>
      <c r="G202" s="19">
        <v>29832179300</v>
      </c>
      <c r="H202" s="20">
        <v>11425377367</v>
      </c>
      <c r="I202" s="7">
        <v>0</v>
      </c>
      <c r="J202" s="7">
        <v>11425377367</v>
      </c>
      <c r="K202" s="13">
        <v>0</v>
      </c>
      <c r="L202" s="18">
        <v>215044040.47999999</v>
      </c>
      <c r="M202" s="13">
        <v>0</v>
      </c>
      <c r="N202" s="14">
        <v>0</v>
      </c>
      <c r="O202" s="28">
        <v>1536251431</v>
      </c>
      <c r="P202" s="30">
        <v>16655506461.52</v>
      </c>
      <c r="R202" s="45">
        <v>29832179300</v>
      </c>
      <c r="S202" s="43">
        <f t="shared" si="6"/>
        <v>119328717</v>
      </c>
      <c r="T202" s="43">
        <f t="shared" si="7"/>
        <v>9944059.75</v>
      </c>
      <c r="U202" s="50">
        <f t="shared" si="8"/>
        <v>79552478</v>
      </c>
    </row>
    <row r="203" spans="1:21" x14ac:dyDescent="0.2">
      <c r="A203" s="26" t="s">
        <v>395</v>
      </c>
      <c r="B203" s="9">
        <v>890481149</v>
      </c>
      <c r="C203" s="6" t="s">
        <v>311</v>
      </c>
      <c r="D203" s="6" t="s">
        <v>396</v>
      </c>
      <c r="E203" s="9" t="s">
        <v>13</v>
      </c>
      <c r="F203" s="19">
        <v>54104</v>
      </c>
      <c r="G203" s="19">
        <v>81654622464</v>
      </c>
      <c r="H203" s="20">
        <v>29294900763</v>
      </c>
      <c r="I203" s="7">
        <v>0</v>
      </c>
      <c r="J203" s="7">
        <v>29294900763</v>
      </c>
      <c r="K203" s="13">
        <v>0</v>
      </c>
      <c r="L203" s="18">
        <v>872246985.57000005</v>
      </c>
      <c r="M203" s="13">
        <v>0</v>
      </c>
      <c r="N203" s="14">
        <v>0</v>
      </c>
      <c r="O203" s="28">
        <v>3976906575.25</v>
      </c>
      <c r="P203" s="30">
        <v>47510568140.18</v>
      </c>
      <c r="R203" s="45">
        <v>81654622464</v>
      </c>
      <c r="S203" s="43">
        <f t="shared" si="6"/>
        <v>326618490</v>
      </c>
      <c r="T203" s="43">
        <f t="shared" si="7"/>
        <v>27218207.5</v>
      </c>
      <c r="U203" s="50">
        <f t="shared" si="8"/>
        <v>217745660</v>
      </c>
    </row>
    <row r="204" spans="1:21" x14ac:dyDescent="0.2">
      <c r="A204" s="26" t="s">
        <v>397</v>
      </c>
      <c r="B204" s="9">
        <v>890481324</v>
      </c>
      <c r="C204" s="6" t="s">
        <v>311</v>
      </c>
      <c r="D204" s="6" t="s">
        <v>398</v>
      </c>
      <c r="E204" s="9" t="s">
        <v>13</v>
      </c>
      <c r="F204" s="19">
        <v>10760</v>
      </c>
      <c r="G204" s="19">
        <v>16540756200</v>
      </c>
      <c r="H204" s="20">
        <v>5808185019</v>
      </c>
      <c r="I204" s="7">
        <v>0</v>
      </c>
      <c r="J204" s="7">
        <v>5808185019</v>
      </c>
      <c r="K204" s="13">
        <v>0</v>
      </c>
      <c r="L204" s="18">
        <v>132794350.2</v>
      </c>
      <c r="M204" s="13">
        <v>0</v>
      </c>
      <c r="N204" s="14">
        <v>0</v>
      </c>
      <c r="O204" s="28">
        <v>790912219.98000002</v>
      </c>
      <c r="P204" s="30">
        <v>9808864610.8199997</v>
      </c>
      <c r="R204" s="45">
        <v>16540756200</v>
      </c>
      <c r="S204" s="43">
        <f t="shared" si="6"/>
        <v>66163025</v>
      </c>
      <c r="T204" s="43">
        <f t="shared" si="7"/>
        <v>5513585.4199999999</v>
      </c>
      <c r="U204" s="50">
        <f t="shared" si="8"/>
        <v>44108683.359999999</v>
      </c>
    </row>
    <row r="205" spans="1:21" x14ac:dyDescent="0.2">
      <c r="A205" s="26" t="s">
        <v>399</v>
      </c>
      <c r="B205" s="9">
        <v>890481192</v>
      </c>
      <c r="C205" s="6" t="s">
        <v>311</v>
      </c>
      <c r="D205" s="6" t="s">
        <v>400</v>
      </c>
      <c r="E205" s="9" t="s">
        <v>13</v>
      </c>
      <c r="F205" s="19">
        <v>18185</v>
      </c>
      <c r="G205" s="19">
        <v>26827457620</v>
      </c>
      <c r="H205" s="20">
        <v>9873903796</v>
      </c>
      <c r="I205" s="7">
        <v>0</v>
      </c>
      <c r="J205" s="7">
        <v>9873903796</v>
      </c>
      <c r="K205" s="13">
        <v>0</v>
      </c>
      <c r="L205" s="18">
        <v>198286623.22999999</v>
      </c>
      <c r="M205" s="13">
        <v>0</v>
      </c>
      <c r="N205" s="14">
        <v>0</v>
      </c>
      <c r="O205" s="28">
        <v>1336685754.6700001</v>
      </c>
      <c r="P205" s="30">
        <v>15418581446.1</v>
      </c>
      <c r="R205" s="45">
        <v>26827457620</v>
      </c>
      <c r="S205" s="43">
        <f t="shared" ref="S205:S268" si="9">+ROUND(R205*0.004,0)</f>
        <v>107309830</v>
      </c>
      <c r="T205" s="43">
        <f t="shared" ref="T205:T268" si="10">ROUND((S205/12),2)</f>
        <v>8942485.8300000001</v>
      </c>
      <c r="U205" s="50">
        <f t="shared" ref="U205:U268" si="11">+T205*8</f>
        <v>71539886.640000001</v>
      </c>
    </row>
    <row r="206" spans="1:21" x14ac:dyDescent="0.2">
      <c r="A206" s="26" t="s">
        <v>401</v>
      </c>
      <c r="B206" s="9">
        <v>890481177</v>
      </c>
      <c r="C206" s="6" t="s">
        <v>311</v>
      </c>
      <c r="D206" s="6" t="s">
        <v>402</v>
      </c>
      <c r="E206" s="9" t="s">
        <v>13</v>
      </c>
      <c r="F206" s="19">
        <v>10145</v>
      </c>
      <c r="G206" s="19">
        <v>15315247075</v>
      </c>
      <c r="H206" s="20">
        <v>5387142696</v>
      </c>
      <c r="I206" s="7">
        <v>0</v>
      </c>
      <c r="J206" s="7">
        <v>5387142696</v>
      </c>
      <c r="K206" s="13">
        <v>0</v>
      </c>
      <c r="L206" s="18">
        <v>119687297.84</v>
      </c>
      <c r="M206" s="13">
        <v>0</v>
      </c>
      <c r="N206" s="14">
        <v>0</v>
      </c>
      <c r="O206" s="28">
        <v>745706735.28999996</v>
      </c>
      <c r="P206" s="30">
        <v>9062710345.8699989</v>
      </c>
      <c r="R206" s="45">
        <v>15315247075</v>
      </c>
      <c r="S206" s="43">
        <f t="shared" si="9"/>
        <v>61260988</v>
      </c>
      <c r="T206" s="43">
        <f t="shared" si="10"/>
        <v>5105082.33</v>
      </c>
      <c r="U206" s="50">
        <f t="shared" si="11"/>
        <v>40840658.640000001</v>
      </c>
    </row>
    <row r="207" spans="1:21" x14ac:dyDescent="0.2">
      <c r="A207" s="26" t="s">
        <v>403</v>
      </c>
      <c r="B207" s="9">
        <v>891800846</v>
      </c>
      <c r="C207" s="6" t="s">
        <v>404</v>
      </c>
      <c r="D207" s="6" t="s">
        <v>405</v>
      </c>
      <c r="E207" s="9" t="s">
        <v>13</v>
      </c>
      <c r="F207" s="19">
        <v>65698</v>
      </c>
      <c r="G207" s="19">
        <v>93129083034</v>
      </c>
      <c r="H207" s="20">
        <v>35727249996</v>
      </c>
      <c r="I207" s="7">
        <v>0</v>
      </c>
      <c r="J207" s="7">
        <v>35727249996</v>
      </c>
      <c r="K207" s="13">
        <v>0</v>
      </c>
      <c r="L207" s="18">
        <v>1958281151.95</v>
      </c>
      <c r="M207" s="13">
        <v>2287456434.52</v>
      </c>
      <c r="N207" s="14">
        <v>2976912140.75</v>
      </c>
      <c r="O207" s="28">
        <v>9855437090.3999996</v>
      </c>
      <c r="P207" s="30">
        <v>40323746220.380005</v>
      </c>
      <c r="R207" s="45">
        <v>93129083034</v>
      </c>
      <c r="S207" s="43">
        <f t="shared" si="9"/>
        <v>372516332</v>
      </c>
      <c r="T207" s="43">
        <f t="shared" si="10"/>
        <v>31043027.670000002</v>
      </c>
      <c r="U207" s="50">
        <f t="shared" si="11"/>
        <v>248344221.36000001</v>
      </c>
    </row>
    <row r="208" spans="1:21" x14ac:dyDescent="0.2">
      <c r="A208" s="26" t="s">
        <v>406</v>
      </c>
      <c r="B208" s="9">
        <v>891801281</v>
      </c>
      <c r="C208" s="6" t="s">
        <v>404</v>
      </c>
      <c r="D208" s="6" t="s">
        <v>407</v>
      </c>
      <c r="E208" s="9" t="s">
        <v>13</v>
      </c>
      <c r="F208" s="19">
        <v>1145</v>
      </c>
      <c r="G208" s="19">
        <v>2286585610</v>
      </c>
      <c r="H208" s="20">
        <v>622143257</v>
      </c>
      <c r="I208" s="7">
        <v>0</v>
      </c>
      <c r="J208" s="7">
        <v>622143257</v>
      </c>
      <c r="K208" s="13">
        <v>0</v>
      </c>
      <c r="L208" s="18">
        <v>22969645.559999999</v>
      </c>
      <c r="M208" s="13">
        <v>0</v>
      </c>
      <c r="N208" s="14">
        <v>0</v>
      </c>
      <c r="O208" s="28">
        <v>171762846.18000001</v>
      </c>
      <c r="P208" s="30">
        <v>1469709861.26</v>
      </c>
      <c r="R208" s="45">
        <v>2286585610</v>
      </c>
      <c r="S208" s="43">
        <f t="shared" si="9"/>
        <v>9146342</v>
      </c>
      <c r="T208" s="43">
        <f t="shared" si="10"/>
        <v>762195.17</v>
      </c>
      <c r="U208" s="50">
        <f t="shared" si="11"/>
        <v>6097561.3600000003</v>
      </c>
    </row>
    <row r="209" spans="1:21" x14ac:dyDescent="0.2">
      <c r="A209" s="26" t="s">
        <v>408</v>
      </c>
      <c r="B209" s="9">
        <v>800077545</v>
      </c>
      <c r="C209" s="6" t="s">
        <v>404</v>
      </c>
      <c r="D209" s="6" t="s">
        <v>409</v>
      </c>
      <c r="E209" s="9" t="s">
        <v>16</v>
      </c>
      <c r="F209" s="19">
        <v>12832</v>
      </c>
      <c r="G209" s="19">
        <v>21560121088</v>
      </c>
      <c r="H209" s="20">
        <v>7003487553</v>
      </c>
      <c r="I209" s="7">
        <v>0</v>
      </c>
      <c r="J209" s="7">
        <v>7003487553</v>
      </c>
      <c r="K209" s="13">
        <v>0</v>
      </c>
      <c r="L209" s="18">
        <v>184234574.38</v>
      </c>
      <c r="M209" s="13">
        <v>0</v>
      </c>
      <c r="N209" s="14">
        <v>0</v>
      </c>
      <c r="O209" s="28">
        <v>1924943967</v>
      </c>
      <c r="P209" s="30">
        <v>12447454993.619999</v>
      </c>
      <c r="R209" s="45">
        <v>21560121088</v>
      </c>
      <c r="S209" s="43">
        <f t="shared" si="9"/>
        <v>86240484</v>
      </c>
      <c r="T209" s="43">
        <f t="shared" si="10"/>
        <v>7186707</v>
      </c>
      <c r="U209" s="50">
        <f t="shared" si="11"/>
        <v>57493656</v>
      </c>
    </row>
    <row r="210" spans="1:21" x14ac:dyDescent="0.2">
      <c r="A210" s="26" t="s">
        <v>410</v>
      </c>
      <c r="B210" s="9">
        <v>800063791</v>
      </c>
      <c r="C210" s="6" t="s">
        <v>404</v>
      </c>
      <c r="D210" s="6" t="s">
        <v>411</v>
      </c>
      <c r="E210" s="9" t="s">
        <v>13</v>
      </c>
      <c r="F210" s="19">
        <v>3769</v>
      </c>
      <c r="G210" s="19">
        <v>5981787438</v>
      </c>
      <c r="H210" s="20">
        <v>2059659354</v>
      </c>
      <c r="I210" s="7">
        <v>0</v>
      </c>
      <c r="J210" s="7">
        <v>2059659354</v>
      </c>
      <c r="K210" s="13">
        <v>0</v>
      </c>
      <c r="L210" s="18">
        <v>50756850.579999998</v>
      </c>
      <c r="M210" s="13">
        <v>0</v>
      </c>
      <c r="N210" s="14">
        <v>0</v>
      </c>
      <c r="O210" s="28">
        <v>565392285.82000005</v>
      </c>
      <c r="P210" s="30">
        <v>3305978947.5999999</v>
      </c>
      <c r="R210" s="45">
        <v>5981787438</v>
      </c>
      <c r="S210" s="43">
        <f t="shared" si="9"/>
        <v>23927150</v>
      </c>
      <c r="T210" s="43">
        <f t="shared" si="10"/>
        <v>1993929.17</v>
      </c>
      <c r="U210" s="50">
        <f t="shared" si="11"/>
        <v>15951433.359999999</v>
      </c>
    </row>
    <row r="211" spans="1:21" x14ac:dyDescent="0.2">
      <c r="A211" s="26" t="s">
        <v>412</v>
      </c>
      <c r="B211" s="9">
        <v>800099199</v>
      </c>
      <c r="C211" s="6" t="s">
        <v>404</v>
      </c>
      <c r="D211" s="6" t="s">
        <v>413</v>
      </c>
      <c r="E211" s="9" t="s">
        <v>13</v>
      </c>
      <c r="F211" s="19">
        <v>4842</v>
      </c>
      <c r="G211" s="19">
        <v>8153448642</v>
      </c>
      <c r="H211" s="20">
        <v>2614126398</v>
      </c>
      <c r="I211" s="7">
        <v>0</v>
      </c>
      <c r="J211" s="7">
        <v>2614126398</v>
      </c>
      <c r="K211" s="13">
        <v>0</v>
      </c>
      <c r="L211" s="18">
        <v>60524862.43</v>
      </c>
      <c r="M211" s="13">
        <v>0</v>
      </c>
      <c r="N211" s="14">
        <v>0</v>
      </c>
      <c r="O211" s="28">
        <v>726354324.21000004</v>
      </c>
      <c r="P211" s="30">
        <v>4752443057.3600006</v>
      </c>
      <c r="R211" s="45">
        <v>8153448642</v>
      </c>
      <c r="S211" s="43">
        <f t="shared" si="9"/>
        <v>32613795</v>
      </c>
      <c r="T211" s="43">
        <f t="shared" si="10"/>
        <v>2717816.25</v>
      </c>
      <c r="U211" s="50">
        <f t="shared" si="11"/>
        <v>21742530</v>
      </c>
    </row>
    <row r="212" spans="1:21" x14ac:dyDescent="0.2">
      <c r="A212" s="26" t="s">
        <v>414</v>
      </c>
      <c r="B212" s="9">
        <v>800099390</v>
      </c>
      <c r="C212" s="6" t="s">
        <v>404</v>
      </c>
      <c r="D212" s="6" t="s">
        <v>415</v>
      </c>
      <c r="E212" s="9" t="s">
        <v>13</v>
      </c>
      <c r="F212" s="19">
        <v>1170</v>
      </c>
      <c r="G212" s="19">
        <v>2271213360</v>
      </c>
      <c r="H212" s="20">
        <v>635593036</v>
      </c>
      <c r="I212" s="7">
        <v>0</v>
      </c>
      <c r="J212" s="7">
        <v>635593036</v>
      </c>
      <c r="K212" s="13">
        <v>0</v>
      </c>
      <c r="L212" s="18">
        <v>15186564.779999999</v>
      </c>
      <c r="M212" s="13">
        <v>0</v>
      </c>
      <c r="N212" s="14">
        <v>0</v>
      </c>
      <c r="O212" s="28">
        <v>175513126.66999999</v>
      </c>
      <c r="P212" s="30">
        <v>1444920632.5500002</v>
      </c>
      <c r="R212" s="45">
        <v>2271213360</v>
      </c>
      <c r="S212" s="43">
        <f t="shared" si="9"/>
        <v>9084853</v>
      </c>
      <c r="T212" s="43">
        <f t="shared" si="10"/>
        <v>757071.08</v>
      </c>
      <c r="U212" s="50">
        <f t="shared" si="11"/>
        <v>6056568.6399999997</v>
      </c>
    </row>
    <row r="213" spans="1:21" x14ac:dyDescent="0.2">
      <c r="A213" s="26" t="s">
        <v>416</v>
      </c>
      <c r="B213" s="9">
        <v>800017288</v>
      </c>
      <c r="C213" s="6" t="s">
        <v>404</v>
      </c>
      <c r="D213" s="6" t="s">
        <v>417</v>
      </c>
      <c r="E213" s="9" t="s">
        <v>13</v>
      </c>
      <c r="F213" s="19">
        <v>990</v>
      </c>
      <c r="G213" s="19">
        <v>2068719840</v>
      </c>
      <c r="H213" s="20">
        <v>537621455</v>
      </c>
      <c r="I213" s="7">
        <v>0</v>
      </c>
      <c r="J213" s="7">
        <v>537621455</v>
      </c>
      <c r="K213" s="13">
        <v>0</v>
      </c>
      <c r="L213" s="18">
        <v>12643337.619999999</v>
      </c>
      <c r="M213" s="13">
        <v>0</v>
      </c>
      <c r="N213" s="14">
        <v>0</v>
      </c>
      <c r="O213" s="28">
        <v>148511107.18000001</v>
      </c>
      <c r="P213" s="30">
        <v>1369943940.2</v>
      </c>
      <c r="R213" s="45">
        <v>2068719840</v>
      </c>
      <c r="S213" s="43">
        <f t="shared" si="9"/>
        <v>8274879</v>
      </c>
      <c r="T213" s="43">
        <f t="shared" si="10"/>
        <v>689573.25</v>
      </c>
      <c r="U213" s="50">
        <f t="shared" si="11"/>
        <v>5516586</v>
      </c>
    </row>
    <row r="214" spans="1:21" x14ac:dyDescent="0.2">
      <c r="A214" s="26" t="s">
        <v>418</v>
      </c>
      <c r="B214" s="9">
        <v>891856294</v>
      </c>
      <c r="C214" s="6" t="s">
        <v>404</v>
      </c>
      <c r="D214" s="6" t="s">
        <v>419</v>
      </c>
      <c r="E214" s="9" t="s">
        <v>16</v>
      </c>
      <c r="F214" s="19">
        <v>3722</v>
      </c>
      <c r="G214" s="19">
        <v>8137237388</v>
      </c>
      <c r="H214" s="20">
        <v>2006973982</v>
      </c>
      <c r="I214" s="7">
        <v>0</v>
      </c>
      <c r="J214" s="7">
        <v>2006973982</v>
      </c>
      <c r="K214" s="13">
        <v>0</v>
      </c>
      <c r="L214" s="18">
        <v>56207451.079999998</v>
      </c>
      <c r="M214" s="13">
        <v>0</v>
      </c>
      <c r="N214" s="14">
        <v>0</v>
      </c>
      <c r="O214" s="28">
        <v>558341758.50999999</v>
      </c>
      <c r="P214" s="30">
        <v>5515714196.4099998</v>
      </c>
      <c r="R214" s="45">
        <v>8137237388</v>
      </c>
      <c r="S214" s="43">
        <f t="shared" si="9"/>
        <v>32548950</v>
      </c>
      <c r="T214" s="43">
        <f t="shared" si="10"/>
        <v>2712412.5</v>
      </c>
      <c r="U214" s="50">
        <f t="shared" si="11"/>
        <v>21699300</v>
      </c>
    </row>
    <row r="215" spans="1:21" x14ac:dyDescent="0.2">
      <c r="A215" s="26" t="s">
        <v>420</v>
      </c>
      <c r="B215" s="9">
        <v>800023383</v>
      </c>
      <c r="C215" s="6" t="s">
        <v>404</v>
      </c>
      <c r="D215" s="6" t="s">
        <v>421</v>
      </c>
      <c r="E215" s="9" t="s">
        <v>13</v>
      </c>
      <c r="F215" s="19">
        <v>3915</v>
      </c>
      <c r="G215" s="19">
        <v>6732825165</v>
      </c>
      <c r="H215" s="20">
        <v>2139546820</v>
      </c>
      <c r="I215" s="7">
        <v>0</v>
      </c>
      <c r="J215" s="7">
        <v>2139546820</v>
      </c>
      <c r="K215" s="13">
        <v>0</v>
      </c>
      <c r="L215" s="18">
        <v>80128710.260000005</v>
      </c>
      <c r="M215" s="13">
        <v>0</v>
      </c>
      <c r="N215" s="14">
        <v>0</v>
      </c>
      <c r="O215" s="28">
        <v>587293923.85000002</v>
      </c>
      <c r="P215" s="30">
        <v>3925855710.8899999</v>
      </c>
      <c r="R215" s="45">
        <v>6732825165</v>
      </c>
      <c r="S215" s="43">
        <f t="shared" si="9"/>
        <v>26931301</v>
      </c>
      <c r="T215" s="43">
        <f t="shared" si="10"/>
        <v>2244275.08</v>
      </c>
      <c r="U215" s="50">
        <f t="shared" si="11"/>
        <v>17954200.640000001</v>
      </c>
    </row>
    <row r="216" spans="1:21" x14ac:dyDescent="0.2">
      <c r="A216" s="26" t="s">
        <v>422</v>
      </c>
      <c r="B216" s="9">
        <v>800099721</v>
      </c>
      <c r="C216" s="6" t="s">
        <v>404</v>
      </c>
      <c r="D216" s="6" t="s">
        <v>57</v>
      </c>
      <c r="E216" s="9" t="s">
        <v>13</v>
      </c>
      <c r="F216" s="19">
        <v>1767</v>
      </c>
      <c r="G216" s="19">
        <v>3090143736</v>
      </c>
      <c r="H216" s="20">
        <v>958825906</v>
      </c>
      <c r="I216" s="7">
        <v>0</v>
      </c>
      <c r="J216" s="7">
        <v>958825906</v>
      </c>
      <c r="K216" s="13">
        <v>0</v>
      </c>
      <c r="L216" s="18">
        <v>21510016.16</v>
      </c>
      <c r="M216" s="13">
        <v>0</v>
      </c>
      <c r="N216" s="14">
        <v>0</v>
      </c>
      <c r="O216" s="28">
        <v>265069824.63</v>
      </c>
      <c r="P216" s="30">
        <v>1844737989.21</v>
      </c>
      <c r="R216" s="45">
        <v>3090143736</v>
      </c>
      <c r="S216" s="43">
        <f t="shared" si="9"/>
        <v>12360575</v>
      </c>
      <c r="T216" s="43">
        <f t="shared" si="10"/>
        <v>1030047.92</v>
      </c>
      <c r="U216" s="50">
        <f t="shared" si="11"/>
        <v>8240383.3600000003</v>
      </c>
    </row>
    <row r="217" spans="1:21" x14ac:dyDescent="0.2">
      <c r="A217" s="26" t="s">
        <v>423</v>
      </c>
      <c r="B217" s="9">
        <v>891808260</v>
      </c>
      <c r="C217" s="6" t="s">
        <v>404</v>
      </c>
      <c r="D217" s="6" t="s">
        <v>424</v>
      </c>
      <c r="E217" s="9" t="s">
        <v>13</v>
      </c>
      <c r="F217" s="19">
        <v>3702</v>
      </c>
      <c r="G217" s="19">
        <v>6605785866</v>
      </c>
      <c r="H217" s="20">
        <v>2020117606</v>
      </c>
      <c r="I217" s="7">
        <v>0</v>
      </c>
      <c r="J217" s="7">
        <v>2020117606</v>
      </c>
      <c r="K217" s="13">
        <v>0</v>
      </c>
      <c r="L217" s="18">
        <v>42083079.509999998</v>
      </c>
      <c r="M217" s="13">
        <v>0</v>
      </c>
      <c r="N217" s="14">
        <v>0</v>
      </c>
      <c r="O217" s="28">
        <v>555341534.12</v>
      </c>
      <c r="P217" s="30">
        <v>3988243646.3699999</v>
      </c>
      <c r="R217" s="45">
        <v>6605785866</v>
      </c>
      <c r="S217" s="43">
        <f t="shared" si="9"/>
        <v>26423143</v>
      </c>
      <c r="T217" s="43">
        <f t="shared" si="10"/>
        <v>2201928.58</v>
      </c>
      <c r="U217" s="50">
        <f t="shared" si="11"/>
        <v>17615428.640000001</v>
      </c>
    </row>
    <row r="218" spans="1:21" x14ac:dyDescent="0.2">
      <c r="A218" s="26" t="s">
        <v>425</v>
      </c>
      <c r="B218" s="9">
        <v>800099714</v>
      </c>
      <c r="C218" s="6" t="s">
        <v>404</v>
      </c>
      <c r="D218" s="6" t="s">
        <v>426</v>
      </c>
      <c r="E218" s="9" t="s">
        <v>13</v>
      </c>
      <c r="F218" s="19">
        <v>507</v>
      </c>
      <c r="G218" s="19">
        <v>925434198</v>
      </c>
      <c r="H218" s="20">
        <v>275885780</v>
      </c>
      <c r="I218" s="7">
        <v>0</v>
      </c>
      <c r="J218" s="7">
        <v>275885780</v>
      </c>
      <c r="K218" s="13">
        <v>0</v>
      </c>
      <c r="L218" s="18">
        <v>6530951.9199999999</v>
      </c>
      <c r="M218" s="13">
        <v>0</v>
      </c>
      <c r="N218" s="14">
        <v>0</v>
      </c>
      <c r="O218" s="28">
        <v>76055688.219999999</v>
      </c>
      <c r="P218" s="30">
        <v>566961777.86000001</v>
      </c>
      <c r="R218" s="45">
        <v>925434198</v>
      </c>
      <c r="S218" s="43">
        <f t="shared" si="9"/>
        <v>3701737</v>
      </c>
      <c r="T218" s="43">
        <f t="shared" si="10"/>
        <v>308478.08000000002</v>
      </c>
      <c r="U218" s="50">
        <f t="shared" si="11"/>
        <v>2467824.6400000001</v>
      </c>
    </row>
    <row r="219" spans="1:21" x14ac:dyDescent="0.2">
      <c r="A219" s="26" t="s">
        <v>427</v>
      </c>
      <c r="B219" s="9">
        <v>891801796</v>
      </c>
      <c r="C219" s="6" t="s">
        <v>404</v>
      </c>
      <c r="D219" s="6" t="s">
        <v>65</v>
      </c>
      <c r="E219" s="9" t="s">
        <v>13</v>
      </c>
      <c r="F219" s="19">
        <v>2122</v>
      </c>
      <c r="G219" s="19">
        <v>3858615092</v>
      </c>
      <c r="H219" s="20">
        <v>1162334550</v>
      </c>
      <c r="I219" s="7">
        <v>0</v>
      </c>
      <c r="J219" s="7">
        <v>1162334550</v>
      </c>
      <c r="K219" s="13">
        <v>0</v>
      </c>
      <c r="L219" s="18">
        <v>23791657.129999999</v>
      </c>
      <c r="M219" s="13">
        <v>0</v>
      </c>
      <c r="N219" s="14">
        <v>0</v>
      </c>
      <c r="O219" s="28">
        <v>318323807.50999999</v>
      </c>
      <c r="P219" s="30">
        <v>2354165077.3599997</v>
      </c>
      <c r="R219" s="45">
        <v>3858615092</v>
      </c>
      <c r="S219" s="43">
        <f t="shared" si="9"/>
        <v>15434460</v>
      </c>
      <c r="T219" s="43">
        <f t="shared" si="10"/>
        <v>1286205</v>
      </c>
      <c r="U219" s="50">
        <f t="shared" si="11"/>
        <v>10289640</v>
      </c>
    </row>
    <row r="220" spans="1:21" x14ac:dyDescent="0.2">
      <c r="A220" s="26" t="s">
        <v>428</v>
      </c>
      <c r="B220" s="9">
        <v>800028393</v>
      </c>
      <c r="C220" s="6" t="s">
        <v>404</v>
      </c>
      <c r="D220" s="6" t="s">
        <v>429</v>
      </c>
      <c r="E220" s="9" t="s">
        <v>16</v>
      </c>
      <c r="F220" s="19">
        <v>2110</v>
      </c>
      <c r="G220" s="19">
        <v>4184682820</v>
      </c>
      <c r="H220" s="20">
        <v>1139155055</v>
      </c>
      <c r="I220" s="7">
        <v>0</v>
      </c>
      <c r="J220" s="7">
        <v>1139155055</v>
      </c>
      <c r="K220" s="13">
        <v>0</v>
      </c>
      <c r="L220" s="18">
        <v>33595624.390000001</v>
      </c>
      <c r="M220" s="13">
        <v>0</v>
      </c>
      <c r="N220" s="14">
        <v>0</v>
      </c>
      <c r="O220" s="28">
        <v>316523672.88</v>
      </c>
      <c r="P220" s="30">
        <v>2695408467.73</v>
      </c>
      <c r="R220" s="45">
        <v>4184682820</v>
      </c>
      <c r="S220" s="43">
        <f t="shared" si="9"/>
        <v>16738731</v>
      </c>
      <c r="T220" s="43">
        <f t="shared" si="10"/>
        <v>1394894.25</v>
      </c>
      <c r="U220" s="50">
        <f t="shared" si="11"/>
        <v>11159154</v>
      </c>
    </row>
    <row r="221" spans="1:21" x14ac:dyDescent="0.2">
      <c r="A221" s="26" t="s">
        <v>430</v>
      </c>
      <c r="B221" s="9">
        <v>891857805</v>
      </c>
      <c r="C221" s="6" t="s">
        <v>404</v>
      </c>
      <c r="D221" s="6" t="s">
        <v>431</v>
      </c>
      <c r="E221" s="9" t="s">
        <v>13</v>
      </c>
      <c r="F221" s="19">
        <v>2199</v>
      </c>
      <c r="G221" s="19">
        <v>4091868414</v>
      </c>
      <c r="H221" s="20">
        <v>1184511182</v>
      </c>
      <c r="I221" s="7">
        <v>0</v>
      </c>
      <c r="J221" s="7">
        <v>1184511182</v>
      </c>
      <c r="K221" s="13">
        <v>0</v>
      </c>
      <c r="L221" s="18">
        <v>29009901.649999999</v>
      </c>
      <c r="M221" s="13">
        <v>0</v>
      </c>
      <c r="N221" s="14">
        <v>0</v>
      </c>
      <c r="O221" s="28">
        <v>329874671.39999998</v>
      </c>
      <c r="P221" s="30">
        <v>2548472658.9499998</v>
      </c>
      <c r="R221" s="45">
        <v>4091868414</v>
      </c>
      <c r="S221" s="43">
        <f t="shared" si="9"/>
        <v>16367474</v>
      </c>
      <c r="T221" s="43">
        <f t="shared" si="10"/>
        <v>1363956.17</v>
      </c>
      <c r="U221" s="50">
        <f t="shared" si="11"/>
        <v>10911649.359999999</v>
      </c>
    </row>
    <row r="222" spans="1:21" x14ac:dyDescent="0.2">
      <c r="A222" s="26" t="s">
        <v>432</v>
      </c>
      <c r="B222" s="9">
        <v>891801357</v>
      </c>
      <c r="C222" s="6" t="s">
        <v>404</v>
      </c>
      <c r="D222" s="6" t="s">
        <v>433</v>
      </c>
      <c r="E222" s="9" t="s">
        <v>13</v>
      </c>
      <c r="F222" s="19">
        <v>2124</v>
      </c>
      <c r="G222" s="19">
        <v>4081599468</v>
      </c>
      <c r="H222" s="20">
        <v>1152320969</v>
      </c>
      <c r="I222" s="7">
        <v>0</v>
      </c>
      <c r="J222" s="7">
        <v>1152320969</v>
      </c>
      <c r="K222" s="13">
        <v>0</v>
      </c>
      <c r="L222" s="18">
        <v>24946291.41</v>
      </c>
      <c r="M222" s="13">
        <v>0</v>
      </c>
      <c r="N222" s="14">
        <v>0</v>
      </c>
      <c r="O222" s="28">
        <v>318623829.94999999</v>
      </c>
      <c r="P222" s="30">
        <v>2585708377.6399999</v>
      </c>
      <c r="R222" s="45">
        <v>4081599468</v>
      </c>
      <c r="S222" s="43">
        <f t="shared" si="9"/>
        <v>16326398</v>
      </c>
      <c r="T222" s="43">
        <f t="shared" si="10"/>
        <v>1360533.17</v>
      </c>
      <c r="U222" s="50">
        <f t="shared" si="11"/>
        <v>10884265.359999999</v>
      </c>
    </row>
    <row r="223" spans="1:21" x14ac:dyDescent="0.2">
      <c r="A223" s="26" t="s">
        <v>434</v>
      </c>
      <c r="B223" s="9">
        <v>891800475</v>
      </c>
      <c r="C223" s="6" t="s">
        <v>404</v>
      </c>
      <c r="D223" s="6" t="s">
        <v>435</v>
      </c>
      <c r="E223" s="9" t="s">
        <v>13</v>
      </c>
      <c r="F223" s="19">
        <v>32295</v>
      </c>
      <c r="G223" s="19">
        <v>47952843210</v>
      </c>
      <c r="H223" s="20">
        <v>17543514269</v>
      </c>
      <c r="I223" s="7">
        <v>0</v>
      </c>
      <c r="J223" s="7">
        <v>17543514269</v>
      </c>
      <c r="K223" s="13">
        <v>0</v>
      </c>
      <c r="L223" s="18">
        <v>1037584417.1799999</v>
      </c>
      <c r="M223" s="13">
        <v>0</v>
      </c>
      <c r="N223" s="14">
        <v>0</v>
      </c>
      <c r="O223" s="28">
        <v>4844612329.6700001</v>
      </c>
      <c r="P223" s="30">
        <v>24527132194.150002</v>
      </c>
      <c r="R223" s="45">
        <v>47952843210</v>
      </c>
      <c r="S223" s="43">
        <f t="shared" si="9"/>
        <v>191811373</v>
      </c>
      <c r="T223" s="43">
        <f t="shared" si="10"/>
        <v>15984281.08</v>
      </c>
      <c r="U223" s="50">
        <f t="shared" si="11"/>
        <v>127874248.64</v>
      </c>
    </row>
    <row r="224" spans="1:21" x14ac:dyDescent="0.2">
      <c r="A224" s="26" t="s">
        <v>436</v>
      </c>
      <c r="B224" s="9">
        <v>800074859</v>
      </c>
      <c r="C224" s="6" t="s">
        <v>404</v>
      </c>
      <c r="D224" s="6" t="s">
        <v>437</v>
      </c>
      <c r="E224" s="9" t="s">
        <v>16</v>
      </c>
      <c r="F224" s="19">
        <v>2653</v>
      </c>
      <c r="G224" s="19">
        <v>5456188983</v>
      </c>
      <c r="H224" s="20">
        <v>1437302437</v>
      </c>
      <c r="I224" s="7">
        <v>0</v>
      </c>
      <c r="J224" s="7">
        <v>1437302437</v>
      </c>
      <c r="K224" s="13">
        <v>0</v>
      </c>
      <c r="L224" s="18">
        <v>32893656.870000001</v>
      </c>
      <c r="M224" s="13">
        <v>0</v>
      </c>
      <c r="N224" s="14">
        <v>0</v>
      </c>
      <c r="O224" s="28">
        <v>397979765</v>
      </c>
      <c r="P224" s="30">
        <v>3588013124.1300001</v>
      </c>
      <c r="R224" s="45">
        <v>5456188983</v>
      </c>
      <c r="S224" s="43">
        <f t="shared" si="9"/>
        <v>21824756</v>
      </c>
      <c r="T224" s="43">
        <f t="shared" si="10"/>
        <v>1818729.67</v>
      </c>
      <c r="U224" s="50">
        <f t="shared" si="11"/>
        <v>14549837.359999999</v>
      </c>
    </row>
    <row r="225" spans="1:21" x14ac:dyDescent="0.2">
      <c r="A225" s="26" t="s">
        <v>438</v>
      </c>
      <c r="B225" s="9">
        <v>891801962</v>
      </c>
      <c r="C225" s="6" t="s">
        <v>404</v>
      </c>
      <c r="D225" s="6" t="s">
        <v>439</v>
      </c>
      <c r="E225" s="9" t="s">
        <v>16</v>
      </c>
      <c r="F225" s="19">
        <v>6584</v>
      </c>
      <c r="G225" s="19">
        <v>12590398848</v>
      </c>
      <c r="H225" s="20">
        <v>3557496798</v>
      </c>
      <c r="I225" s="7">
        <v>0</v>
      </c>
      <c r="J225" s="7">
        <v>3557496798</v>
      </c>
      <c r="K225" s="13">
        <v>0</v>
      </c>
      <c r="L225" s="18">
        <v>73947379.400000006</v>
      </c>
      <c r="M225" s="13">
        <v>0</v>
      </c>
      <c r="N225" s="14">
        <v>0</v>
      </c>
      <c r="O225" s="28">
        <v>987673868.35000002</v>
      </c>
      <c r="P225" s="30">
        <v>7971280802.25</v>
      </c>
      <c r="R225" s="45">
        <v>12590398848</v>
      </c>
      <c r="S225" s="43">
        <f t="shared" si="9"/>
        <v>50361595</v>
      </c>
      <c r="T225" s="43">
        <f t="shared" si="10"/>
        <v>4196799.58</v>
      </c>
      <c r="U225" s="50">
        <f t="shared" si="11"/>
        <v>33574396.640000001</v>
      </c>
    </row>
    <row r="226" spans="1:21" x14ac:dyDescent="0.2">
      <c r="A226" s="26" t="s">
        <v>440</v>
      </c>
      <c r="B226" s="9">
        <v>800034476</v>
      </c>
      <c r="C226" s="6" t="s">
        <v>404</v>
      </c>
      <c r="D226" s="6" t="s">
        <v>441</v>
      </c>
      <c r="E226" s="9" t="s">
        <v>13</v>
      </c>
      <c r="F226" s="19">
        <v>4960</v>
      </c>
      <c r="G226" s="19">
        <v>7485522880</v>
      </c>
      <c r="H226" s="20">
        <v>2685526581</v>
      </c>
      <c r="I226" s="7">
        <v>0</v>
      </c>
      <c r="J226" s="7">
        <v>2685526581</v>
      </c>
      <c r="K226" s="13">
        <v>0</v>
      </c>
      <c r="L226" s="18">
        <v>64298774.469999999</v>
      </c>
      <c r="M226" s="13">
        <v>0</v>
      </c>
      <c r="N226" s="14">
        <v>0</v>
      </c>
      <c r="O226" s="28">
        <v>744055648.09000003</v>
      </c>
      <c r="P226" s="30">
        <v>3991641876.4400001</v>
      </c>
      <c r="R226" s="45">
        <v>7485522880</v>
      </c>
      <c r="S226" s="43">
        <f t="shared" si="9"/>
        <v>29942092</v>
      </c>
      <c r="T226" s="43">
        <f t="shared" si="10"/>
        <v>2495174.33</v>
      </c>
      <c r="U226" s="50">
        <f t="shared" si="11"/>
        <v>19961394.640000001</v>
      </c>
    </row>
    <row r="227" spans="1:21" x14ac:dyDescent="0.2">
      <c r="A227" s="26" t="s">
        <v>442</v>
      </c>
      <c r="B227" s="9">
        <v>800014989</v>
      </c>
      <c r="C227" s="6" t="s">
        <v>404</v>
      </c>
      <c r="D227" s="6" t="s">
        <v>443</v>
      </c>
      <c r="E227" s="9" t="s">
        <v>13</v>
      </c>
      <c r="F227" s="19">
        <v>1711</v>
      </c>
      <c r="G227" s="19">
        <v>2976009029</v>
      </c>
      <c r="H227" s="20">
        <v>925267614</v>
      </c>
      <c r="I227" s="7">
        <v>0</v>
      </c>
      <c r="J227" s="7">
        <v>925267614</v>
      </c>
      <c r="K227" s="13">
        <v>0</v>
      </c>
      <c r="L227" s="18">
        <v>19774614.350000001</v>
      </c>
      <c r="M227" s="13">
        <v>0</v>
      </c>
      <c r="N227" s="14">
        <v>0</v>
      </c>
      <c r="O227" s="28">
        <v>256669196.34999999</v>
      </c>
      <c r="P227" s="30">
        <v>1774297604.3</v>
      </c>
      <c r="R227" s="45">
        <v>2976009029</v>
      </c>
      <c r="S227" s="43">
        <f t="shared" si="9"/>
        <v>11904036</v>
      </c>
      <c r="T227" s="43">
        <f t="shared" si="10"/>
        <v>992003</v>
      </c>
      <c r="U227" s="50">
        <f t="shared" si="11"/>
        <v>7936024</v>
      </c>
    </row>
    <row r="228" spans="1:21" x14ac:dyDescent="0.2">
      <c r="A228" s="26" t="s">
        <v>444</v>
      </c>
      <c r="B228" s="9">
        <v>891801988</v>
      </c>
      <c r="C228" s="6" t="s">
        <v>404</v>
      </c>
      <c r="D228" s="6" t="s">
        <v>445</v>
      </c>
      <c r="E228" s="9" t="s">
        <v>13</v>
      </c>
      <c r="F228" s="19">
        <v>3449</v>
      </c>
      <c r="G228" s="19">
        <v>5803425360</v>
      </c>
      <c r="H228" s="20">
        <v>1884049511</v>
      </c>
      <c r="I228" s="7">
        <v>0</v>
      </c>
      <c r="J228" s="7">
        <v>1884049511</v>
      </c>
      <c r="K228" s="13">
        <v>0</v>
      </c>
      <c r="L228" s="18">
        <v>36410549.450000003</v>
      </c>
      <c r="M228" s="13">
        <v>0</v>
      </c>
      <c r="N228" s="14">
        <v>0</v>
      </c>
      <c r="O228" s="28">
        <v>517388695.62</v>
      </c>
      <c r="P228" s="30">
        <v>3365576603.9299998</v>
      </c>
      <c r="R228" s="45">
        <v>5803425360</v>
      </c>
      <c r="S228" s="43">
        <f t="shared" si="9"/>
        <v>23213701</v>
      </c>
      <c r="T228" s="43">
        <f t="shared" si="10"/>
        <v>1934475.08</v>
      </c>
      <c r="U228" s="50">
        <f t="shared" si="11"/>
        <v>15475800.640000001</v>
      </c>
    </row>
    <row r="229" spans="1:21" x14ac:dyDescent="0.2">
      <c r="A229" s="26" t="s">
        <v>446</v>
      </c>
      <c r="B229" s="9">
        <v>891801932</v>
      </c>
      <c r="C229" s="6" t="s">
        <v>404</v>
      </c>
      <c r="D229" s="6" t="s">
        <v>447</v>
      </c>
      <c r="E229" s="9" t="s">
        <v>13</v>
      </c>
      <c r="F229" s="19">
        <v>6362</v>
      </c>
      <c r="G229" s="19">
        <v>10598595764</v>
      </c>
      <c r="H229" s="20">
        <v>3441138853</v>
      </c>
      <c r="I229" s="7">
        <v>0</v>
      </c>
      <c r="J229" s="7">
        <v>3441138853</v>
      </c>
      <c r="K229" s="13">
        <v>0</v>
      </c>
      <c r="L229" s="18">
        <v>70199758.790000007</v>
      </c>
      <c r="M229" s="13">
        <v>0</v>
      </c>
      <c r="N229" s="14">
        <v>0</v>
      </c>
      <c r="O229" s="28">
        <v>954371377.64999998</v>
      </c>
      <c r="P229" s="30">
        <v>6132885774.5600004</v>
      </c>
      <c r="R229" s="45">
        <v>10598595764</v>
      </c>
      <c r="S229" s="43">
        <f t="shared" si="9"/>
        <v>42394383</v>
      </c>
      <c r="T229" s="43">
        <f t="shared" si="10"/>
        <v>3532865.25</v>
      </c>
      <c r="U229" s="50">
        <f t="shared" si="11"/>
        <v>28262922</v>
      </c>
    </row>
    <row r="230" spans="1:21" x14ac:dyDescent="0.2">
      <c r="A230" s="26" t="s">
        <v>448</v>
      </c>
      <c r="B230" s="9">
        <v>891801363</v>
      </c>
      <c r="C230" s="6" t="s">
        <v>404</v>
      </c>
      <c r="D230" s="6" t="s">
        <v>449</v>
      </c>
      <c r="E230" s="9" t="s">
        <v>16</v>
      </c>
      <c r="F230" s="19">
        <v>2251</v>
      </c>
      <c r="G230" s="19">
        <v>4739523269</v>
      </c>
      <c r="H230" s="20">
        <v>1206857467</v>
      </c>
      <c r="I230" s="7">
        <v>0</v>
      </c>
      <c r="J230" s="7">
        <v>1206857467</v>
      </c>
      <c r="K230" s="13">
        <v>0</v>
      </c>
      <c r="L230" s="18">
        <v>28382603.120000001</v>
      </c>
      <c r="M230" s="13">
        <v>0</v>
      </c>
      <c r="N230" s="14">
        <v>0</v>
      </c>
      <c r="O230" s="28">
        <v>337675254.81</v>
      </c>
      <c r="P230" s="30">
        <v>3166607944.0700002</v>
      </c>
      <c r="R230" s="45">
        <v>4739523269</v>
      </c>
      <c r="S230" s="43">
        <f t="shared" si="9"/>
        <v>18958093</v>
      </c>
      <c r="T230" s="43">
        <f t="shared" si="10"/>
        <v>1579841.08</v>
      </c>
      <c r="U230" s="50">
        <f t="shared" si="11"/>
        <v>12638728.640000001</v>
      </c>
    </row>
    <row r="231" spans="1:21" x14ac:dyDescent="0.2">
      <c r="A231" s="26" t="s">
        <v>450</v>
      </c>
      <c r="B231" s="9">
        <v>891855748</v>
      </c>
      <c r="C231" s="6" t="s">
        <v>404</v>
      </c>
      <c r="D231" s="6" t="s">
        <v>451</v>
      </c>
      <c r="E231" s="9" t="s">
        <v>13</v>
      </c>
      <c r="F231" s="19">
        <v>1039</v>
      </c>
      <c r="G231" s="19">
        <v>1866476224</v>
      </c>
      <c r="H231" s="20">
        <v>568513795</v>
      </c>
      <c r="I231" s="7">
        <v>0</v>
      </c>
      <c r="J231" s="7">
        <v>568513795</v>
      </c>
      <c r="K231" s="13">
        <v>0</v>
      </c>
      <c r="L231" s="18">
        <v>15123708.16</v>
      </c>
      <c r="M231" s="13">
        <v>0</v>
      </c>
      <c r="N231" s="14">
        <v>0</v>
      </c>
      <c r="O231" s="28">
        <v>155861656.93000001</v>
      </c>
      <c r="P231" s="30">
        <v>1126977063.9100001</v>
      </c>
      <c r="R231" s="45">
        <v>1866476224</v>
      </c>
      <c r="S231" s="43">
        <f t="shared" si="9"/>
        <v>7465905</v>
      </c>
      <c r="T231" s="43">
        <f t="shared" si="10"/>
        <v>622158.75</v>
      </c>
      <c r="U231" s="50">
        <f t="shared" si="11"/>
        <v>4977270</v>
      </c>
    </row>
    <row r="232" spans="1:21" x14ac:dyDescent="0.2">
      <c r="A232" s="26" t="s">
        <v>452</v>
      </c>
      <c r="B232" s="9">
        <v>891857920</v>
      </c>
      <c r="C232" s="6" t="s">
        <v>404</v>
      </c>
      <c r="D232" s="6" t="s">
        <v>453</v>
      </c>
      <c r="E232" s="9" t="s">
        <v>16</v>
      </c>
      <c r="F232" s="19">
        <v>2501</v>
      </c>
      <c r="G232" s="19">
        <v>4968466592</v>
      </c>
      <c r="H232" s="20">
        <v>1364574850</v>
      </c>
      <c r="I232" s="7">
        <v>0</v>
      </c>
      <c r="J232" s="7">
        <v>1364574850</v>
      </c>
      <c r="K232" s="13">
        <v>0</v>
      </c>
      <c r="L232" s="18">
        <v>28651634.789999999</v>
      </c>
      <c r="M232" s="13">
        <v>0</v>
      </c>
      <c r="N232" s="14">
        <v>0</v>
      </c>
      <c r="O232" s="28">
        <v>375178059.64999998</v>
      </c>
      <c r="P232" s="30">
        <v>3200062047.5599999</v>
      </c>
      <c r="R232" s="45">
        <v>4968466592</v>
      </c>
      <c r="S232" s="43">
        <f t="shared" si="9"/>
        <v>19873866</v>
      </c>
      <c r="T232" s="43">
        <f t="shared" si="10"/>
        <v>1656155.5</v>
      </c>
      <c r="U232" s="50">
        <f t="shared" si="11"/>
        <v>13249244</v>
      </c>
    </row>
    <row r="233" spans="1:21" x14ac:dyDescent="0.2">
      <c r="A233" s="26" t="s">
        <v>454</v>
      </c>
      <c r="B233" s="9">
        <v>800099196</v>
      </c>
      <c r="C233" s="6" t="s">
        <v>404</v>
      </c>
      <c r="D233" s="6" t="s">
        <v>455</v>
      </c>
      <c r="E233" s="9" t="s">
        <v>16</v>
      </c>
      <c r="F233" s="19">
        <v>8974</v>
      </c>
      <c r="G233" s="19">
        <v>12679992780</v>
      </c>
      <c r="H233" s="20">
        <v>5027640714</v>
      </c>
      <c r="I233" s="7">
        <v>0</v>
      </c>
      <c r="J233" s="7">
        <v>5027640714</v>
      </c>
      <c r="K233" s="13">
        <v>0</v>
      </c>
      <c r="L233" s="18">
        <v>96602792.609999999</v>
      </c>
      <c r="M233" s="13">
        <v>0</v>
      </c>
      <c r="N233" s="14">
        <v>0</v>
      </c>
      <c r="O233" s="28">
        <v>1346200682.6600001</v>
      </c>
      <c r="P233" s="30">
        <v>6209548590.7300005</v>
      </c>
      <c r="R233" s="45">
        <v>12679992780</v>
      </c>
      <c r="S233" s="43">
        <f t="shared" si="9"/>
        <v>50719971</v>
      </c>
      <c r="T233" s="43">
        <f t="shared" si="10"/>
        <v>4226664.25</v>
      </c>
      <c r="U233" s="50">
        <f t="shared" si="11"/>
        <v>33813314</v>
      </c>
    </row>
    <row r="234" spans="1:21" x14ac:dyDescent="0.2">
      <c r="A234" s="26" t="s">
        <v>456</v>
      </c>
      <c r="B234" s="9">
        <v>891802089</v>
      </c>
      <c r="C234" s="6" t="s">
        <v>404</v>
      </c>
      <c r="D234" s="6" t="s">
        <v>457</v>
      </c>
      <c r="E234" s="9" t="s">
        <v>13</v>
      </c>
      <c r="F234" s="19">
        <v>2785</v>
      </c>
      <c r="G234" s="19">
        <v>4185367625</v>
      </c>
      <c r="H234" s="20">
        <v>1523999332</v>
      </c>
      <c r="I234" s="7">
        <v>0</v>
      </c>
      <c r="J234" s="7">
        <v>1523999332</v>
      </c>
      <c r="K234" s="13">
        <v>0</v>
      </c>
      <c r="L234" s="18">
        <v>32791474.93</v>
      </c>
      <c r="M234" s="13">
        <v>0</v>
      </c>
      <c r="N234" s="14">
        <v>0</v>
      </c>
      <c r="O234" s="28">
        <v>417781245.95999998</v>
      </c>
      <c r="P234" s="30">
        <v>2210795572.1099997</v>
      </c>
      <c r="R234" s="45">
        <v>4185367625</v>
      </c>
      <c r="S234" s="43">
        <f t="shared" si="9"/>
        <v>16741471</v>
      </c>
      <c r="T234" s="43">
        <f t="shared" si="10"/>
        <v>1395122.58</v>
      </c>
      <c r="U234" s="50">
        <f t="shared" si="11"/>
        <v>11160980.640000001</v>
      </c>
    </row>
    <row r="235" spans="1:21" x14ac:dyDescent="0.2">
      <c r="A235" s="26" t="s">
        <v>458</v>
      </c>
      <c r="B235" s="9">
        <v>891855769</v>
      </c>
      <c r="C235" s="6" t="s">
        <v>404</v>
      </c>
      <c r="D235" s="6" t="s">
        <v>459</v>
      </c>
      <c r="E235" s="9" t="s">
        <v>13</v>
      </c>
      <c r="F235" s="19">
        <v>1267</v>
      </c>
      <c r="G235" s="19">
        <v>2170919611</v>
      </c>
      <c r="H235" s="20">
        <v>683478325</v>
      </c>
      <c r="I235" s="7">
        <v>0</v>
      </c>
      <c r="J235" s="7">
        <v>683478325</v>
      </c>
      <c r="K235" s="13">
        <v>0</v>
      </c>
      <c r="L235" s="18">
        <v>13908728</v>
      </c>
      <c r="M235" s="13">
        <v>0</v>
      </c>
      <c r="N235" s="14">
        <v>0</v>
      </c>
      <c r="O235" s="28">
        <v>190064214.94999999</v>
      </c>
      <c r="P235" s="30">
        <v>1283468343.05</v>
      </c>
      <c r="R235" s="45">
        <v>2170919611</v>
      </c>
      <c r="S235" s="43">
        <f t="shared" si="9"/>
        <v>8683678</v>
      </c>
      <c r="T235" s="43">
        <f t="shared" si="10"/>
        <v>723639.83</v>
      </c>
      <c r="U235" s="50">
        <f t="shared" si="11"/>
        <v>5789118.6399999997</v>
      </c>
    </row>
    <row r="236" spans="1:21" x14ac:dyDescent="0.2">
      <c r="A236" s="26" t="s">
        <v>460</v>
      </c>
      <c r="B236" s="9">
        <v>800099723</v>
      </c>
      <c r="C236" s="6" t="s">
        <v>404</v>
      </c>
      <c r="D236" s="6" t="s">
        <v>461</v>
      </c>
      <c r="E236" s="9" t="s">
        <v>13</v>
      </c>
      <c r="F236" s="19">
        <v>3989</v>
      </c>
      <c r="G236" s="19">
        <v>6426187253</v>
      </c>
      <c r="H236" s="20">
        <v>2156547296</v>
      </c>
      <c r="I236" s="7">
        <v>0</v>
      </c>
      <c r="J236" s="7">
        <v>2156547296</v>
      </c>
      <c r="K236" s="13">
        <v>0</v>
      </c>
      <c r="L236" s="18">
        <v>42027749.619999997</v>
      </c>
      <c r="M236" s="13">
        <v>0</v>
      </c>
      <c r="N236" s="14">
        <v>0</v>
      </c>
      <c r="O236" s="28">
        <v>598394754.08000004</v>
      </c>
      <c r="P236" s="30">
        <v>3629217453.3000002</v>
      </c>
      <c r="R236" s="45">
        <v>6426187253</v>
      </c>
      <c r="S236" s="43">
        <f t="shared" si="9"/>
        <v>25704749</v>
      </c>
      <c r="T236" s="43">
        <f t="shared" si="10"/>
        <v>2142062.42</v>
      </c>
      <c r="U236" s="50">
        <f t="shared" si="11"/>
        <v>17136499.359999999</v>
      </c>
    </row>
    <row r="237" spans="1:21" x14ac:dyDescent="0.2">
      <c r="A237" s="26" t="s">
        <v>462</v>
      </c>
      <c r="B237" s="9">
        <v>800131177</v>
      </c>
      <c r="C237" s="6" t="s">
        <v>404</v>
      </c>
      <c r="D237" s="6" t="s">
        <v>463</v>
      </c>
      <c r="E237" s="9" t="s">
        <v>16</v>
      </c>
      <c r="F237" s="19">
        <v>1525</v>
      </c>
      <c r="G237" s="19">
        <v>2957726825</v>
      </c>
      <c r="H237" s="20">
        <v>819070898</v>
      </c>
      <c r="I237" s="7">
        <v>0</v>
      </c>
      <c r="J237" s="7">
        <v>819070898</v>
      </c>
      <c r="K237" s="13">
        <v>0</v>
      </c>
      <c r="L237" s="18">
        <v>26139528.32</v>
      </c>
      <c r="M237" s="13">
        <v>0</v>
      </c>
      <c r="N237" s="14">
        <v>0</v>
      </c>
      <c r="O237" s="28">
        <v>228767109.53999999</v>
      </c>
      <c r="P237" s="30">
        <v>1883749289.1399999</v>
      </c>
      <c r="R237" s="45">
        <v>2957726825</v>
      </c>
      <c r="S237" s="43">
        <f t="shared" si="9"/>
        <v>11830907</v>
      </c>
      <c r="T237" s="43">
        <f t="shared" si="10"/>
        <v>985908.92</v>
      </c>
      <c r="U237" s="50">
        <f t="shared" si="11"/>
        <v>7887271.3600000003</v>
      </c>
    </row>
    <row r="238" spans="1:21" x14ac:dyDescent="0.2">
      <c r="A238" s="26" t="s">
        <v>464</v>
      </c>
      <c r="B238" s="9">
        <v>891855138</v>
      </c>
      <c r="C238" s="6" t="s">
        <v>404</v>
      </c>
      <c r="D238" s="6" t="s">
        <v>465</v>
      </c>
      <c r="E238" s="9" t="s">
        <v>13</v>
      </c>
      <c r="F238" s="19">
        <v>49758</v>
      </c>
      <c r="G238" s="19">
        <v>76897754730</v>
      </c>
      <c r="H238" s="20">
        <v>27205100069</v>
      </c>
      <c r="I238" s="7">
        <v>0</v>
      </c>
      <c r="J238" s="7">
        <v>27205100069</v>
      </c>
      <c r="K238" s="13">
        <v>0</v>
      </c>
      <c r="L238" s="18">
        <v>1294019526.29</v>
      </c>
      <c r="M238" s="13">
        <v>169721064.38999999</v>
      </c>
      <c r="N238" s="14">
        <v>0</v>
      </c>
      <c r="O238" s="28">
        <v>7464258253.5799999</v>
      </c>
      <c r="P238" s="30">
        <v>40764655816.739998</v>
      </c>
      <c r="R238" s="45">
        <v>76897754730</v>
      </c>
      <c r="S238" s="43">
        <f t="shared" si="9"/>
        <v>307591019</v>
      </c>
      <c r="T238" s="43">
        <f t="shared" si="10"/>
        <v>25632584.920000002</v>
      </c>
      <c r="U238" s="50">
        <f t="shared" si="11"/>
        <v>205060679.36000001</v>
      </c>
    </row>
    <row r="239" spans="1:21" x14ac:dyDescent="0.2">
      <c r="A239" s="26" t="s">
        <v>466</v>
      </c>
      <c r="B239" s="9">
        <v>891857844</v>
      </c>
      <c r="C239" s="6" t="s">
        <v>404</v>
      </c>
      <c r="D239" s="6" t="s">
        <v>467</v>
      </c>
      <c r="E239" s="9" t="s">
        <v>13</v>
      </c>
      <c r="F239" s="19">
        <v>3190</v>
      </c>
      <c r="G239" s="19">
        <v>5208995660</v>
      </c>
      <c r="H239" s="20">
        <v>1736275504</v>
      </c>
      <c r="I239" s="7">
        <v>0</v>
      </c>
      <c r="J239" s="7">
        <v>1736275504</v>
      </c>
      <c r="K239" s="13">
        <v>0</v>
      </c>
      <c r="L239" s="18">
        <v>37212012.579999998</v>
      </c>
      <c r="M239" s="13">
        <v>0</v>
      </c>
      <c r="N239" s="14">
        <v>0</v>
      </c>
      <c r="O239" s="28">
        <v>478535789.80000001</v>
      </c>
      <c r="P239" s="30">
        <v>2956972353.6199999</v>
      </c>
      <c r="R239" s="45">
        <v>5208995660</v>
      </c>
      <c r="S239" s="43">
        <f t="shared" si="9"/>
        <v>20835983</v>
      </c>
      <c r="T239" s="43">
        <f t="shared" si="10"/>
        <v>1736331.92</v>
      </c>
      <c r="U239" s="50">
        <f t="shared" si="11"/>
        <v>13890655.359999999</v>
      </c>
    </row>
    <row r="240" spans="1:21" x14ac:dyDescent="0.2">
      <c r="A240" s="26" t="s">
        <v>468</v>
      </c>
      <c r="B240" s="9">
        <v>800031073</v>
      </c>
      <c r="C240" s="6" t="s">
        <v>404</v>
      </c>
      <c r="D240" s="6" t="s">
        <v>469</v>
      </c>
      <c r="E240" s="9" t="s">
        <v>16</v>
      </c>
      <c r="F240" s="19">
        <v>1865</v>
      </c>
      <c r="G240" s="19">
        <v>3663967810</v>
      </c>
      <c r="H240" s="20">
        <v>1008753690</v>
      </c>
      <c r="I240" s="7">
        <v>0</v>
      </c>
      <c r="J240" s="7">
        <v>1008753690</v>
      </c>
      <c r="K240" s="13">
        <v>0</v>
      </c>
      <c r="L240" s="18">
        <v>28555645.59</v>
      </c>
      <c r="M240" s="13">
        <v>0</v>
      </c>
      <c r="N240" s="14">
        <v>0</v>
      </c>
      <c r="O240" s="28">
        <v>279770924.13</v>
      </c>
      <c r="P240" s="30">
        <v>2346887550.2799997</v>
      </c>
      <c r="R240" s="45">
        <v>3663967810</v>
      </c>
      <c r="S240" s="43">
        <f t="shared" si="9"/>
        <v>14655871</v>
      </c>
      <c r="T240" s="43">
        <f t="shared" si="10"/>
        <v>1221322.58</v>
      </c>
      <c r="U240" s="50">
        <f t="shared" si="11"/>
        <v>9770580.6400000006</v>
      </c>
    </row>
    <row r="241" spans="1:21" x14ac:dyDescent="0.2">
      <c r="A241" s="26" t="s">
        <v>470</v>
      </c>
      <c r="B241" s="9">
        <v>891856288</v>
      </c>
      <c r="C241" s="6" t="s">
        <v>404</v>
      </c>
      <c r="D241" s="6" t="s">
        <v>471</v>
      </c>
      <c r="E241" s="9" t="s">
        <v>13</v>
      </c>
      <c r="F241" s="19">
        <v>3100</v>
      </c>
      <c r="G241" s="19">
        <v>5389322100</v>
      </c>
      <c r="H241" s="20">
        <v>1662239185</v>
      </c>
      <c r="I241" s="7">
        <v>0</v>
      </c>
      <c r="J241" s="7">
        <v>1662239185</v>
      </c>
      <c r="K241" s="13">
        <v>0</v>
      </c>
      <c r="L241" s="18">
        <v>34003287.859999999</v>
      </c>
      <c r="M241" s="13">
        <v>0</v>
      </c>
      <c r="N241" s="14">
        <v>0</v>
      </c>
      <c r="O241" s="28">
        <v>465034780.06</v>
      </c>
      <c r="P241" s="30">
        <v>3228044847.0799999</v>
      </c>
      <c r="R241" s="45">
        <v>5389322100</v>
      </c>
      <c r="S241" s="43">
        <f t="shared" si="9"/>
        <v>21557288</v>
      </c>
      <c r="T241" s="43">
        <f t="shared" si="10"/>
        <v>1796440.67</v>
      </c>
      <c r="U241" s="50">
        <f t="shared" si="11"/>
        <v>14371525.359999999</v>
      </c>
    </row>
    <row r="242" spans="1:21" x14ac:dyDescent="0.2">
      <c r="A242" s="26" t="s">
        <v>472</v>
      </c>
      <c r="B242" s="9">
        <v>800026368</v>
      </c>
      <c r="C242" s="6" t="s">
        <v>404</v>
      </c>
      <c r="D242" s="6" t="s">
        <v>473</v>
      </c>
      <c r="E242" s="9" t="s">
        <v>13</v>
      </c>
      <c r="F242" s="19">
        <v>2429</v>
      </c>
      <c r="G242" s="19">
        <v>4643487723</v>
      </c>
      <c r="H242" s="20">
        <v>1334080588</v>
      </c>
      <c r="I242" s="7">
        <v>0</v>
      </c>
      <c r="J242" s="7">
        <v>1334080588</v>
      </c>
      <c r="K242" s="13">
        <v>0</v>
      </c>
      <c r="L242" s="18">
        <v>27009892.949999999</v>
      </c>
      <c r="M242" s="13">
        <v>0</v>
      </c>
      <c r="N242" s="14">
        <v>0</v>
      </c>
      <c r="O242" s="28">
        <v>364377251.86000001</v>
      </c>
      <c r="P242" s="30">
        <v>2918019990.1900001</v>
      </c>
      <c r="R242" s="45">
        <v>4643487723</v>
      </c>
      <c r="S242" s="43">
        <f t="shared" si="9"/>
        <v>18573951</v>
      </c>
      <c r="T242" s="43">
        <f t="shared" si="10"/>
        <v>1547829.25</v>
      </c>
      <c r="U242" s="50">
        <f t="shared" si="11"/>
        <v>12382634</v>
      </c>
    </row>
    <row r="243" spans="1:21" x14ac:dyDescent="0.2">
      <c r="A243" s="26" t="s">
        <v>474</v>
      </c>
      <c r="B243" s="9">
        <v>800020045</v>
      </c>
      <c r="C243" s="6" t="s">
        <v>404</v>
      </c>
      <c r="D243" s="6" t="s">
        <v>475</v>
      </c>
      <c r="E243" s="9" t="s">
        <v>13</v>
      </c>
      <c r="F243" s="19">
        <v>2175</v>
      </c>
      <c r="G243" s="19">
        <v>3739775475</v>
      </c>
      <c r="H243" s="20">
        <v>1189112369</v>
      </c>
      <c r="I243" s="7">
        <v>0</v>
      </c>
      <c r="J243" s="7">
        <v>1189112369</v>
      </c>
      <c r="K243" s="13">
        <v>0</v>
      </c>
      <c r="L243" s="18">
        <v>25196437.809999999</v>
      </c>
      <c r="M243" s="13">
        <v>0</v>
      </c>
      <c r="N243" s="14">
        <v>0</v>
      </c>
      <c r="O243" s="28">
        <v>326274402.13999999</v>
      </c>
      <c r="P243" s="30">
        <v>2199192266.0500002</v>
      </c>
      <c r="R243" s="45">
        <v>3739775475</v>
      </c>
      <c r="S243" s="43">
        <f t="shared" si="9"/>
        <v>14959102</v>
      </c>
      <c r="T243" s="43">
        <f t="shared" si="10"/>
        <v>1246591.83</v>
      </c>
      <c r="U243" s="50">
        <f t="shared" si="11"/>
        <v>9972734.6400000006</v>
      </c>
    </row>
    <row r="244" spans="1:21" x14ac:dyDescent="0.2">
      <c r="A244" s="26" t="s">
        <v>476</v>
      </c>
      <c r="B244" s="9">
        <v>891857764</v>
      </c>
      <c r="C244" s="6" t="s">
        <v>404</v>
      </c>
      <c r="D244" s="6" t="s">
        <v>477</v>
      </c>
      <c r="E244" s="9" t="s">
        <v>13</v>
      </c>
      <c r="F244" s="19">
        <v>3009</v>
      </c>
      <c r="G244" s="19">
        <v>4977066540</v>
      </c>
      <c r="H244" s="20">
        <v>1646223189</v>
      </c>
      <c r="I244" s="7">
        <v>0</v>
      </c>
      <c r="J244" s="7">
        <v>1646223189</v>
      </c>
      <c r="K244" s="13">
        <v>0</v>
      </c>
      <c r="L244" s="18">
        <v>32661631.109999999</v>
      </c>
      <c r="M244" s="13">
        <v>0</v>
      </c>
      <c r="N244" s="14">
        <v>0</v>
      </c>
      <c r="O244" s="28">
        <v>451383759.08999997</v>
      </c>
      <c r="P244" s="30">
        <v>2846797960.8000002</v>
      </c>
      <c r="R244" s="45">
        <v>4977066540</v>
      </c>
      <c r="S244" s="43">
        <f t="shared" si="9"/>
        <v>19908266</v>
      </c>
      <c r="T244" s="43">
        <f t="shared" si="10"/>
        <v>1659022.17</v>
      </c>
      <c r="U244" s="50">
        <f t="shared" si="11"/>
        <v>13272177.359999999</v>
      </c>
    </row>
    <row r="245" spans="1:21" x14ac:dyDescent="0.2">
      <c r="A245" s="26" t="s">
        <v>478</v>
      </c>
      <c r="B245" s="9">
        <v>800025608</v>
      </c>
      <c r="C245" s="6" t="s">
        <v>404</v>
      </c>
      <c r="D245" s="6" t="s">
        <v>479</v>
      </c>
      <c r="E245" s="9" t="s">
        <v>13</v>
      </c>
      <c r="F245" s="19">
        <v>9287</v>
      </c>
      <c r="G245" s="19">
        <v>16311343181</v>
      </c>
      <c r="H245" s="20">
        <v>5067283057</v>
      </c>
      <c r="I245" s="7">
        <v>0</v>
      </c>
      <c r="J245" s="7">
        <v>5067283057</v>
      </c>
      <c r="K245" s="13">
        <v>0</v>
      </c>
      <c r="L245" s="18">
        <v>188055553.36000001</v>
      </c>
      <c r="M245" s="13">
        <v>0</v>
      </c>
      <c r="N245" s="14">
        <v>0</v>
      </c>
      <c r="O245" s="28">
        <v>1393154194.3199999</v>
      </c>
      <c r="P245" s="30">
        <v>9662850376.3199997</v>
      </c>
      <c r="R245" s="45">
        <v>16311343181</v>
      </c>
      <c r="S245" s="43">
        <f t="shared" si="9"/>
        <v>65245373</v>
      </c>
      <c r="T245" s="43">
        <f t="shared" si="10"/>
        <v>5437114.4199999999</v>
      </c>
      <c r="U245" s="50">
        <f t="shared" si="11"/>
        <v>43496915.359999999</v>
      </c>
    </row>
    <row r="246" spans="1:21" x14ac:dyDescent="0.2">
      <c r="A246" s="26" t="s">
        <v>480</v>
      </c>
      <c r="B246" s="9">
        <v>800012631</v>
      </c>
      <c r="C246" s="6" t="s">
        <v>404</v>
      </c>
      <c r="D246" s="6" t="s">
        <v>481</v>
      </c>
      <c r="E246" s="9" t="s">
        <v>16</v>
      </c>
      <c r="F246" s="19">
        <v>1135</v>
      </c>
      <c r="G246" s="19">
        <v>2467929245</v>
      </c>
      <c r="H246" s="20">
        <v>610275217</v>
      </c>
      <c r="I246" s="7">
        <v>0</v>
      </c>
      <c r="J246" s="7">
        <v>610275217</v>
      </c>
      <c r="K246" s="13">
        <v>0</v>
      </c>
      <c r="L246" s="18">
        <v>14293567.800000001</v>
      </c>
      <c r="M246" s="13">
        <v>0</v>
      </c>
      <c r="N246" s="14">
        <v>0</v>
      </c>
      <c r="O246" s="28">
        <v>170262733.99000001</v>
      </c>
      <c r="P246" s="30">
        <v>1673097726.21</v>
      </c>
      <c r="R246" s="45">
        <v>2467929245</v>
      </c>
      <c r="S246" s="43">
        <f t="shared" si="9"/>
        <v>9871717</v>
      </c>
      <c r="T246" s="43">
        <f t="shared" si="10"/>
        <v>822643.08</v>
      </c>
      <c r="U246" s="50">
        <f t="shared" si="11"/>
        <v>6581144.6399999997</v>
      </c>
    </row>
    <row r="247" spans="1:21" x14ac:dyDescent="0.2">
      <c r="A247" s="26" t="s">
        <v>482</v>
      </c>
      <c r="B247" s="9">
        <v>800013683</v>
      </c>
      <c r="C247" s="6" t="s">
        <v>404</v>
      </c>
      <c r="D247" s="6" t="s">
        <v>483</v>
      </c>
      <c r="E247" s="9" t="s">
        <v>13</v>
      </c>
      <c r="F247" s="19">
        <v>5347</v>
      </c>
      <c r="G247" s="19">
        <v>9431765792</v>
      </c>
      <c r="H247" s="20">
        <v>2919761531</v>
      </c>
      <c r="I247" s="7">
        <v>0</v>
      </c>
      <c r="J247" s="7">
        <v>2919761531</v>
      </c>
      <c r="K247" s="13">
        <v>0</v>
      </c>
      <c r="L247" s="18">
        <v>125090931.2</v>
      </c>
      <c r="M247" s="13">
        <v>0</v>
      </c>
      <c r="N247" s="14">
        <v>0</v>
      </c>
      <c r="O247" s="28">
        <v>802109989.99000001</v>
      </c>
      <c r="P247" s="30">
        <v>5584803339.8100004</v>
      </c>
      <c r="R247" s="45">
        <v>9431765792</v>
      </c>
      <c r="S247" s="43">
        <f t="shared" si="9"/>
        <v>37727063</v>
      </c>
      <c r="T247" s="43">
        <f t="shared" si="10"/>
        <v>3143921.92</v>
      </c>
      <c r="U247" s="50">
        <f t="shared" si="11"/>
        <v>25151375.359999999</v>
      </c>
    </row>
    <row r="248" spans="1:21" x14ac:dyDescent="0.2">
      <c r="A248" s="26" t="s">
        <v>484</v>
      </c>
      <c r="B248" s="9">
        <v>891800896</v>
      </c>
      <c r="C248" s="6" t="s">
        <v>404</v>
      </c>
      <c r="D248" s="6" t="s">
        <v>485</v>
      </c>
      <c r="E248" s="9" t="s">
        <v>13</v>
      </c>
      <c r="F248" s="19">
        <v>2264</v>
      </c>
      <c r="G248" s="19">
        <v>4745203632</v>
      </c>
      <c r="H248" s="20">
        <v>1234520030</v>
      </c>
      <c r="I248" s="7">
        <v>0</v>
      </c>
      <c r="J248" s="7">
        <v>1234520030</v>
      </c>
      <c r="K248" s="13">
        <v>0</v>
      </c>
      <c r="L248" s="18">
        <v>27884797.23</v>
      </c>
      <c r="M248" s="13">
        <v>0</v>
      </c>
      <c r="N248" s="14">
        <v>0</v>
      </c>
      <c r="O248" s="28">
        <v>339625400.66000003</v>
      </c>
      <c r="P248" s="30">
        <v>3143173404.1099997</v>
      </c>
      <c r="R248" s="45">
        <v>4745203632</v>
      </c>
      <c r="S248" s="43">
        <f t="shared" si="9"/>
        <v>18980815</v>
      </c>
      <c r="T248" s="43">
        <f t="shared" si="10"/>
        <v>1581734.58</v>
      </c>
      <c r="U248" s="50">
        <f t="shared" si="11"/>
        <v>12653876.640000001</v>
      </c>
    </row>
    <row r="249" spans="1:21" x14ac:dyDescent="0.2">
      <c r="A249" s="26" t="s">
        <v>486</v>
      </c>
      <c r="B249" s="9">
        <v>800099202</v>
      </c>
      <c r="C249" s="6" t="s">
        <v>404</v>
      </c>
      <c r="D249" s="6" t="s">
        <v>487</v>
      </c>
      <c r="E249" s="9" t="s">
        <v>16</v>
      </c>
      <c r="F249" s="19">
        <v>3445</v>
      </c>
      <c r="G249" s="19">
        <v>5761411110</v>
      </c>
      <c r="H249" s="20">
        <v>1941767585</v>
      </c>
      <c r="I249" s="7">
        <v>0</v>
      </c>
      <c r="J249" s="7">
        <v>1941767585</v>
      </c>
      <c r="K249" s="13">
        <v>0</v>
      </c>
      <c r="L249" s="18">
        <v>41582127.57</v>
      </c>
      <c r="M249" s="13">
        <v>0</v>
      </c>
      <c r="N249" s="14">
        <v>0</v>
      </c>
      <c r="O249" s="28">
        <v>516788650.74000001</v>
      </c>
      <c r="P249" s="30">
        <v>3261272746.6900001</v>
      </c>
      <c r="R249" s="45">
        <v>5761411110</v>
      </c>
      <c r="S249" s="43">
        <f t="shared" si="9"/>
        <v>23045644</v>
      </c>
      <c r="T249" s="43">
        <f t="shared" si="10"/>
        <v>1920470.33</v>
      </c>
      <c r="U249" s="50">
        <f t="shared" si="11"/>
        <v>15363762.640000001</v>
      </c>
    </row>
    <row r="250" spans="1:21" x14ac:dyDescent="0.2">
      <c r="A250" s="26" t="s">
        <v>488</v>
      </c>
      <c r="B250" s="9">
        <v>891856077</v>
      </c>
      <c r="C250" s="6" t="s">
        <v>404</v>
      </c>
      <c r="D250" s="6" t="s">
        <v>489</v>
      </c>
      <c r="E250" s="9" t="s">
        <v>13</v>
      </c>
      <c r="F250" s="19">
        <v>1127</v>
      </c>
      <c r="G250" s="19">
        <v>1766076620</v>
      </c>
      <c r="H250" s="20">
        <v>618596467</v>
      </c>
      <c r="I250" s="7">
        <v>0</v>
      </c>
      <c r="J250" s="7">
        <v>618596467</v>
      </c>
      <c r="K250" s="13">
        <v>0</v>
      </c>
      <c r="L250" s="18">
        <v>12591051.130000001</v>
      </c>
      <c r="M250" s="13">
        <v>0</v>
      </c>
      <c r="N250" s="14">
        <v>0</v>
      </c>
      <c r="O250" s="28">
        <v>169062644.22999999</v>
      </c>
      <c r="P250" s="30">
        <v>965826457.63999999</v>
      </c>
      <c r="R250" s="45">
        <v>1766076620</v>
      </c>
      <c r="S250" s="43">
        <f t="shared" si="9"/>
        <v>7064306</v>
      </c>
      <c r="T250" s="43">
        <f t="shared" si="10"/>
        <v>588692.17000000004</v>
      </c>
      <c r="U250" s="50">
        <f t="shared" si="11"/>
        <v>4709537.3600000003</v>
      </c>
    </row>
    <row r="251" spans="1:21" x14ac:dyDescent="0.2">
      <c r="A251" s="26" t="s">
        <v>490</v>
      </c>
      <c r="B251" s="9">
        <v>891801376</v>
      </c>
      <c r="C251" s="6" t="s">
        <v>404</v>
      </c>
      <c r="D251" s="6" t="s">
        <v>491</v>
      </c>
      <c r="E251" s="9" t="s">
        <v>13</v>
      </c>
      <c r="F251" s="19">
        <v>5027</v>
      </c>
      <c r="G251" s="19">
        <v>8619575712</v>
      </c>
      <c r="H251" s="20">
        <v>2740538599</v>
      </c>
      <c r="I251" s="7">
        <v>0</v>
      </c>
      <c r="J251" s="7">
        <v>2740538599</v>
      </c>
      <c r="K251" s="13">
        <v>0</v>
      </c>
      <c r="L251" s="18">
        <v>55366840.840000004</v>
      </c>
      <c r="M251" s="13">
        <v>0</v>
      </c>
      <c r="N251" s="14">
        <v>0</v>
      </c>
      <c r="O251" s="28">
        <v>754106399.78999996</v>
      </c>
      <c r="P251" s="30">
        <v>5069563872.3699999</v>
      </c>
      <c r="R251" s="45">
        <v>8619575712</v>
      </c>
      <c r="S251" s="43">
        <f t="shared" si="9"/>
        <v>34478303</v>
      </c>
      <c r="T251" s="43">
        <f t="shared" si="10"/>
        <v>2873191.92</v>
      </c>
      <c r="U251" s="50">
        <f t="shared" si="11"/>
        <v>22985535.359999999</v>
      </c>
    </row>
    <row r="252" spans="1:21" x14ac:dyDescent="0.2">
      <c r="A252" s="26" t="s">
        <v>492</v>
      </c>
      <c r="B252" s="9">
        <v>891856593</v>
      </c>
      <c r="C252" s="6" t="s">
        <v>404</v>
      </c>
      <c r="D252" s="6" t="s">
        <v>135</v>
      </c>
      <c r="E252" s="9" t="s">
        <v>13</v>
      </c>
      <c r="F252" s="19">
        <v>2797</v>
      </c>
      <c r="G252" s="19">
        <v>5056106133</v>
      </c>
      <c r="H252" s="20">
        <v>1484236396</v>
      </c>
      <c r="I252" s="7">
        <v>0</v>
      </c>
      <c r="J252" s="7">
        <v>1484236396</v>
      </c>
      <c r="K252" s="13">
        <v>0</v>
      </c>
      <c r="L252" s="18">
        <v>32361651.289999999</v>
      </c>
      <c r="M252" s="13">
        <v>0</v>
      </c>
      <c r="N252" s="14">
        <v>0</v>
      </c>
      <c r="O252" s="28">
        <v>419581380.58999997</v>
      </c>
      <c r="P252" s="30">
        <v>3119926705.1199999</v>
      </c>
      <c r="R252" s="45">
        <v>5056106133</v>
      </c>
      <c r="S252" s="43">
        <f t="shared" si="9"/>
        <v>20224425</v>
      </c>
      <c r="T252" s="43">
        <f t="shared" si="10"/>
        <v>1685368.75</v>
      </c>
      <c r="U252" s="50">
        <f t="shared" si="11"/>
        <v>13482950</v>
      </c>
    </row>
    <row r="253" spans="1:21" x14ac:dyDescent="0.2">
      <c r="A253" s="26" t="s">
        <v>493</v>
      </c>
      <c r="B253" s="9">
        <v>800099206</v>
      </c>
      <c r="C253" s="6" t="s">
        <v>404</v>
      </c>
      <c r="D253" s="6" t="s">
        <v>494</v>
      </c>
      <c r="E253" s="9" t="s">
        <v>16</v>
      </c>
      <c r="F253" s="19">
        <v>2509</v>
      </c>
      <c r="G253" s="19">
        <v>4877965183</v>
      </c>
      <c r="H253" s="20">
        <v>1366576671</v>
      </c>
      <c r="I253" s="7">
        <v>0</v>
      </c>
      <c r="J253" s="7">
        <v>1366576671</v>
      </c>
      <c r="K253" s="13">
        <v>0</v>
      </c>
      <c r="L253" s="18">
        <v>30111409.039999999</v>
      </c>
      <c r="M253" s="13">
        <v>0</v>
      </c>
      <c r="N253" s="14">
        <v>0</v>
      </c>
      <c r="O253" s="28">
        <v>376378149.41000003</v>
      </c>
      <c r="P253" s="30">
        <v>3104898953.5500002</v>
      </c>
      <c r="R253" s="45">
        <v>4877965183</v>
      </c>
      <c r="S253" s="43">
        <f t="shared" si="9"/>
        <v>19511861</v>
      </c>
      <c r="T253" s="43">
        <f t="shared" si="10"/>
        <v>1625988.42</v>
      </c>
      <c r="U253" s="50">
        <f t="shared" si="11"/>
        <v>13007907.359999999</v>
      </c>
    </row>
    <row r="254" spans="1:21" x14ac:dyDescent="0.2">
      <c r="A254" s="26" t="s">
        <v>495</v>
      </c>
      <c r="B254" s="9">
        <v>800099665</v>
      </c>
      <c r="C254" s="6" t="s">
        <v>404</v>
      </c>
      <c r="D254" s="6" t="s">
        <v>496</v>
      </c>
      <c r="E254" s="9" t="s">
        <v>13</v>
      </c>
      <c r="F254" s="19">
        <v>1750</v>
      </c>
      <c r="G254" s="19">
        <v>3587365250</v>
      </c>
      <c r="H254" s="20">
        <v>962627032</v>
      </c>
      <c r="I254" s="7">
        <v>0</v>
      </c>
      <c r="J254" s="7">
        <v>962627032</v>
      </c>
      <c r="K254" s="13">
        <v>0</v>
      </c>
      <c r="L254" s="18">
        <v>22650652.530000001</v>
      </c>
      <c r="M254" s="13">
        <v>0</v>
      </c>
      <c r="N254" s="14">
        <v>0</v>
      </c>
      <c r="O254" s="28">
        <v>262519633.90000001</v>
      </c>
      <c r="P254" s="30">
        <v>2339567931.5699997</v>
      </c>
      <c r="R254" s="45">
        <v>3587365250</v>
      </c>
      <c r="S254" s="43">
        <f t="shared" si="9"/>
        <v>14349461</v>
      </c>
      <c r="T254" s="43">
        <f t="shared" si="10"/>
        <v>1195788.42</v>
      </c>
      <c r="U254" s="50">
        <f t="shared" si="11"/>
        <v>9566307.3599999994</v>
      </c>
    </row>
    <row r="255" spans="1:21" x14ac:dyDescent="0.2">
      <c r="A255" s="26" t="s">
        <v>497</v>
      </c>
      <c r="B255" s="9">
        <v>800006541</v>
      </c>
      <c r="C255" s="6" t="s">
        <v>404</v>
      </c>
      <c r="D255" s="6" t="s">
        <v>498</v>
      </c>
      <c r="E255" s="9" t="s">
        <v>13</v>
      </c>
      <c r="F255" s="19">
        <v>883</v>
      </c>
      <c r="G255" s="19">
        <v>1666429388</v>
      </c>
      <c r="H255" s="20">
        <v>469830741</v>
      </c>
      <c r="I255" s="7">
        <v>0</v>
      </c>
      <c r="J255" s="7">
        <v>469830741</v>
      </c>
      <c r="K255" s="13">
        <v>0</v>
      </c>
      <c r="L255" s="18">
        <v>11255768.82</v>
      </c>
      <c r="M255" s="13">
        <v>0</v>
      </c>
      <c r="N255" s="14">
        <v>0</v>
      </c>
      <c r="O255" s="28">
        <v>132459906.70999999</v>
      </c>
      <c r="P255" s="30">
        <v>1052882971.47</v>
      </c>
      <c r="R255" s="45">
        <v>1666429388</v>
      </c>
      <c r="S255" s="43">
        <f t="shared" si="9"/>
        <v>6665718</v>
      </c>
      <c r="T255" s="43">
        <f t="shared" si="10"/>
        <v>555476.5</v>
      </c>
      <c r="U255" s="50">
        <f t="shared" si="11"/>
        <v>4443812</v>
      </c>
    </row>
    <row r="256" spans="1:21" x14ac:dyDescent="0.2">
      <c r="A256" s="26" t="s">
        <v>499</v>
      </c>
      <c r="B256" s="9">
        <v>891856257</v>
      </c>
      <c r="C256" s="6" t="s">
        <v>404</v>
      </c>
      <c r="D256" s="6" t="s">
        <v>500</v>
      </c>
      <c r="E256" s="9" t="s">
        <v>16</v>
      </c>
      <c r="F256" s="19">
        <v>1695</v>
      </c>
      <c r="G256" s="19">
        <v>3658655805</v>
      </c>
      <c r="H256" s="20">
        <v>891035192</v>
      </c>
      <c r="I256" s="7">
        <v>0</v>
      </c>
      <c r="J256" s="7">
        <v>891035192</v>
      </c>
      <c r="K256" s="13">
        <v>0</v>
      </c>
      <c r="L256" s="18">
        <v>19204307.52</v>
      </c>
      <c r="M256" s="13">
        <v>0</v>
      </c>
      <c r="N256" s="14">
        <v>0</v>
      </c>
      <c r="O256" s="28">
        <v>254269016.84</v>
      </c>
      <c r="P256" s="30">
        <v>2494147288.6400003</v>
      </c>
      <c r="R256" s="45">
        <v>3658655805</v>
      </c>
      <c r="S256" s="43">
        <f t="shared" si="9"/>
        <v>14634623</v>
      </c>
      <c r="T256" s="43">
        <f t="shared" si="10"/>
        <v>1219551.92</v>
      </c>
      <c r="U256" s="50">
        <f t="shared" si="11"/>
        <v>9756415.3599999994</v>
      </c>
    </row>
    <row r="257" spans="1:21" x14ac:dyDescent="0.2">
      <c r="A257" s="26" t="s">
        <v>501</v>
      </c>
      <c r="B257" s="9">
        <v>891801268</v>
      </c>
      <c r="C257" s="6" t="s">
        <v>404</v>
      </c>
      <c r="D257" s="6" t="s">
        <v>502</v>
      </c>
      <c r="E257" s="9" t="s">
        <v>13</v>
      </c>
      <c r="F257" s="19">
        <v>9098</v>
      </c>
      <c r="G257" s="19">
        <v>13004353672</v>
      </c>
      <c r="H257" s="20">
        <v>4962564153</v>
      </c>
      <c r="I257" s="7">
        <v>0</v>
      </c>
      <c r="J257" s="7">
        <v>4962564153</v>
      </c>
      <c r="K257" s="13">
        <v>0</v>
      </c>
      <c r="L257" s="18">
        <v>166009104.21000001</v>
      </c>
      <c r="M257" s="13">
        <v>0</v>
      </c>
      <c r="N257" s="14">
        <v>0</v>
      </c>
      <c r="O257" s="28">
        <v>1364802073.8599999</v>
      </c>
      <c r="P257" s="30">
        <v>6510978340.9300003</v>
      </c>
      <c r="R257" s="45">
        <v>13004353672</v>
      </c>
      <c r="S257" s="43">
        <f t="shared" si="9"/>
        <v>52017415</v>
      </c>
      <c r="T257" s="43">
        <f t="shared" si="10"/>
        <v>4334784.58</v>
      </c>
      <c r="U257" s="50">
        <f t="shared" si="11"/>
        <v>34678276.640000001</v>
      </c>
    </row>
    <row r="258" spans="1:21" x14ac:dyDescent="0.2">
      <c r="A258" s="26" t="s">
        <v>503</v>
      </c>
      <c r="B258" s="9">
        <v>891801129</v>
      </c>
      <c r="C258" s="6" t="s">
        <v>404</v>
      </c>
      <c r="D258" s="6" t="s">
        <v>504</v>
      </c>
      <c r="E258" s="9" t="s">
        <v>16</v>
      </c>
      <c r="F258" s="19">
        <v>2760</v>
      </c>
      <c r="G258" s="19">
        <v>5919319560</v>
      </c>
      <c r="H258" s="20">
        <v>1497940511</v>
      </c>
      <c r="I258" s="7">
        <v>0</v>
      </c>
      <c r="J258" s="7">
        <v>1497940511</v>
      </c>
      <c r="K258" s="13">
        <v>0</v>
      </c>
      <c r="L258" s="18">
        <v>31614250.449999999</v>
      </c>
      <c r="M258" s="13">
        <v>0</v>
      </c>
      <c r="N258" s="14">
        <v>0</v>
      </c>
      <c r="O258" s="28">
        <v>414030965.47000003</v>
      </c>
      <c r="P258" s="30">
        <v>3975733833.0799999</v>
      </c>
      <c r="R258" s="45">
        <v>5919319560</v>
      </c>
      <c r="S258" s="43">
        <f t="shared" si="9"/>
        <v>23677278</v>
      </c>
      <c r="T258" s="43">
        <f t="shared" si="10"/>
        <v>1973106.5</v>
      </c>
      <c r="U258" s="50">
        <f t="shared" si="11"/>
        <v>15784852</v>
      </c>
    </row>
    <row r="259" spans="1:21" x14ac:dyDescent="0.2">
      <c r="A259" s="26" t="s">
        <v>505</v>
      </c>
      <c r="B259" s="9">
        <v>800024789</v>
      </c>
      <c r="C259" s="6" t="s">
        <v>404</v>
      </c>
      <c r="D259" s="6" t="s">
        <v>506</v>
      </c>
      <c r="E259" s="9" t="s">
        <v>13</v>
      </c>
      <c r="F259" s="19">
        <v>4269</v>
      </c>
      <c r="G259" s="19">
        <v>7442403840</v>
      </c>
      <c r="H259" s="20">
        <v>2295288295</v>
      </c>
      <c r="I259" s="7">
        <v>0</v>
      </c>
      <c r="J259" s="7">
        <v>2295288295</v>
      </c>
      <c r="K259" s="13">
        <v>0</v>
      </c>
      <c r="L259" s="18">
        <v>48132894.479999997</v>
      </c>
      <c r="M259" s="13">
        <v>0</v>
      </c>
      <c r="N259" s="14">
        <v>0</v>
      </c>
      <c r="O259" s="28">
        <v>640397895.50999999</v>
      </c>
      <c r="P259" s="30">
        <v>4458584755.0100002</v>
      </c>
      <c r="R259" s="45">
        <v>7442403840</v>
      </c>
      <c r="S259" s="43">
        <f t="shared" si="9"/>
        <v>29769615</v>
      </c>
      <c r="T259" s="43">
        <f t="shared" si="10"/>
        <v>2480801.25</v>
      </c>
      <c r="U259" s="50">
        <f t="shared" si="11"/>
        <v>19846410</v>
      </c>
    </row>
    <row r="260" spans="1:21" x14ac:dyDescent="0.2">
      <c r="A260" s="26" t="s">
        <v>507</v>
      </c>
      <c r="B260" s="9">
        <v>800029660</v>
      </c>
      <c r="C260" s="6" t="s">
        <v>404</v>
      </c>
      <c r="D260" s="6" t="s">
        <v>508</v>
      </c>
      <c r="E260" s="9" t="s">
        <v>13</v>
      </c>
      <c r="F260" s="19">
        <v>5655</v>
      </c>
      <c r="G260" s="19">
        <v>10298518425</v>
      </c>
      <c r="H260" s="20">
        <v>3082334725</v>
      </c>
      <c r="I260" s="7">
        <v>0</v>
      </c>
      <c r="J260" s="7">
        <v>3082334725</v>
      </c>
      <c r="K260" s="13">
        <v>0</v>
      </c>
      <c r="L260" s="18">
        <v>100423891.06</v>
      </c>
      <c r="M260" s="13">
        <v>0</v>
      </c>
      <c r="N260" s="14">
        <v>0</v>
      </c>
      <c r="O260" s="28">
        <v>848313445.55999994</v>
      </c>
      <c r="P260" s="30">
        <v>6267446363.3800001</v>
      </c>
      <c r="R260" s="45">
        <v>10298518425</v>
      </c>
      <c r="S260" s="43">
        <f t="shared" si="9"/>
        <v>41194074</v>
      </c>
      <c r="T260" s="43">
        <f t="shared" si="10"/>
        <v>3432839.5</v>
      </c>
      <c r="U260" s="50">
        <f t="shared" si="11"/>
        <v>27462716</v>
      </c>
    </row>
    <row r="261" spans="1:21" x14ac:dyDescent="0.2">
      <c r="A261" s="26" t="s">
        <v>509</v>
      </c>
      <c r="B261" s="9">
        <v>891855735</v>
      </c>
      <c r="C261" s="6" t="s">
        <v>404</v>
      </c>
      <c r="D261" s="6" t="s">
        <v>510</v>
      </c>
      <c r="E261" s="9" t="s">
        <v>13</v>
      </c>
      <c r="F261" s="19">
        <v>2523</v>
      </c>
      <c r="G261" s="19">
        <v>4520615526</v>
      </c>
      <c r="H261" s="20">
        <v>1347073230</v>
      </c>
      <c r="I261" s="7">
        <v>0</v>
      </c>
      <c r="J261" s="7">
        <v>1347073230</v>
      </c>
      <c r="K261" s="13">
        <v>0</v>
      </c>
      <c r="L261" s="18">
        <v>32415183.75</v>
      </c>
      <c r="M261" s="13">
        <v>0</v>
      </c>
      <c r="N261" s="14">
        <v>0</v>
      </c>
      <c r="O261" s="28">
        <v>378478306.48000002</v>
      </c>
      <c r="P261" s="30">
        <v>2762648805.77</v>
      </c>
      <c r="R261" s="45">
        <v>4520615526</v>
      </c>
      <c r="S261" s="43">
        <f t="shared" si="9"/>
        <v>18082462</v>
      </c>
      <c r="T261" s="43">
        <f t="shared" si="10"/>
        <v>1506871.83</v>
      </c>
      <c r="U261" s="50">
        <f t="shared" si="11"/>
        <v>12054974.640000001</v>
      </c>
    </row>
    <row r="262" spans="1:21" x14ac:dyDescent="0.2">
      <c r="A262" s="26" t="s">
        <v>511</v>
      </c>
      <c r="B262" s="9">
        <v>891856555</v>
      </c>
      <c r="C262" s="6" t="s">
        <v>404</v>
      </c>
      <c r="D262" s="6" t="s">
        <v>512</v>
      </c>
      <c r="E262" s="9" t="s">
        <v>13</v>
      </c>
      <c r="F262" s="19">
        <v>2375</v>
      </c>
      <c r="G262" s="19">
        <v>4071982625</v>
      </c>
      <c r="H262" s="20">
        <v>1301573360</v>
      </c>
      <c r="I262" s="7">
        <v>0</v>
      </c>
      <c r="J262" s="7">
        <v>1301573360</v>
      </c>
      <c r="K262" s="13">
        <v>0</v>
      </c>
      <c r="L262" s="18">
        <v>28991671.579999998</v>
      </c>
      <c r="M262" s="13">
        <v>0</v>
      </c>
      <c r="N262" s="14">
        <v>0</v>
      </c>
      <c r="O262" s="28">
        <v>356276646.00999999</v>
      </c>
      <c r="P262" s="30">
        <v>2385140947.4099998</v>
      </c>
      <c r="R262" s="45">
        <v>4071982625</v>
      </c>
      <c r="S262" s="43">
        <f t="shared" si="9"/>
        <v>16287931</v>
      </c>
      <c r="T262" s="43">
        <f t="shared" si="10"/>
        <v>1357327.58</v>
      </c>
      <c r="U262" s="50">
        <f t="shared" si="11"/>
        <v>10858620.640000001</v>
      </c>
    </row>
    <row r="263" spans="1:21" x14ac:dyDescent="0.2">
      <c r="A263" s="26" t="s">
        <v>513</v>
      </c>
      <c r="B263" s="9">
        <v>800099662</v>
      </c>
      <c r="C263" s="6" t="s">
        <v>404</v>
      </c>
      <c r="D263" s="6" t="s">
        <v>514</v>
      </c>
      <c r="E263" s="9" t="s">
        <v>13</v>
      </c>
      <c r="F263" s="19">
        <v>17560</v>
      </c>
      <c r="G263" s="19">
        <v>28283681280</v>
      </c>
      <c r="H263" s="20">
        <v>9516613675</v>
      </c>
      <c r="I263" s="7">
        <v>0</v>
      </c>
      <c r="J263" s="7">
        <v>9516613675</v>
      </c>
      <c r="K263" s="13">
        <v>0</v>
      </c>
      <c r="L263" s="18">
        <v>274743919.19999999</v>
      </c>
      <c r="M263" s="13">
        <v>0</v>
      </c>
      <c r="N263" s="14">
        <v>0</v>
      </c>
      <c r="O263" s="28">
        <v>2634197012.1999998</v>
      </c>
      <c r="P263" s="30">
        <v>15858126673.599998</v>
      </c>
      <c r="R263" s="45">
        <v>28283681280</v>
      </c>
      <c r="S263" s="43">
        <f t="shared" si="9"/>
        <v>113134725</v>
      </c>
      <c r="T263" s="43">
        <f t="shared" si="10"/>
        <v>9427893.75</v>
      </c>
      <c r="U263" s="50">
        <f t="shared" si="11"/>
        <v>75423150</v>
      </c>
    </row>
    <row r="264" spans="1:21" x14ac:dyDescent="0.2">
      <c r="A264" s="26" t="s">
        <v>515</v>
      </c>
      <c r="B264" s="9">
        <v>891801994</v>
      </c>
      <c r="C264" s="6" t="s">
        <v>404</v>
      </c>
      <c r="D264" s="6" t="s">
        <v>516</v>
      </c>
      <c r="E264" s="9" t="s">
        <v>13</v>
      </c>
      <c r="F264" s="19">
        <v>3788</v>
      </c>
      <c r="G264" s="19">
        <v>5971691088</v>
      </c>
      <c r="H264" s="20">
        <v>2053782584</v>
      </c>
      <c r="I264" s="7">
        <v>0</v>
      </c>
      <c r="J264" s="7">
        <v>2053782584</v>
      </c>
      <c r="K264" s="13">
        <v>0</v>
      </c>
      <c r="L264" s="18">
        <v>42041717.170000002</v>
      </c>
      <c r="M264" s="13">
        <v>0</v>
      </c>
      <c r="N264" s="14">
        <v>0</v>
      </c>
      <c r="O264" s="28">
        <v>568242498.99000001</v>
      </c>
      <c r="P264" s="30">
        <v>3307624287.8400002</v>
      </c>
      <c r="R264" s="45">
        <v>5971691088</v>
      </c>
      <c r="S264" s="43">
        <f t="shared" si="9"/>
        <v>23886764</v>
      </c>
      <c r="T264" s="43">
        <f t="shared" si="10"/>
        <v>1990563.67</v>
      </c>
      <c r="U264" s="50">
        <f t="shared" si="11"/>
        <v>15924509.359999999</v>
      </c>
    </row>
    <row r="265" spans="1:21" x14ac:dyDescent="0.2">
      <c r="A265" s="26" t="s">
        <v>517</v>
      </c>
      <c r="B265" s="9">
        <v>800077808</v>
      </c>
      <c r="C265" s="6" t="s">
        <v>404</v>
      </c>
      <c r="D265" s="6" t="s">
        <v>518</v>
      </c>
      <c r="E265" s="9" t="s">
        <v>13</v>
      </c>
      <c r="F265" s="19">
        <v>6127</v>
      </c>
      <c r="G265" s="19">
        <v>10226036524</v>
      </c>
      <c r="H265" s="20">
        <v>3324411785</v>
      </c>
      <c r="I265" s="7">
        <v>0</v>
      </c>
      <c r="J265" s="7">
        <v>3324411785</v>
      </c>
      <c r="K265" s="13">
        <v>0</v>
      </c>
      <c r="L265" s="18">
        <v>104710760.48</v>
      </c>
      <c r="M265" s="13">
        <v>0</v>
      </c>
      <c r="N265" s="14">
        <v>0</v>
      </c>
      <c r="O265" s="28">
        <v>919118741.10000002</v>
      </c>
      <c r="P265" s="30">
        <v>5877795237.4200001</v>
      </c>
      <c r="R265" s="45">
        <v>10226036524</v>
      </c>
      <c r="S265" s="43">
        <f t="shared" si="9"/>
        <v>40904146</v>
      </c>
      <c r="T265" s="43">
        <f t="shared" si="10"/>
        <v>3408678.83</v>
      </c>
      <c r="U265" s="50">
        <f t="shared" si="11"/>
        <v>27269430.640000001</v>
      </c>
    </row>
    <row r="266" spans="1:21" x14ac:dyDescent="0.2">
      <c r="A266" s="26" t="s">
        <v>519</v>
      </c>
      <c r="B266" s="9">
        <v>891855222</v>
      </c>
      <c r="C266" s="6" t="s">
        <v>404</v>
      </c>
      <c r="D266" s="6" t="s">
        <v>520</v>
      </c>
      <c r="E266" s="9" t="s">
        <v>13</v>
      </c>
      <c r="F266" s="19">
        <v>5508</v>
      </c>
      <c r="G266" s="19">
        <v>8761994208</v>
      </c>
      <c r="H266" s="20">
        <v>3021618922</v>
      </c>
      <c r="I266" s="7">
        <v>0</v>
      </c>
      <c r="J266" s="7">
        <v>3021618922</v>
      </c>
      <c r="K266" s="13">
        <v>0</v>
      </c>
      <c r="L266" s="18">
        <v>80425786.680000007</v>
      </c>
      <c r="M266" s="13">
        <v>0</v>
      </c>
      <c r="N266" s="14">
        <v>0</v>
      </c>
      <c r="O266" s="28">
        <v>826261796.30999994</v>
      </c>
      <c r="P266" s="30">
        <v>4833687703.0100002</v>
      </c>
      <c r="R266" s="45">
        <v>8761994208</v>
      </c>
      <c r="S266" s="43">
        <f t="shared" si="9"/>
        <v>35047977</v>
      </c>
      <c r="T266" s="43">
        <f t="shared" si="10"/>
        <v>2920664.75</v>
      </c>
      <c r="U266" s="50">
        <f t="shared" si="11"/>
        <v>23365318</v>
      </c>
    </row>
    <row r="267" spans="1:21" x14ac:dyDescent="0.2">
      <c r="A267" s="26" t="s">
        <v>521</v>
      </c>
      <c r="B267" s="9">
        <v>800033062</v>
      </c>
      <c r="C267" s="6" t="s">
        <v>404</v>
      </c>
      <c r="D267" s="6" t="s">
        <v>522</v>
      </c>
      <c r="E267" s="9" t="s">
        <v>13</v>
      </c>
      <c r="F267" s="19">
        <v>4141</v>
      </c>
      <c r="G267" s="19">
        <v>6832463655</v>
      </c>
      <c r="H267" s="20">
        <v>2254164807</v>
      </c>
      <c r="I267" s="7">
        <v>0</v>
      </c>
      <c r="J267" s="7">
        <v>2254164807</v>
      </c>
      <c r="K267" s="13">
        <v>0</v>
      </c>
      <c r="L267" s="18">
        <v>49088550.200000003</v>
      </c>
      <c r="M267" s="13">
        <v>0</v>
      </c>
      <c r="N267" s="14">
        <v>0</v>
      </c>
      <c r="O267" s="28">
        <v>621196459.42999995</v>
      </c>
      <c r="P267" s="30">
        <v>3908013838.3700004</v>
      </c>
      <c r="R267" s="45">
        <v>6832463655</v>
      </c>
      <c r="S267" s="43">
        <f t="shared" si="9"/>
        <v>27329855</v>
      </c>
      <c r="T267" s="43">
        <f t="shared" si="10"/>
        <v>2277487.92</v>
      </c>
      <c r="U267" s="50">
        <f t="shared" si="11"/>
        <v>18219903.359999999</v>
      </c>
    </row>
    <row r="268" spans="1:21" x14ac:dyDescent="0.2">
      <c r="A268" s="26" t="s">
        <v>523</v>
      </c>
      <c r="B268" s="9">
        <v>800026156</v>
      </c>
      <c r="C268" s="6" t="s">
        <v>404</v>
      </c>
      <c r="D268" s="6" t="s">
        <v>524</v>
      </c>
      <c r="E268" s="9" t="s">
        <v>13</v>
      </c>
      <c r="F268" s="19">
        <v>1397</v>
      </c>
      <c r="G268" s="19">
        <v>2462792255</v>
      </c>
      <c r="H268" s="20">
        <v>756227916</v>
      </c>
      <c r="I268" s="7">
        <v>0</v>
      </c>
      <c r="J268" s="7">
        <v>756227916</v>
      </c>
      <c r="K268" s="13">
        <v>0</v>
      </c>
      <c r="L268" s="18">
        <v>15663580.300000001</v>
      </c>
      <c r="M268" s="13">
        <v>0</v>
      </c>
      <c r="N268" s="14">
        <v>0</v>
      </c>
      <c r="O268" s="28">
        <v>209565673.46000001</v>
      </c>
      <c r="P268" s="30">
        <v>1481335085.24</v>
      </c>
      <c r="R268" s="45">
        <v>2462792255</v>
      </c>
      <c r="S268" s="43">
        <f t="shared" si="9"/>
        <v>9851169</v>
      </c>
      <c r="T268" s="43">
        <f t="shared" si="10"/>
        <v>820930.75</v>
      </c>
      <c r="U268" s="50">
        <f t="shared" si="11"/>
        <v>6567446</v>
      </c>
    </row>
    <row r="269" spans="1:21" x14ac:dyDescent="0.2">
      <c r="A269" s="26" t="s">
        <v>525</v>
      </c>
      <c r="B269" s="9">
        <v>891801362</v>
      </c>
      <c r="C269" s="6" t="s">
        <v>404</v>
      </c>
      <c r="D269" s="6" t="s">
        <v>526</v>
      </c>
      <c r="E269" s="9" t="s">
        <v>16</v>
      </c>
      <c r="F269" s="19">
        <v>5474</v>
      </c>
      <c r="G269" s="19">
        <v>9566860534</v>
      </c>
      <c r="H269" s="20">
        <v>2980152796</v>
      </c>
      <c r="I269" s="7">
        <v>0</v>
      </c>
      <c r="J269" s="7">
        <v>2980152796</v>
      </c>
      <c r="K269" s="13">
        <v>0</v>
      </c>
      <c r="L269" s="18">
        <v>79507221.609999999</v>
      </c>
      <c r="M269" s="13">
        <v>0</v>
      </c>
      <c r="N269" s="14">
        <v>0</v>
      </c>
      <c r="O269" s="28">
        <v>821161414.85000002</v>
      </c>
      <c r="P269" s="30">
        <v>5686039101.54</v>
      </c>
      <c r="R269" s="45">
        <v>9566860534</v>
      </c>
      <c r="S269" s="43">
        <f t="shared" ref="S269:S332" si="12">+ROUND(R269*0.004,0)</f>
        <v>38267442</v>
      </c>
      <c r="T269" s="43">
        <f t="shared" ref="T269:T332" si="13">ROUND((S269/12),2)</f>
        <v>3188953.5</v>
      </c>
      <c r="U269" s="50">
        <f t="shared" ref="U269:U332" si="14">+T269*8</f>
        <v>25511628</v>
      </c>
    </row>
    <row r="270" spans="1:21" x14ac:dyDescent="0.2">
      <c r="A270" s="26" t="s">
        <v>527</v>
      </c>
      <c r="B270" s="9">
        <v>800028461</v>
      </c>
      <c r="C270" s="6" t="s">
        <v>404</v>
      </c>
      <c r="D270" s="6" t="s">
        <v>528</v>
      </c>
      <c r="E270" s="9" t="s">
        <v>13</v>
      </c>
      <c r="F270" s="19">
        <v>1455</v>
      </c>
      <c r="G270" s="19">
        <v>3141134025</v>
      </c>
      <c r="H270" s="20">
        <v>787208845</v>
      </c>
      <c r="I270" s="7">
        <v>0</v>
      </c>
      <c r="J270" s="7">
        <v>787208845</v>
      </c>
      <c r="K270" s="13">
        <v>0</v>
      </c>
      <c r="L270" s="18">
        <v>17332396.449999999</v>
      </c>
      <c r="M270" s="13">
        <v>0</v>
      </c>
      <c r="N270" s="14">
        <v>0</v>
      </c>
      <c r="O270" s="28">
        <v>218266324.19</v>
      </c>
      <c r="P270" s="30">
        <v>2118326459.3599999</v>
      </c>
      <c r="R270" s="45">
        <v>3141134025</v>
      </c>
      <c r="S270" s="43">
        <f t="shared" si="12"/>
        <v>12564536</v>
      </c>
      <c r="T270" s="43">
        <f t="shared" si="13"/>
        <v>1047044.67</v>
      </c>
      <c r="U270" s="50">
        <f t="shared" si="14"/>
        <v>8376357.3600000003</v>
      </c>
    </row>
    <row r="271" spans="1:21" x14ac:dyDescent="0.2">
      <c r="A271" s="26" t="s">
        <v>529</v>
      </c>
      <c r="B271" s="9">
        <v>800049508</v>
      </c>
      <c r="C271" s="6" t="s">
        <v>404</v>
      </c>
      <c r="D271" s="6" t="s">
        <v>530</v>
      </c>
      <c r="E271" s="9" t="s">
        <v>16</v>
      </c>
      <c r="F271" s="19">
        <v>2159</v>
      </c>
      <c r="G271" s="19">
        <v>4124499625</v>
      </c>
      <c r="H271" s="20">
        <v>1160310439</v>
      </c>
      <c r="I271" s="7">
        <v>0</v>
      </c>
      <c r="J271" s="7">
        <v>1160310439</v>
      </c>
      <c r="K271" s="13">
        <v>0</v>
      </c>
      <c r="L271" s="18">
        <v>24354523.07</v>
      </c>
      <c r="M271" s="13">
        <v>0</v>
      </c>
      <c r="N271" s="14">
        <v>0</v>
      </c>
      <c r="O271" s="28">
        <v>323874222.63</v>
      </c>
      <c r="P271" s="30">
        <v>2615960440.3000002</v>
      </c>
      <c r="R271" s="45">
        <v>4124499625</v>
      </c>
      <c r="S271" s="43">
        <f t="shared" si="12"/>
        <v>16497999</v>
      </c>
      <c r="T271" s="43">
        <f t="shared" si="13"/>
        <v>1374833.25</v>
      </c>
      <c r="U271" s="50">
        <f t="shared" si="14"/>
        <v>10998666</v>
      </c>
    </row>
    <row r="272" spans="1:21" x14ac:dyDescent="0.2">
      <c r="A272" s="26" t="s">
        <v>531</v>
      </c>
      <c r="B272" s="9">
        <v>891801240</v>
      </c>
      <c r="C272" s="6" t="s">
        <v>404</v>
      </c>
      <c r="D272" s="6" t="s">
        <v>532</v>
      </c>
      <c r="E272" s="9" t="s">
        <v>13</v>
      </c>
      <c r="F272" s="19">
        <v>16178</v>
      </c>
      <c r="G272" s="19">
        <v>25496997162</v>
      </c>
      <c r="H272" s="20">
        <v>8813035223</v>
      </c>
      <c r="I272" s="7">
        <v>0</v>
      </c>
      <c r="J272" s="7">
        <v>8813035223</v>
      </c>
      <c r="K272" s="13">
        <v>0</v>
      </c>
      <c r="L272" s="18">
        <v>373720371.89999998</v>
      </c>
      <c r="M272" s="13">
        <v>0</v>
      </c>
      <c r="N272" s="14">
        <v>0</v>
      </c>
      <c r="O272" s="28">
        <v>2426881507.02</v>
      </c>
      <c r="P272" s="30">
        <v>13883360060.08</v>
      </c>
      <c r="R272" s="45">
        <v>25496997162</v>
      </c>
      <c r="S272" s="43">
        <f t="shared" si="12"/>
        <v>101987989</v>
      </c>
      <c r="T272" s="43">
        <f t="shared" si="13"/>
        <v>8498999.0800000001</v>
      </c>
      <c r="U272" s="50">
        <f t="shared" si="14"/>
        <v>67991992.640000001</v>
      </c>
    </row>
    <row r="273" spans="1:21" x14ac:dyDescent="0.2">
      <c r="A273" s="26" t="s">
        <v>533</v>
      </c>
      <c r="B273" s="9">
        <v>800065593</v>
      </c>
      <c r="C273" s="6" t="s">
        <v>404</v>
      </c>
      <c r="D273" s="6" t="s">
        <v>534</v>
      </c>
      <c r="E273" s="9" t="s">
        <v>13</v>
      </c>
      <c r="F273" s="19">
        <v>1384</v>
      </c>
      <c r="G273" s="19">
        <v>2231102112</v>
      </c>
      <c r="H273" s="20">
        <v>750926115</v>
      </c>
      <c r="I273" s="7">
        <v>0</v>
      </c>
      <c r="J273" s="7">
        <v>750926115</v>
      </c>
      <c r="K273" s="13">
        <v>0</v>
      </c>
      <c r="L273" s="18">
        <v>15800437.16</v>
      </c>
      <c r="M273" s="13">
        <v>0</v>
      </c>
      <c r="N273" s="14">
        <v>0</v>
      </c>
      <c r="O273" s="28">
        <v>207615527.61000001</v>
      </c>
      <c r="P273" s="30">
        <v>1256760032.23</v>
      </c>
      <c r="R273" s="45">
        <v>2231102112</v>
      </c>
      <c r="S273" s="43">
        <f t="shared" si="12"/>
        <v>8924408</v>
      </c>
      <c r="T273" s="43">
        <f t="shared" si="13"/>
        <v>743700.67</v>
      </c>
      <c r="U273" s="50">
        <f t="shared" si="14"/>
        <v>5949605.3600000003</v>
      </c>
    </row>
    <row r="274" spans="1:21" x14ac:dyDescent="0.2">
      <c r="A274" s="26" t="s">
        <v>535</v>
      </c>
      <c r="B274" s="9">
        <v>800012628</v>
      </c>
      <c r="C274" s="6" t="s">
        <v>404</v>
      </c>
      <c r="D274" s="6" t="s">
        <v>536</v>
      </c>
      <c r="E274" s="9" t="s">
        <v>16</v>
      </c>
      <c r="F274" s="19">
        <v>1224</v>
      </c>
      <c r="G274" s="19">
        <v>2507419080</v>
      </c>
      <c r="H274" s="20">
        <v>653341753</v>
      </c>
      <c r="I274" s="7">
        <v>0</v>
      </c>
      <c r="J274" s="7">
        <v>653341753</v>
      </c>
      <c r="K274" s="13">
        <v>0</v>
      </c>
      <c r="L274" s="18">
        <v>14280619.300000001</v>
      </c>
      <c r="M274" s="13">
        <v>0</v>
      </c>
      <c r="N274" s="14">
        <v>0</v>
      </c>
      <c r="O274" s="28">
        <v>183613732.50999999</v>
      </c>
      <c r="P274" s="30">
        <v>1656182975.1900001</v>
      </c>
      <c r="R274" s="45">
        <v>2507419080</v>
      </c>
      <c r="S274" s="43">
        <f t="shared" si="12"/>
        <v>10029676</v>
      </c>
      <c r="T274" s="43">
        <f t="shared" si="13"/>
        <v>835806.33</v>
      </c>
      <c r="U274" s="50">
        <f t="shared" si="14"/>
        <v>6686450.6399999997</v>
      </c>
    </row>
    <row r="275" spans="1:21" x14ac:dyDescent="0.2">
      <c r="A275" s="26" t="s">
        <v>537</v>
      </c>
      <c r="B275" s="9">
        <v>891801368</v>
      </c>
      <c r="C275" s="6" t="s">
        <v>404</v>
      </c>
      <c r="D275" s="6" t="s">
        <v>538</v>
      </c>
      <c r="E275" s="9" t="s">
        <v>13</v>
      </c>
      <c r="F275" s="19">
        <v>5155</v>
      </c>
      <c r="G275" s="19">
        <v>9270071540</v>
      </c>
      <c r="H275" s="20">
        <v>2807625081</v>
      </c>
      <c r="I275" s="7">
        <v>0</v>
      </c>
      <c r="J275" s="7">
        <v>2807625081</v>
      </c>
      <c r="K275" s="13">
        <v>0</v>
      </c>
      <c r="L275" s="18">
        <v>67786239.390000001</v>
      </c>
      <c r="M275" s="13">
        <v>0</v>
      </c>
      <c r="N275" s="14">
        <v>0</v>
      </c>
      <c r="O275" s="28">
        <v>773307835.87</v>
      </c>
      <c r="P275" s="30">
        <v>5621352383.7399998</v>
      </c>
      <c r="R275" s="45">
        <v>9270071540</v>
      </c>
      <c r="S275" s="43">
        <f t="shared" si="12"/>
        <v>37080286</v>
      </c>
      <c r="T275" s="43">
        <f t="shared" si="13"/>
        <v>3090023.83</v>
      </c>
      <c r="U275" s="50">
        <f t="shared" si="14"/>
        <v>24720190.640000001</v>
      </c>
    </row>
    <row r="276" spans="1:21" x14ac:dyDescent="0.2">
      <c r="A276" s="26" t="s">
        <v>539</v>
      </c>
      <c r="B276" s="9">
        <v>800065411</v>
      </c>
      <c r="C276" s="6" t="s">
        <v>404</v>
      </c>
      <c r="D276" s="6" t="s">
        <v>540</v>
      </c>
      <c r="E276" s="9" t="s">
        <v>16</v>
      </c>
      <c r="F276" s="19">
        <v>1735</v>
      </c>
      <c r="G276" s="19">
        <v>2771606980</v>
      </c>
      <c r="H276" s="20">
        <v>928943668</v>
      </c>
      <c r="I276" s="7">
        <v>0</v>
      </c>
      <c r="J276" s="7">
        <v>928943668</v>
      </c>
      <c r="K276" s="13">
        <v>0</v>
      </c>
      <c r="L276" s="18">
        <v>25048568.129999999</v>
      </c>
      <c r="M276" s="13">
        <v>0</v>
      </c>
      <c r="N276" s="14">
        <v>0</v>
      </c>
      <c r="O276" s="28">
        <v>260269465.61000001</v>
      </c>
      <c r="P276" s="30">
        <v>1557345278.26</v>
      </c>
      <c r="R276" s="45">
        <v>2771606980</v>
      </c>
      <c r="S276" s="43">
        <f t="shared" si="12"/>
        <v>11086428</v>
      </c>
      <c r="T276" s="43">
        <f t="shared" si="13"/>
        <v>923869</v>
      </c>
      <c r="U276" s="50">
        <f t="shared" si="14"/>
        <v>7390952</v>
      </c>
    </row>
    <row r="277" spans="1:21" x14ac:dyDescent="0.2">
      <c r="A277" s="26" t="s">
        <v>541</v>
      </c>
      <c r="B277" s="9">
        <v>891855015</v>
      </c>
      <c r="C277" s="6" t="s">
        <v>404</v>
      </c>
      <c r="D277" s="6" t="s">
        <v>542</v>
      </c>
      <c r="E277" s="9" t="s">
        <v>13</v>
      </c>
      <c r="F277" s="19">
        <v>1644</v>
      </c>
      <c r="G277" s="19">
        <v>3009192396</v>
      </c>
      <c r="H277" s="20">
        <v>883926846</v>
      </c>
      <c r="I277" s="7">
        <v>0</v>
      </c>
      <c r="J277" s="7">
        <v>883926846</v>
      </c>
      <c r="K277" s="13">
        <v>0</v>
      </c>
      <c r="L277" s="18">
        <v>47178276.159999996</v>
      </c>
      <c r="M277" s="13">
        <v>0</v>
      </c>
      <c r="N277" s="14">
        <v>0</v>
      </c>
      <c r="O277" s="28">
        <v>246618444.65000001</v>
      </c>
      <c r="P277" s="30">
        <v>1831468829.1900001</v>
      </c>
      <c r="R277" s="45">
        <v>3009192396</v>
      </c>
      <c r="S277" s="43">
        <f t="shared" si="12"/>
        <v>12036770</v>
      </c>
      <c r="T277" s="43">
        <f t="shared" si="13"/>
        <v>1003064.17</v>
      </c>
      <c r="U277" s="50">
        <f t="shared" si="14"/>
        <v>8024513.3600000003</v>
      </c>
    </row>
    <row r="278" spans="1:21" x14ac:dyDescent="0.2">
      <c r="A278" s="26" t="s">
        <v>543</v>
      </c>
      <c r="B278" s="9">
        <v>891856464</v>
      </c>
      <c r="C278" s="6" t="s">
        <v>404</v>
      </c>
      <c r="D278" s="6" t="s">
        <v>544</v>
      </c>
      <c r="E278" s="9" t="s">
        <v>13</v>
      </c>
      <c r="F278" s="19">
        <v>5325</v>
      </c>
      <c r="G278" s="19">
        <v>8788566375</v>
      </c>
      <c r="H278" s="20">
        <v>2872377961</v>
      </c>
      <c r="I278" s="7">
        <v>0</v>
      </c>
      <c r="J278" s="7">
        <v>2872377961</v>
      </c>
      <c r="K278" s="13">
        <v>0</v>
      </c>
      <c r="L278" s="18">
        <v>56148763.939999998</v>
      </c>
      <c r="M278" s="13">
        <v>0</v>
      </c>
      <c r="N278" s="14">
        <v>0</v>
      </c>
      <c r="O278" s="28">
        <v>798809743.15999997</v>
      </c>
      <c r="P278" s="30">
        <v>5061229906.8999996</v>
      </c>
      <c r="R278" s="45">
        <v>8788566375</v>
      </c>
      <c r="S278" s="43">
        <f t="shared" si="12"/>
        <v>35154266</v>
      </c>
      <c r="T278" s="43">
        <f t="shared" si="13"/>
        <v>2929522.17</v>
      </c>
      <c r="U278" s="50">
        <f t="shared" si="14"/>
        <v>23436177.359999999</v>
      </c>
    </row>
    <row r="279" spans="1:21" x14ac:dyDescent="0.2">
      <c r="A279" s="26" t="s">
        <v>545</v>
      </c>
      <c r="B279" s="9">
        <v>800066389</v>
      </c>
      <c r="C279" s="6" t="s">
        <v>404</v>
      </c>
      <c r="D279" s="6" t="s">
        <v>546</v>
      </c>
      <c r="E279" s="9" t="s">
        <v>16</v>
      </c>
      <c r="F279" s="19">
        <v>1375</v>
      </c>
      <c r="G279" s="19">
        <v>2294891500</v>
      </c>
      <c r="H279" s="20">
        <v>746512964</v>
      </c>
      <c r="I279" s="7">
        <v>0</v>
      </c>
      <c r="J279" s="7">
        <v>746512964</v>
      </c>
      <c r="K279" s="13">
        <v>0</v>
      </c>
      <c r="L279" s="18">
        <v>18670898.280000001</v>
      </c>
      <c r="M279" s="13">
        <v>0</v>
      </c>
      <c r="N279" s="14">
        <v>0</v>
      </c>
      <c r="O279" s="28">
        <v>206265426.63999999</v>
      </c>
      <c r="P279" s="30">
        <v>1323442211.0799999</v>
      </c>
      <c r="R279" s="45">
        <v>2294891500</v>
      </c>
      <c r="S279" s="43">
        <f t="shared" si="12"/>
        <v>9179566</v>
      </c>
      <c r="T279" s="43">
        <f t="shared" si="13"/>
        <v>764963.83</v>
      </c>
      <c r="U279" s="50">
        <f t="shared" si="14"/>
        <v>6119710.6399999997</v>
      </c>
    </row>
    <row r="280" spans="1:21" x14ac:dyDescent="0.2">
      <c r="A280" s="26" t="s">
        <v>547</v>
      </c>
      <c r="B280" s="9">
        <v>891800466</v>
      </c>
      <c r="C280" s="6" t="s">
        <v>404</v>
      </c>
      <c r="D280" s="6" t="s">
        <v>548</v>
      </c>
      <c r="E280" s="9" t="s">
        <v>13</v>
      </c>
      <c r="F280" s="19">
        <v>30940</v>
      </c>
      <c r="G280" s="19">
        <v>47561432100</v>
      </c>
      <c r="H280" s="20">
        <v>16843095962</v>
      </c>
      <c r="I280" s="7">
        <v>0</v>
      </c>
      <c r="J280" s="7">
        <v>16843095962</v>
      </c>
      <c r="K280" s="13">
        <v>0</v>
      </c>
      <c r="L280" s="18">
        <v>642133935.63999999</v>
      </c>
      <c r="M280" s="13">
        <v>0</v>
      </c>
      <c r="N280" s="14">
        <v>0</v>
      </c>
      <c r="O280" s="28">
        <v>4641347127.4099998</v>
      </c>
      <c r="P280" s="30">
        <v>25434855074.950001</v>
      </c>
      <c r="R280" s="45">
        <v>47561432100</v>
      </c>
      <c r="S280" s="43">
        <f t="shared" si="12"/>
        <v>190245728</v>
      </c>
      <c r="T280" s="43">
        <f t="shared" si="13"/>
        <v>15853810.67</v>
      </c>
      <c r="U280" s="50">
        <f t="shared" si="14"/>
        <v>126830485.36</v>
      </c>
    </row>
    <row r="281" spans="1:21" x14ac:dyDescent="0.2">
      <c r="A281" s="26" t="s">
        <v>549</v>
      </c>
      <c r="B281" s="9">
        <v>800029513</v>
      </c>
      <c r="C281" s="6" t="s">
        <v>404</v>
      </c>
      <c r="D281" s="6" t="s">
        <v>550</v>
      </c>
      <c r="E281" s="9" t="s">
        <v>16</v>
      </c>
      <c r="F281" s="19">
        <v>3701</v>
      </c>
      <c r="G281" s="19">
        <v>7892582354</v>
      </c>
      <c r="H281" s="20">
        <v>1965518716</v>
      </c>
      <c r="I281" s="7">
        <v>0</v>
      </c>
      <c r="J281" s="7">
        <v>1965518716</v>
      </c>
      <c r="K281" s="13">
        <v>0</v>
      </c>
      <c r="L281" s="18">
        <v>46684843.729999997</v>
      </c>
      <c r="M281" s="13">
        <v>0</v>
      </c>
      <c r="N281" s="14">
        <v>0</v>
      </c>
      <c r="O281" s="28">
        <v>555191522.89999998</v>
      </c>
      <c r="P281" s="30">
        <v>5325187271.3699999</v>
      </c>
      <c r="R281" s="45">
        <v>7892582354</v>
      </c>
      <c r="S281" s="43">
        <f t="shared" si="12"/>
        <v>31570329</v>
      </c>
      <c r="T281" s="43">
        <f t="shared" si="13"/>
        <v>2630860.75</v>
      </c>
      <c r="U281" s="50">
        <f t="shared" si="14"/>
        <v>21046886</v>
      </c>
    </row>
    <row r="282" spans="1:21" x14ac:dyDescent="0.2">
      <c r="A282" s="26" t="s">
        <v>551</v>
      </c>
      <c r="B282" s="9">
        <v>891801280</v>
      </c>
      <c r="C282" s="6" t="s">
        <v>404</v>
      </c>
      <c r="D282" s="6" t="s">
        <v>552</v>
      </c>
      <c r="E282" s="9" t="s">
        <v>13</v>
      </c>
      <c r="F282" s="19">
        <v>7163</v>
      </c>
      <c r="G282" s="19">
        <v>11203204194</v>
      </c>
      <c r="H282" s="20">
        <v>3918000209</v>
      </c>
      <c r="I282" s="7">
        <v>0</v>
      </c>
      <c r="J282" s="7">
        <v>3918000209</v>
      </c>
      <c r="K282" s="13">
        <v>0</v>
      </c>
      <c r="L282" s="18">
        <v>105610809.38</v>
      </c>
      <c r="M282" s="13">
        <v>0</v>
      </c>
      <c r="N282" s="14">
        <v>0</v>
      </c>
      <c r="O282" s="28">
        <v>1074530364.3699999</v>
      </c>
      <c r="P282" s="30">
        <v>6105062811.25</v>
      </c>
      <c r="R282" s="45">
        <v>11203204194</v>
      </c>
      <c r="S282" s="43">
        <f t="shared" si="12"/>
        <v>44812817</v>
      </c>
      <c r="T282" s="43">
        <f t="shared" si="13"/>
        <v>3734401.42</v>
      </c>
      <c r="U282" s="50">
        <f t="shared" si="14"/>
        <v>29875211.359999999</v>
      </c>
    </row>
    <row r="283" spans="1:21" x14ac:dyDescent="0.2">
      <c r="A283" s="26" t="s">
        <v>553</v>
      </c>
      <c r="B283" s="9">
        <v>891801244</v>
      </c>
      <c r="C283" s="6" t="s">
        <v>404</v>
      </c>
      <c r="D283" s="6" t="s">
        <v>554</v>
      </c>
      <c r="E283" s="9" t="s">
        <v>13</v>
      </c>
      <c r="F283" s="19">
        <v>4669</v>
      </c>
      <c r="G283" s="19">
        <v>7201451593</v>
      </c>
      <c r="H283" s="20">
        <v>2551320184</v>
      </c>
      <c r="I283" s="7">
        <v>0</v>
      </c>
      <c r="J283" s="7">
        <v>2551320184</v>
      </c>
      <c r="K283" s="13">
        <v>0</v>
      </c>
      <c r="L283" s="18">
        <v>48339515.520000003</v>
      </c>
      <c r="M283" s="13">
        <v>0</v>
      </c>
      <c r="N283" s="14">
        <v>0</v>
      </c>
      <c r="O283" s="28">
        <v>700402383.25</v>
      </c>
      <c r="P283" s="30">
        <v>3901389510.23</v>
      </c>
      <c r="R283" s="45">
        <v>7201451593</v>
      </c>
      <c r="S283" s="43">
        <f t="shared" si="12"/>
        <v>28805806</v>
      </c>
      <c r="T283" s="43">
        <f t="shared" si="13"/>
        <v>2400483.83</v>
      </c>
      <c r="U283" s="50">
        <f t="shared" si="14"/>
        <v>19203870.640000001</v>
      </c>
    </row>
    <row r="284" spans="1:21" x14ac:dyDescent="0.2">
      <c r="A284" s="26" t="s">
        <v>555</v>
      </c>
      <c r="B284" s="9">
        <v>891801770</v>
      </c>
      <c r="C284" s="6" t="s">
        <v>404</v>
      </c>
      <c r="D284" s="6" t="s">
        <v>556</v>
      </c>
      <c r="E284" s="9" t="s">
        <v>13</v>
      </c>
      <c r="F284" s="19">
        <v>1771</v>
      </c>
      <c r="G284" s="19">
        <v>3373452159</v>
      </c>
      <c r="H284" s="20">
        <v>967755561</v>
      </c>
      <c r="I284" s="7">
        <v>0</v>
      </c>
      <c r="J284" s="7">
        <v>967755561</v>
      </c>
      <c r="K284" s="13">
        <v>0</v>
      </c>
      <c r="L284" s="18">
        <v>21313238.199999999</v>
      </c>
      <c r="M284" s="13">
        <v>0</v>
      </c>
      <c r="N284" s="14">
        <v>0</v>
      </c>
      <c r="O284" s="28">
        <v>265669869.50999999</v>
      </c>
      <c r="P284" s="30">
        <v>2118713490.29</v>
      </c>
      <c r="R284" s="45">
        <v>3373452159</v>
      </c>
      <c r="S284" s="43">
        <f t="shared" si="12"/>
        <v>13493809</v>
      </c>
      <c r="T284" s="43">
        <f t="shared" si="13"/>
        <v>1124484.08</v>
      </c>
      <c r="U284" s="50">
        <f t="shared" si="14"/>
        <v>8995872.6400000006</v>
      </c>
    </row>
    <row r="285" spans="1:21" x14ac:dyDescent="0.2">
      <c r="A285" s="26" t="s">
        <v>557</v>
      </c>
      <c r="B285" s="9">
        <v>800028517</v>
      </c>
      <c r="C285" s="6" t="s">
        <v>404</v>
      </c>
      <c r="D285" s="6" t="s">
        <v>558</v>
      </c>
      <c r="E285" s="9" t="s">
        <v>13</v>
      </c>
      <c r="F285" s="19">
        <v>9145</v>
      </c>
      <c r="G285" s="19">
        <v>14425999730</v>
      </c>
      <c r="H285" s="20">
        <v>4993597189</v>
      </c>
      <c r="I285" s="7">
        <v>0</v>
      </c>
      <c r="J285" s="7">
        <v>4993597189</v>
      </c>
      <c r="K285" s="13">
        <v>0</v>
      </c>
      <c r="L285" s="18">
        <v>105332254.81</v>
      </c>
      <c r="M285" s="13">
        <v>0</v>
      </c>
      <c r="N285" s="14">
        <v>0</v>
      </c>
      <c r="O285" s="28">
        <v>1371852601.1700001</v>
      </c>
      <c r="P285" s="30">
        <v>7955217685.0199995</v>
      </c>
      <c r="R285" s="45">
        <v>14425999730</v>
      </c>
      <c r="S285" s="43">
        <f t="shared" si="12"/>
        <v>57703999</v>
      </c>
      <c r="T285" s="43">
        <f t="shared" si="13"/>
        <v>4808666.58</v>
      </c>
      <c r="U285" s="50">
        <f t="shared" si="14"/>
        <v>38469332.640000001</v>
      </c>
    </row>
    <row r="286" spans="1:21" x14ac:dyDescent="0.2">
      <c r="A286" s="26" t="s">
        <v>559</v>
      </c>
      <c r="B286" s="9">
        <v>800019846</v>
      </c>
      <c r="C286" s="6" t="s">
        <v>404</v>
      </c>
      <c r="D286" s="6" t="s">
        <v>560</v>
      </c>
      <c r="E286" s="9" t="s">
        <v>13</v>
      </c>
      <c r="F286" s="19">
        <v>4028</v>
      </c>
      <c r="G286" s="19">
        <v>5602126288</v>
      </c>
      <c r="H286" s="20">
        <v>2211219723</v>
      </c>
      <c r="I286" s="7">
        <v>0</v>
      </c>
      <c r="J286" s="7">
        <v>2211219723</v>
      </c>
      <c r="K286" s="13">
        <v>0</v>
      </c>
      <c r="L286" s="18">
        <v>44159895.560000002</v>
      </c>
      <c r="M286" s="13">
        <v>0</v>
      </c>
      <c r="N286" s="14">
        <v>0</v>
      </c>
      <c r="O286" s="28">
        <v>604245191.63999999</v>
      </c>
      <c r="P286" s="30">
        <v>2742501477.8000002</v>
      </c>
      <c r="R286" s="45">
        <v>5602126288</v>
      </c>
      <c r="S286" s="43">
        <f t="shared" si="12"/>
        <v>22408505</v>
      </c>
      <c r="T286" s="43">
        <f t="shared" si="13"/>
        <v>1867375.42</v>
      </c>
      <c r="U286" s="50">
        <f t="shared" si="14"/>
        <v>14939003.359999999</v>
      </c>
    </row>
    <row r="287" spans="1:21" x14ac:dyDescent="0.2">
      <c r="A287" s="26" t="s">
        <v>561</v>
      </c>
      <c r="B287" s="9">
        <v>800016757</v>
      </c>
      <c r="C287" s="6" t="s">
        <v>404</v>
      </c>
      <c r="D287" s="6" t="s">
        <v>562</v>
      </c>
      <c r="E287" s="9" t="s">
        <v>13</v>
      </c>
      <c r="F287" s="19">
        <v>11551</v>
      </c>
      <c r="G287" s="19">
        <v>16414513897</v>
      </c>
      <c r="H287" s="20">
        <v>6299844701</v>
      </c>
      <c r="I287" s="7">
        <v>0</v>
      </c>
      <c r="J287" s="7">
        <v>6299844701</v>
      </c>
      <c r="K287" s="13">
        <v>0</v>
      </c>
      <c r="L287" s="18">
        <v>195886858.44</v>
      </c>
      <c r="M287" s="13">
        <v>0</v>
      </c>
      <c r="N287" s="14">
        <v>0</v>
      </c>
      <c r="O287" s="28">
        <v>1732779594.98</v>
      </c>
      <c r="P287" s="30">
        <v>8186002742.5799999</v>
      </c>
      <c r="R287" s="45">
        <v>16414513897</v>
      </c>
      <c r="S287" s="43">
        <f t="shared" si="12"/>
        <v>65658056</v>
      </c>
      <c r="T287" s="43">
        <f t="shared" si="13"/>
        <v>5471504.6699999999</v>
      </c>
      <c r="U287" s="50">
        <f t="shared" si="14"/>
        <v>43772037.359999999</v>
      </c>
    </row>
    <row r="288" spans="1:21" x14ac:dyDescent="0.2">
      <c r="A288" s="26" t="s">
        <v>563</v>
      </c>
      <c r="B288" s="9">
        <v>891801282</v>
      </c>
      <c r="C288" s="6" t="s">
        <v>404</v>
      </c>
      <c r="D288" s="6" t="s">
        <v>564</v>
      </c>
      <c r="E288" s="9" t="s">
        <v>16</v>
      </c>
      <c r="F288" s="19">
        <v>1309</v>
      </c>
      <c r="G288" s="19">
        <v>2703596819</v>
      </c>
      <c r="H288" s="20">
        <v>710635838</v>
      </c>
      <c r="I288" s="7">
        <v>0</v>
      </c>
      <c r="J288" s="7">
        <v>710635838</v>
      </c>
      <c r="K288" s="13">
        <v>0</v>
      </c>
      <c r="L288" s="18">
        <v>15074041.82</v>
      </c>
      <c r="M288" s="13">
        <v>0</v>
      </c>
      <c r="N288" s="14">
        <v>0</v>
      </c>
      <c r="O288" s="28">
        <v>196364686.16</v>
      </c>
      <c r="P288" s="30">
        <v>1781522253.02</v>
      </c>
      <c r="R288" s="45">
        <v>2703596819</v>
      </c>
      <c r="S288" s="43">
        <f t="shared" si="12"/>
        <v>10814387</v>
      </c>
      <c r="T288" s="43">
        <f t="shared" si="13"/>
        <v>901198.92</v>
      </c>
      <c r="U288" s="50">
        <f t="shared" si="14"/>
        <v>7209591.3600000003</v>
      </c>
    </row>
    <row r="289" spans="1:21" x14ac:dyDescent="0.2">
      <c r="A289" s="26" t="s">
        <v>565</v>
      </c>
      <c r="B289" s="9">
        <v>800083233</v>
      </c>
      <c r="C289" s="6" t="s">
        <v>404</v>
      </c>
      <c r="D289" s="6" t="s">
        <v>566</v>
      </c>
      <c r="E289" s="9" t="s">
        <v>13</v>
      </c>
      <c r="F289" s="19">
        <v>3961</v>
      </c>
      <c r="G289" s="19">
        <v>6832669546</v>
      </c>
      <c r="H289" s="20">
        <v>2132877514</v>
      </c>
      <c r="I289" s="7">
        <v>0</v>
      </c>
      <c r="J289" s="7">
        <v>2132877514</v>
      </c>
      <c r="K289" s="13">
        <v>0</v>
      </c>
      <c r="L289" s="18">
        <v>45173196.649999999</v>
      </c>
      <c r="M289" s="13">
        <v>0</v>
      </c>
      <c r="N289" s="14">
        <v>0</v>
      </c>
      <c r="O289" s="28">
        <v>594194439.94000006</v>
      </c>
      <c r="P289" s="30">
        <v>4060424395.4099998</v>
      </c>
      <c r="R289" s="45">
        <v>6832669546</v>
      </c>
      <c r="S289" s="43">
        <f t="shared" si="12"/>
        <v>27330678</v>
      </c>
      <c r="T289" s="43">
        <f t="shared" si="13"/>
        <v>2277556.5</v>
      </c>
      <c r="U289" s="50">
        <f t="shared" si="14"/>
        <v>18220452</v>
      </c>
    </row>
    <row r="290" spans="1:21" x14ac:dyDescent="0.2">
      <c r="A290" s="26" t="s">
        <v>567</v>
      </c>
      <c r="B290" s="9">
        <v>891802151</v>
      </c>
      <c r="C290" s="6" t="s">
        <v>404</v>
      </c>
      <c r="D290" s="6" t="s">
        <v>568</v>
      </c>
      <c r="E290" s="9" t="s">
        <v>16</v>
      </c>
      <c r="F290" s="19">
        <v>3266</v>
      </c>
      <c r="G290" s="19">
        <v>6049546480</v>
      </c>
      <c r="H290" s="20">
        <v>1773413449</v>
      </c>
      <c r="I290" s="7">
        <v>0</v>
      </c>
      <c r="J290" s="7">
        <v>1773413449</v>
      </c>
      <c r="K290" s="13">
        <v>0</v>
      </c>
      <c r="L290" s="18">
        <v>38244661.07</v>
      </c>
      <c r="M290" s="13">
        <v>0</v>
      </c>
      <c r="N290" s="14">
        <v>0</v>
      </c>
      <c r="O290" s="28">
        <v>489936642.47000003</v>
      </c>
      <c r="P290" s="30">
        <v>3747951727.46</v>
      </c>
      <c r="R290" s="45">
        <v>6049546480</v>
      </c>
      <c r="S290" s="43">
        <f t="shared" si="12"/>
        <v>24198186</v>
      </c>
      <c r="T290" s="43">
        <f t="shared" si="13"/>
        <v>2016515.5</v>
      </c>
      <c r="U290" s="50">
        <f t="shared" si="14"/>
        <v>16132124</v>
      </c>
    </row>
    <row r="291" spans="1:21" x14ac:dyDescent="0.2">
      <c r="A291" s="26" t="s">
        <v>569</v>
      </c>
      <c r="B291" s="9">
        <v>891857821</v>
      </c>
      <c r="C291" s="6" t="s">
        <v>404</v>
      </c>
      <c r="D291" s="6" t="s">
        <v>570</v>
      </c>
      <c r="E291" s="9" t="s">
        <v>16</v>
      </c>
      <c r="F291" s="19">
        <v>2551</v>
      </c>
      <c r="G291" s="19">
        <v>5833239048</v>
      </c>
      <c r="H291" s="20">
        <v>1366893972</v>
      </c>
      <c r="I291" s="7">
        <v>0</v>
      </c>
      <c r="J291" s="7">
        <v>1366893972</v>
      </c>
      <c r="K291" s="13">
        <v>0</v>
      </c>
      <c r="L291" s="18">
        <v>30264383.82</v>
      </c>
      <c r="M291" s="13">
        <v>0</v>
      </c>
      <c r="N291" s="14">
        <v>0</v>
      </c>
      <c r="O291" s="28">
        <v>382678620.62</v>
      </c>
      <c r="P291" s="30">
        <v>4053402071.5599999</v>
      </c>
      <c r="R291" s="45">
        <v>5833239048</v>
      </c>
      <c r="S291" s="43">
        <f t="shared" si="12"/>
        <v>23332956</v>
      </c>
      <c r="T291" s="43">
        <f t="shared" si="13"/>
        <v>1944413</v>
      </c>
      <c r="U291" s="50">
        <f t="shared" si="14"/>
        <v>15555304</v>
      </c>
    </row>
    <row r="292" spans="1:21" x14ac:dyDescent="0.2">
      <c r="A292" s="26" t="s">
        <v>571</v>
      </c>
      <c r="B292" s="9">
        <v>891801286</v>
      </c>
      <c r="C292" s="6" t="s">
        <v>404</v>
      </c>
      <c r="D292" s="6" t="s">
        <v>572</v>
      </c>
      <c r="E292" s="9" t="s">
        <v>13</v>
      </c>
      <c r="F292" s="19">
        <v>1729</v>
      </c>
      <c r="G292" s="19">
        <v>3151856344</v>
      </c>
      <c r="H292" s="20">
        <v>942279235</v>
      </c>
      <c r="I292" s="7">
        <v>0</v>
      </c>
      <c r="J292" s="7">
        <v>942279235</v>
      </c>
      <c r="K292" s="13">
        <v>0</v>
      </c>
      <c r="L292" s="18">
        <v>20291330.190000001</v>
      </c>
      <c r="M292" s="13">
        <v>0</v>
      </c>
      <c r="N292" s="14">
        <v>0</v>
      </c>
      <c r="O292" s="28">
        <v>259369398.30000001</v>
      </c>
      <c r="P292" s="30">
        <v>1929916380.51</v>
      </c>
      <c r="R292" s="45">
        <v>3151856344</v>
      </c>
      <c r="S292" s="43">
        <f t="shared" si="12"/>
        <v>12607425</v>
      </c>
      <c r="T292" s="43">
        <f t="shared" si="13"/>
        <v>1050618.75</v>
      </c>
      <c r="U292" s="50">
        <f t="shared" si="14"/>
        <v>8404950</v>
      </c>
    </row>
    <row r="293" spans="1:21" x14ac:dyDescent="0.2">
      <c r="A293" s="26" t="s">
        <v>573</v>
      </c>
      <c r="B293" s="9">
        <v>891801369</v>
      </c>
      <c r="C293" s="6" t="s">
        <v>404</v>
      </c>
      <c r="D293" s="6" t="s">
        <v>574</v>
      </c>
      <c r="E293" s="9" t="s">
        <v>16</v>
      </c>
      <c r="F293" s="19">
        <v>5045</v>
      </c>
      <c r="G293" s="19">
        <v>9121218740</v>
      </c>
      <c r="H293" s="20">
        <v>2751842242</v>
      </c>
      <c r="I293" s="7">
        <v>0</v>
      </c>
      <c r="J293" s="7">
        <v>2751842242</v>
      </c>
      <c r="K293" s="13">
        <v>0</v>
      </c>
      <c r="L293" s="18">
        <v>54938641.649999999</v>
      </c>
      <c r="M293" s="13">
        <v>0</v>
      </c>
      <c r="N293" s="14">
        <v>0</v>
      </c>
      <c r="O293" s="28">
        <v>756806601.74000001</v>
      </c>
      <c r="P293" s="30">
        <v>5557631254.6099997</v>
      </c>
      <c r="R293" s="45">
        <v>9121218740</v>
      </c>
      <c r="S293" s="43">
        <f t="shared" si="12"/>
        <v>36484875</v>
      </c>
      <c r="T293" s="43">
        <f t="shared" si="13"/>
        <v>3040406.25</v>
      </c>
      <c r="U293" s="50">
        <f t="shared" si="14"/>
        <v>24323250</v>
      </c>
    </row>
    <row r="294" spans="1:21" x14ac:dyDescent="0.2">
      <c r="A294" s="26" t="s">
        <v>575</v>
      </c>
      <c r="B294" s="9">
        <v>800020733</v>
      </c>
      <c r="C294" s="6" t="s">
        <v>404</v>
      </c>
      <c r="D294" s="6" t="s">
        <v>576</v>
      </c>
      <c r="E294" s="9" t="s">
        <v>13</v>
      </c>
      <c r="F294" s="19">
        <v>6578</v>
      </c>
      <c r="G294" s="19">
        <v>10242261744</v>
      </c>
      <c r="H294" s="20">
        <v>3590236071</v>
      </c>
      <c r="I294" s="7">
        <v>0</v>
      </c>
      <c r="J294" s="7">
        <v>3590236071</v>
      </c>
      <c r="K294" s="13">
        <v>0</v>
      </c>
      <c r="L294" s="18">
        <v>114605393.67</v>
      </c>
      <c r="M294" s="13">
        <v>0</v>
      </c>
      <c r="N294" s="14">
        <v>0</v>
      </c>
      <c r="O294" s="28">
        <v>986773801.03999996</v>
      </c>
      <c r="P294" s="30">
        <v>5550646478.29</v>
      </c>
      <c r="R294" s="45">
        <v>10242261744</v>
      </c>
      <c r="S294" s="43">
        <f t="shared" si="12"/>
        <v>40969047</v>
      </c>
      <c r="T294" s="43">
        <f t="shared" si="13"/>
        <v>3414087.25</v>
      </c>
      <c r="U294" s="50">
        <f t="shared" si="14"/>
        <v>27312698</v>
      </c>
    </row>
    <row r="295" spans="1:21" x14ac:dyDescent="0.2">
      <c r="A295" s="26" t="s">
        <v>577</v>
      </c>
      <c r="B295" s="9">
        <v>800029386</v>
      </c>
      <c r="C295" s="6" t="s">
        <v>404</v>
      </c>
      <c r="D295" s="6" t="s">
        <v>578</v>
      </c>
      <c r="E295" s="9" t="s">
        <v>16</v>
      </c>
      <c r="F295" s="19">
        <v>2134</v>
      </c>
      <c r="G295" s="19">
        <v>4192245134</v>
      </c>
      <c r="H295" s="20">
        <v>1159418168</v>
      </c>
      <c r="I295" s="7">
        <v>0</v>
      </c>
      <c r="J295" s="7">
        <v>1159418168</v>
      </c>
      <c r="K295" s="13">
        <v>0</v>
      </c>
      <c r="L295" s="18">
        <v>28869169.710000001</v>
      </c>
      <c r="M295" s="13">
        <v>0</v>
      </c>
      <c r="N295" s="14">
        <v>0</v>
      </c>
      <c r="O295" s="28">
        <v>320123942.13999999</v>
      </c>
      <c r="P295" s="30">
        <v>2683833854.1500001</v>
      </c>
      <c r="R295" s="45">
        <v>4192245134</v>
      </c>
      <c r="S295" s="43">
        <f t="shared" si="12"/>
        <v>16768981</v>
      </c>
      <c r="T295" s="43">
        <f t="shared" si="13"/>
        <v>1397415.08</v>
      </c>
      <c r="U295" s="50">
        <f t="shared" si="14"/>
        <v>11179320.640000001</v>
      </c>
    </row>
    <row r="296" spans="1:21" x14ac:dyDescent="0.2">
      <c r="A296" s="26" t="s">
        <v>579</v>
      </c>
      <c r="B296" s="9">
        <v>800039213</v>
      </c>
      <c r="C296" s="6" t="s">
        <v>404</v>
      </c>
      <c r="D296" s="6" t="s">
        <v>580</v>
      </c>
      <c r="E296" s="9" t="s">
        <v>13</v>
      </c>
      <c r="F296" s="19">
        <v>5101</v>
      </c>
      <c r="G296" s="19">
        <v>8885197254</v>
      </c>
      <c r="H296" s="20">
        <v>2776828569</v>
      </c>
      <c r="I296" s="7">
        <v>0</v>
      </c>
      <c r="J296" s="7">
        <v>2776828569</v>
      </c>
      <c r="K296" s="13">
        <v>0</v>
      </c>
      <c r="L296" s="18">
        <v>62973979.719999999</v>
      </c>
      <c r="M296" s="13">
        <v>0</v>
      </c>
      <c r="N296" s="14">
        <v>0</v>
      </c>
      <c r="O296" s="28">
        <v>765207230.01999998</v>
      </c>
      <c r="P296" s="30">
        <v>5280187475.2600002</v>
      </c>
      <c r="R296" s="45">
        <v>8885197254</v>
      </c>
      <c r="S296" s="43">
        <f t="shared" si="12"/>
        <v>35540789</v>
      </c>
      <c r="T296" s="43">
        <f t="shared" si="13"/>
        <v>2961732.42</v>
      </c>
      <c r="U296" s="50">
        <f t="shared" si="14"/>
        <v>23693859.359999999</v>
      </c>
    </row>
    <row r="297" spans="1:21" x14ac:dyDescent="0.2">
      <c r="A297" s="26" t="s">
        <v>581</v>
      </c>
      <c r="B297" s="9">
        <v>800099651</v>
      </c>
      <c r="C297" s="6" t="s">
        <v>404</v>
      </c>
      <c r="D297" s="6" t="s">
        <v>582</v>
      </c>
      <c r="E297" s="9" t="s">
        <v>13</v>
      </c>
      <c r="F297" s="19">
        <v>2143</v>
      </c>
      <c r="G297" s="19">
        <v>3679320986</v>
      </c>
      <c r="H297" s="20">
        <v>1162467147</v>
      </c>
      <c r="I297" s="7">
        <v>0</v>
      </c>
      <c r="J297" s="7">
        <v>1162467147</v>
      </c>
      <c r="K297" s="13">
        <v>0</v>
      </c>
      <c r="L297" s="18">
        <v>24779482.949999999</v>
      </c>
      <c r="M297" s="13">
        <v>0</v>
      </c>
      <c r="N297" s="14">
        <v>0</v>
      </c>
      <c r="O297" s="28">
        <v>321474043.12</v>
      </c>
      <c r="P297" s="30">
        <v>2170600312.9299998</v>
      </c>
      <c r="R297" s="45">
        <v>3679320986</v>
      </c>
      <c r="S297" s="43">
        <f t="shared" si="12"/>
        <v>14717284</v>
      </c>
      <c r="T297" s="43">
        <f t="shared" si="13"/>
        <v>1226440.33</v>
      </c>
      <c r="U297" s="50">
        <f t="shared" si="14"/>
        <v>9811522.6400000006</v>
      </c>
    </row>
    <row r="298" spans="1:21" x14ac:dyDescent="0.2">
      <c r="A298" s="26" t="s">
        <v>583</v>
      </c>
      <c r="B298" s="9">
        <v>800050791</v>
      </c>
      <c r="C298" s="6" t="s">
        <v>404</v>
      </c>
      <c r="D298" s="6" t="s">
        <v>584</v>
      </c>
      <c r="E298" s="9" t="s">
        <v>13</v>
      </c>
      <c r="F298" s="19">
        <v>1526</v>
      </c>
      <c r="G298" s="19">
        <v>3013209080</v>
      </c>
      <c r="H298" s="20">
        <v>831333396</v>
      </c>
      <c r="I298" s="7">
        <v>0</v>
      </c>
      <c r="J298" s="7">
        <v>831333396</v>
      </c>
      <c r="K298" s="13">
        <v>0</v>
      </c>
      <c r="L298" s="18">
        <v>18291205.510000002</v>
      </c>
      <c r="M298" s="13">
        <v>0</v>
      </c>
      <c r="N298" s="14">
        <v>0</v>
      </c>
      <c r="O298" s="28">
        <v>228917120.75999999</v>
      </c>
      <c r="P298" s="30">
        <v>1934667357.73</v>
      </c>
      <c r="R298" s="45">
        <v>3013209080</v>
      </c>
      <c r="S298" s="43">
        <f t="shared" si="12"/>
        <v>12052836</v>
      </c>
      <c r="T298" s="43">
        <f t="shared" si="13"/>
        <v>1004403</v>
      </c>
      <c r="U298" s="50">
        <f t="shared" si="14"/>
        <v>8035224</v>
      </c>
    </row>
    <row r="299" spans="1:21" x14ac:dyDescent="0.2">
      <c r="A299" s="26" t="s">
        <v>585</v>
      </c>
      <c r="B299" s="9">
        <v>800099441</v>
      </c>
      <c r="C299" s="6" t="s">
        <v>404</v>
      </c>
      <c r="D299" s="6" t="s">
        <v>586</v>
      </c>
      <c r="E299" s="9" t="s">
        <v>13</v>
      </c>
      <c r="F299" s="19">
        <v>611</v>
      </c>
      <c r="G299" s="19">
        <v>1213692233</v>
      </c>
      <c r="H299" s="20">
        <v>321005957</v>
      </c>
      <c r="I299" s="7">
        <v>0</v>
      </c>
      <c r="J299" s="7">
        <v>321005957</v>
      </c>
      <c r="K299" s="13">
        <v>0</v>
      </c>
      <c r="L299" s="18">
        <v>7737007.8200000003</v>
      </c>
      <c r="M299" s="13">
        <v>0</v>
      </c>
      <c r="N299" s="14">
        <v>0</v>
      </c>
      <c r="O299" s="28">
        <v>91656855.040000007</v>
      </c>
      <c r="P299" s="30">
        <v>793292413.13999999</v>
      </c>
      <c r="R299" s="45">
        <v>1213692233</v>
      </c>
      <c r="S299" s="43">
        <f t="shared" si="12"/>
        <v>4854769</v>
      </c>
      <c r="T299" s="43">
        <f t="shared" si="13"/>
        <v>404564.08</v>
      </c>
      <c r="U299" s="50">
        <f t="shared" si="14"/>
        <v>3236512.64</v>
      </c>
    </row>
    <row r="300" spans="1:21" x14ac:dyDescent="0.2">
      <c r="A300" s="26" t="s">
        <v>587</v>
      </c>
      <c r="B300" s="9">
        <v>891801911</v>
      </c>
      <c r="C300" s="6" t="s">
        <v>404</v>
      </c>
      <c r="D300" s="6" t="s">
        <v>588</v>
      </c>
      <c r="E300" s="9" t="s">
        <v>13</v>
      </c>
      <c r="F300" s="19">
        <v>5559</v>
      </c>
      <c r="G300" s="19">
        <v>8574440637</v>
      </c>
      <c r="H300" s="20">
        <v>3016826364</v>
      </c>
      <c r="I300" s="7">
        <v>0</v>
      </c>
      <c r="J300" s="7">
        <v>3016826364</v>
      </c>
      <c r="K300" s="13">
        <v>0</v>
      </c>
      <c r="L300" s="18">
        <v>58476769.479999997</v>
      </c>
      <c r="M300" s="13">
        <v>0</v>
      </c>
      <c r="N300" s="14">
        <v>0</v>
      </c>
      <c r="O300" s="28">
        <v>833912368.5</v>
      </c>
      <c r="P300" s="30">
        <v>4665225135.0200005</v>
      </c>
      <c r="R300" s="45">
        <v>8574440637</v>
      </c>
      <c r="S300" s="43">
        <f t="shared" si="12"/>
        <v>34297763</v>
      </c>
      <c r="T300" s="43">
        <f t="shared" si="13"/>
        <v>2858146.92</v>
      </c>
      <c r="U300" s="50">
        <f t="shared" si="14"/>
        <v>22865175.359999999</v>
      </c>
    </row>
    <row r="301" spans="1:21" x14ac:dyDescent="0.2">
      <c r="A301" s="26" t="s">
        <v>589</v>
      </c>
      <c r="B301" s="9">
        <v>891855016</v>
      </c>
      <c r="C301" s="6" t="s">
        <v>404</v>
      </c>
      <c r="D301" s="6" t="s">
        <v>590</v>
      </c>
      <c r="E301" s="9" t="s">
        <v>13</v>
      </c>
      <c r="F301" s="19">
        <v>5625</v>
      </c>
      <c r="G301" s="19">
        <v>10222644375</v>
      </c>
      <c r="H301" s="20">
        <v>3033571931</v>
      </c>
      <c r="I301" s="7">
        <v>0</v>
      </c>
      <c r="J301" s="7">
        <v>3033571931</v>
      </c>
      <c r="K301" s="13">
        <v>0</v>
      </c>
      <c r="L301" s="18">
        <v>105858535.12</v>
      </c>
      <c r="M301" s="13">
        <v>0</v>
      </c>
      <c r="N301" s="14">
        <v>0</v>
      </c>
      <c r="O301" s="28">
        <v>843813108.98000002</v>
      </c>
      <c r="P301" s="30">
        <v>6239400799.8999996</v>
      </c>
      <c r="R301" s="45">
        <v>10222644375</v>
      </c>
      <c r="S301" s="43">
        <f t="shared" si="12"/>
        <v>40890578</v>
      </c>
      <c r="T301" s="43">
        <f t="shared" si="13"/>
        <v>3407548.17</v>
      </c>
      <c r="U301" s="50">
        <f t="shared" si="14"/>
        <v>27260385.359999999</v>
      </c>
    </row>
    <row r="302" spans="1:21" x14ac:dyDescent="0.2">
      <c r="A302" s="26" t="s">
        <v>591</v>
      </c>
      <c r="B302" s="9">
        <v>800026911</v>
      </c>
      <c r="C302" s="6" t="s">
        <v>404</v>
      </c>
      <c r="D302" s="6" t="s">
        <v>592</v>
      </c>
      <c r="E302" s="9" t="s">
        <v>13</v>
      </c>
      <c r="F302" s="19">
        <v>4951</v>
      </c>
      <c r="G302" s="19">
        <v>8580300844</v>
      </c>
      <c r="H302" s="20">
        <v>2681563042</v>
      </c>
      <c r="I302" s="7">
        <v>0</v>
      </c>
      <c r="J302" s="7">
        <v>2681563042</v>
      </c>
      <c r="K302" s="13">
        <v>0</v>
      </c>
      <c r="L302" s="18">
        <v>54491555.009999998</v>
      </c>
      <c r="M302" s="13">
        <v>0</v>
      </c>
      <c r="N302" s="14">
        <v>0</v>
      </c>
      <c r="O302" s="28">
        <v>742705547.12</v>
      </c>
      <c r="P302" s="30">
        <v>5101540699.8699999</v>
      </c>
      <c r="R302" s="45">
        <v>8580300844</v>
      </c>
      <c r="S302" s="43">
        <f t="shared" si="12"/>
        <v>34321203</v>
      </c>
      <c r="T302" s="43">
        <f t="shared" si="13"/>
        <v>2860100.25</v>
      </c>
      <c r="U302" s="50">
        <f t="shared" si="14"/>
        <v>22880802</v>
      </c>
    </row>
    <row r="303" spans="1:21" x14ac:dyDescent="0.2">
      <c r="A303" s="26" t="s">
        <v>593</v>
      </c>
      <c r="B303" s="9">
        <v>800099210</v>
      </c>
      <c r="C303" s="6" t="s">
        <v>404</v>
      </c>
      <c r="D303" s="6" t="s">
        <v>594</v>
      </c>
      <c r="E303" s="9" t="s">
        <v>13</v>
      </c>
      <c r="F303" s="19">
        <v>3868</v>
      </c>
      <c r="G303" s="19">
        <v>6594545464</v>
      </c>
      <c r="H303" s="20">
        <v>2089515681</v>
      </c>
      <c r="I303" s="7">
        <v>0</v>
      </c>
      <c r="J303" s="7">
        <v>2089515681</v>
      </c>
      <c r="K303" s="13">
        <v>0</v>
      </c>
      <c r="L303" s="18">
        <v>79538638.019999996</v>
      </c>
      <c r="M303" s="13">
        <v>0</v>
      </c>
      <c r="N303" s="14">
        <v>0</v>
      </c>
      <c r="O303" s="28">
        <v>580243396.53999996</v>
      </c>
      <c r="P303" s="30">
        <v>3845247748.4400001</v>
      </c>
      <c r="R303" s="45">
        <v>6594545464</v>
      </c>
      <c r="S303" s="43">
        <f t="shared" si="12"/>
        <v>26378182</v>
      </c>
      <c r="T303" s="43">
        <f t="shared" si="13"/>
        <v>2198181.83</v>
      </c>
      <c r="U303" s="50">
        <f t="shared" si="14"/>
        <v>17585454.640000001</v>
      </c>
    </row>
    <row r="304" spans="1:21" x14ac:dyDescent="0.2">
      <c r="A304" s="26" t="s">
        <v>595</v>
      </c>
      <c r="B304" s="9">
        <v>891855130</v>
      </c>
      <c r="C304" s="6" t="s">
        <v>404</v>
      </c>
      <c r="D304" s="6" t="s">
        <v>596</v>
      </c>
      <c r="E304" s="9" t="s">
        <v>13</v>
      </c>
      <c r="F304" s="19">
        <v>55871</v>
      </c>
      <c r="G304" s="19">
        <v>86036032255</v>
      </c>
      <c r="H304" s="20">
        <v>30565728286</v>
      </c>
      <c r="I304" s="7">
        <v>0</v>
      </c>
      <c r="J304" s="7">
        <v>30565728286</v>
      </c>
      <c r="K304" s="13">
        <v>0</v>
      </c>
      <c r="L304" s="18">
        <v>1452281851.6800001</v>
      </c>
      <c r="M304" s="13">
        <v>1062019109.86</v>
      </c>
      <c r="N304" s="14">
        <v>0</v>
      </c>
      <c r="O304" s="28">
        <v>8381276837.6099997</v>
      </c>
      <c r="P304" s="30">
        <v>44574726169.849998</v>
      </c>
      <c r="R304" s="45">
        <v>86036032255</v>
      </c>
      <c r="S304" s="43">
        <f t="shared" si="12"/>
        <v>344144129</v>
      </c>
      <c r="T304" s="43">
        <f t="shared" si="13"/>
        <v>28678677.420000002</v>
      </c>
      <c r="U304" s="50">
        <f t="shared" si="14"/>
        <v>229429419.36000001</v>
      </c>
    </row>
    <row r="305" spans="1:21" x14ac:dyDescent="0.2">
      <c r="A305" s="26" t="s">
        <v>597</v>
      </c>
      <c r="B305" s="9">
        <v>800029826</v>
      </c>
      <c r="C305" s="6" t="s">
        <v>404</v>
      </c>
      <c r="D305" s="6" t="s">
        <v>598</v>
      </c>
      <c r="E305" s="9" t="s">
        <v>13</v>
      </c>
      <c r="F305" s="19">
        <v>1543</v>
      </c>
      <c r="G305" s="19">
        <v>3435779584</v>
      </c>
      <c r="H305" s="20">
        <v>842537878</v>
      </c>
      <c r="I305" s="7">
        <v>0</v>
      </c>
      <c r="J305" s="7">
        <v>842537878</v>
      </c>
      <c r="K305" s="13">
        <v>0</v>
      </c>
      <c r="L305" s="18">
        <v>29213187.629999999</v>
      </c>
      <c r="M305" s="13">
        <v>0</v>
      </c>
      <c r="N305" s="14">
        <v>0</v>
      </c>
      <c r="O305" s="28">
        <v>231467311.49000001</v>
      </c>
      <c r="P305" s="30">
        <v>2332561206.8800001</v>
      </c>
      <c r="R305" s="45">
        <v>3435779584</v>
      </c>
      <c r="S305" s="43">
        <f t="shared" si="12"/>
        <v>13743118</v>
      </c>
      <c r="T305" s="43">
        <f t="shared" si="13"/>
        <v>1145259.83</v>
      </c>
      <c r="U305" s="50">
        <f t="shared" si="14"/>
        <v>9162078.6400000006</v>
      </c>
    </row>
    <row r="306" spans="1:21" x14ac:dyDescent="0.2">
      <c r="A306" s="26" t="s">
        <v>599</v>
      </c>
      <c r="B306" s="9">
        <v>800019277</v>
      </c>
      <c r="C306" s="6" t="s">
        <v>404</v>
      </c>
      <c r="D306" s="6" t="s">
        <v>600</v>
      </c>
      <c r="E306" s="9" t="s">
        <v>13</v>
      </c>
      <c r="F306" s="19">
        <v>1988</v>
      </c>
      <c r="G306" s="19">
        <v>3250218972</v>
      </c>
      <c r="H306" s="20">
        <v>1088758988</v>
      </c>
      <c r="I306" s="7">
        <v>0</v>
      </c>
      <c r="J306" s="7">
        <v>1088758988</v>
      </c>
      <c r="K306" s="13">
        <v>0</v>
      </c>
      <c r="L306" s="18">
        <v>24602037.530000001</v>
      </c>
      <c r="M306" s="13">
        <v>0</v>
      </c>
      <c r="N306" s="14">
        <v>0</v>
      </c>
      <c r="O306" s="28">
        <v>298222304.11000001</v>
      </c>
      <c r="P306" s="30">
        <v>1838635642.3600001</v>
      </c>
      <c r="R306" s="45">
        <v>3250218972</v>
      </c>
      <c r="S306" s="43">
        <f t="shared" si="12"/>
        <v>13000876</v>
      </c>
      <c r="T306" s="43">
        <f t="shared" si="13"/>
        <v>1083406.33</v>
      </c>
      <c r="U306" s="50">
        <f t="shared" si="14"/>
        <v>8667250.6400000006</v>
      </c>
    </row>
    <row r="307" spans="1:21" x14ac:dyDescent="0.2">
      <c r="A307" s="26" t="s">
        <v>601</v>
      </c>
      <c r="B307" s="9">
        <v>891801061</v>
      </c>
      <c r="C307" s="6" t="s">
        <v>404</v>
      </c>
      <c r="D307" s="6" t="s">
        <v>602</v>
      </c>
      <c r="E307" s="9" t="s">
        <v>13</v>
      </c>
      <c r="F307" s="19">
        <v>4123</v>
      </c>
      <c r="G307" s="19">
        <v>6815046882</v>
      </c>
      <c r="H307" s="20">
        <v>2255864378</v>
      </c>
      <c r="I307" s="7">
        <v>0</v>
      </c>
      <c r="J307" s="7">
        <v>2255864378</v>
      </c>
      <c r="K307" s="13">
        <v>0</v>
      </c>
      <c r="L307" s="18">
        <v>45390969.619999997</v>
      </c>
      <c r="M307" s="13">
        <v>0</v>
      </c>
      <c r="N307" s="14">
        <v>0</v>
      </c>
      <c r="O307" s="28">
        <v>618496257.48000002</v>
      </c>
      <c r="P307" s="30">
        <v>3895295276.9000001</v>
      </c>
      <c r="R307" s="45">
        <v>6815046882</v>
      </c>
      <c r="S307" s="43">
        <f t="shared" si="12"/>
        <v>27260188</v>
      </c>
      <c r="T307" s="43">
        <f t="shared" si="13"/>
        <v>2271682.33</v>
      </c>
      <c r="U307" s="50">
        <f t="shared" si="14"/>
        <v>18173458.640000001</v>
      </c>
    </row>
    <row r="308" spans="1:21" x14ac:dyDescent="0.2">
      <c r="A308" s="26" t="s">
        <v>603</v>
      </c>
      <c r="B308" s="9">
        <v>800015909</v>
      </c>
      <c r="C308" s="6" t="s">
        <v>404</v>
      </c>
      <c r="D308" s="6" t="s">
        <v>604</v>
      </c>
      <c r="E308" s="9" t="s">
        <v>13</v>
      </c>
      <c r="F308" s="19">
        <v>4712</v>
      </c>
      <c r="G308" s="19">
        <v>7460278712</v>
      </c>
      <c r="H308" s="20">
        <v>2578621439</v>
      </c>
      <c r="I308" s="7">
        <v>0</v>
      </c>
      <c r="J308" s="7">
        <v>2578621439</v>
      </c>
      <c r="K308" s="13">
        <v>0</v>
      </c>
      <c r="L308" s="18">
        <v>53389549.450000003</v>
      </c>
      <c r="M308" s="13">
        <v>0</v>
      </c>
      <c r="N308" s="14">
        <v>0</v>
      </c>
      <c r="O308" s="28">
        <v>706852865.69000006</v>
      </c>
      <c r="P308" s="30">
        <v>4121414857.8600001</v>
      </c>
      <c r="R308" s="45">
        <v>7460278712</v>
      </c>
      <c r="S308" s="43">
        <f t="shared" si="12"/>
        <v>29841115</v>
      </c>
      <c r="T308" s="43">
        <f t="shared" si="13"/>
        <v>2486759.58</v>
      </c>
      <c r="U308" s="50">
        <f t="shared" si="14"/>
        <v>19894076.640000001</v>
      </c>
    </row>
    <row r="309" spans="1:21" x14ac:dyDescent="0.2">
      <c r="A309" s="26" t="s">
        <v>605</v>
      </c>
      <c r="B309" s="9">
        <v>891856472</v>
      </c>
      <c r="C309" s="6" t="s">
        <v>404</v>
      </c>
      <c r="D309" s="6" t="s">
        <v>606</v>
      </c>
      <c r="E309" s="9" t="s">
        <v>13</v>
      </c>
      <c r="F309" s="19">
        <v>1817</v>
      </c>
      <c r="G309" s="19">
        <v>3557206312</v>
      </c>
      <c r="H309" s="20">
        <v>980294684</v>
      </c>
      <c r="I309" s="7">
        <v>0</v>
      </c>
      <c r="J309" s="7">
        <v>980294684</v>
      </c>
      <c r="K309" s="13">
        <v>0</v>
      </c>
      <c r="L309" s="18">
        <v>21671867.82</v>
      </c>
      <c r="M309" s="13">
        <v>0</v>
      </c>
      <c r="N309" s="14">
        <v>0</v>
      </c>
      <c r="O309" s="28">
        <v>272570385.60000002</v>
      </c>
      <c r="P309" s="30">
        <v>2282669374.5799999</v>
      </c>
      <c r="R309" s="45">
        <v>3557206312</v>
      </c>
      <c r="S309" s="43">
        <f t="shared" si="12"/>
        <v>14228825</v>
      </c>
      <c r="T309" s="43">
        <f t="shared" si="13"/>
        <v>1185735.42</v>
      </c>
      <c r="U309" s="50">
        <f t="shared" si="14"/>
        <v>9485883.3599999994</v>
      </c>
    </row>
    <row r="310" spans="1:21" x14ac:dyDescent="0.2">
      <c r="A310" s="26" t="s">
        <v>607</v>
      </c>
      <c r="B310" s="9">
        <v>800030988</v>
      </c>
      <c r="C310" s="6" t="s">
        <v>404</v>
      </c>
      <c r="D310" s="6" t="s">
        <v>608</v>
      </c>
      <c r="E310" s="9" t="s">
        <v>13</v>
      </c>
      <c r="F310" s="19">
        <v>4749</v>
      </c>
      <c r="G310" s="19">
        <v>7359663021</v>
      </c>
      <c r="H310" s="20">
        <v>2601174145</v>
      </c>
      <c r="I310" s="7">
        <v>0</v>
      </c>
      <c r="J310" s="7">
        <v>2601174145</v>
      </c>
      <c r="K310" s="13">
        <v>0</v>
      </c>
      <c r="L310" s="18">
        <v>51776173.609999999</v>
      </c>
      <c r="M310" s="13">
        <v>0</v>
      </c>
      <c r="N310" s="14">
        <v>0</v>
      </c>
      <c r="O310" s="28">
        <v>712403280.79999995</v>
      </c>
      <c r="P310" s="30">
        <v>3994309421.5900002</v>
      </c>
      <c r="R310" s="45">
        <v>7359663021</v>
      </c>
      <c r="S310" s="43">
        <f t="shared" si="12"/>
        <v>29438652</v>
      </c>
      <c r="T310" s="43">
        <f t="shared" si="13"/>
        <v>2453221</v>
      </c>
      <c r="U310" s="50">
        <f t="shared" si="14"/>
        <v>19625768</v>
      </c>
    </row>
    <row r="311" spans="1:21" x14ac:dyDescent="0.2">
      <c r="A311" s="26" t="s">
        <v>609</v>
      </c>
      <c r="B311" s="9">
        <v>800028576</v>
      </c>
      <c r="C311" s="6" t="s">
        <v>404</v>
      </c>
      <c r="D311" s="6" t="s">
        <v>610</v>
      </c>
      <c r="E311" s="9" t="s">
        <v>13</v>
      </c>
      <c r="F311" s="19">
        <v>2470</v>
      </c>
      <c r="G311" s="19">
        <v>5012509320</v>
      </c>
      <c r="H311" s="20">
        <v>1334954475</v>
      </c>
      <c r="I311" s="7">
        <v>0</v>
      </c>
      <c r="J311" s="7">
        <v>1334954475</v>
      </c>
      <c r="K311" s="13">
        <v>0</v>
      </c>
      <c r="L311" s="18">
        <v>27893199.300000001</v>
      </c>
      <c r="M311" s="13">
        <v>0</v>
      </c>
      <c r="N311" s="14">
        <v>0</v>
      </c>
      <c r="O311" s="28">
        <v>370527711.85000002</v>
      </c>
      <c r="P311" s="30">
        <v>3279133933.8499999</v>
      </c>
      <c r="R311" s="45">
        <v>5012509320</v>
      </c>
      <c r="S311" s="43">
        <f t="shared" si="12"/>
        <v>20050037</v>
      </c>
      <c r="T311" s="43">
        <f t="shared" si="13"/>
        <v>1670836.42</v>
      </c>
      <c r="U311" s="50">
        <f t="shared" si="14"/>
        <v>13366691.359999999</v>
      </c>
    </row>
    <row r="312" spans="1:21" x14ac:dyDescent="0.2">
      <c r="A312" s="26" t="s">
        <v>611</v>
      </c>
      <c r="B312" s="9">
        <v>891856131</v>
      </c>
      <c r="C312" s="6" t="s">
        <v>404</v>
      </c>
      <c r="D312" s="6" t="s">
        <v>612</v>
      </c>
      <c r="E312" s="9" t="s">
        <v>13</v>
      </c>
      <c r="F312" s="19">
        <v>2776</v>
      </c>
      <c r="G312" s="19">
        <v>5013569816</v>
      </c>
      <c r="H312" s="20">
        <v>1498991288</v>
      </c>
      <c r="I312" s="7">
        <v>0</v>
      </c>
      <c r="J312" s="7">
        <v>1498991288</v>
      </c>
      <c r="K312" s="13">
        <v>0</v>
      </c>
      <c r="L312" s="18">
        <v>34100744.060000002</v>
      </c>
      <c r="M312" s="13">
        <v>0</v>
      </c>
      <c r="N312" s="14">
        <v>0</v>
      </c>
      <c r="O312" s="28">
        <v>416431144.98000002</v>
      </c>
      <c r="P312" s="30">
        <v>3064046638.96</v>
      </c>
      <c r="R312" s="45">
        <v>5013569816</v>
      </c>
      <c r="S312" s="43">
        <f t="shared" si="12"/>
        <v>20054279</v>
      </c>
      <c r="T312" s="43">
        <f t="shared" si="13"/>
        <v>1671189.92</v>
      </c>
      <c r="U312" s="50">
        <f t="shared" si="14"/>
        <v>13369519.359999999</v>
      </c>
    </row>
    <row r="313" spans="1:21" x14ac:dyDescent="0.2">
      <c r="A313" s="26" t="s">
        <v>613</v>
      </c>
      <c r="B313" s="9">
        <v>800019709</v>
      </c>
      <c r="C313" s="6" t="s">
        <v>404</v>
      </c>
      <c r="D313" s="6" t="s">
        <v>614</v>
      </c>
      <c r="E313" s="9" t="s">
        <v>13</v>
      </c>
      <c r="F313" s="19">
        <v>2355</v>
      </c>
      <c r="G313" s="19">
        <v>4713888105</v>
      </c>
      <c r="H313" s="20">
        <v>1277509121</v>
      </c>
      <c r="I313" s="7">
        <v>0</v>
      </c>
      <c r="J313" s="7">
        <v>1277509121</v>
      </c>
      <c r="K313" s="13">
        <v>0</v>
      </c>
      <c r="L313" s="18">
        <v>27123196.25</v>
      </c>
      <c r="M313" s="13">
        <v>0</v>
      </c>
      <c r="N313" s="14">
        <v>0</v>
      </c>
      <c r="O313" s="28">
        <v>353276421.62</v>
      </c>
      <c r="P313" s="30">
        <v>3055979366.1300001</v>
      </c>
      <c r="R313" s="45">
        <v>4713888105</v>
      </c>
      <c r="S313" s="43">
        <f t="shared" si="12"/>
        <v>18855552</v>
      </c>
      <c r="T313" s="43">
        <f t="shared" si="13"/>
        <v>1571296</v>
      </c>
      <c r="U313" s="50">
        <f t="shared" si="14"/>
        <v>12570368</v>
      </c>
    </row>
    <row r="314" spans="1:21" x14ac:dyDescent="0.2">
      <c r="A314" s="26" t="s">
        <v>615</v>
      </c>
      <c r="B314" s="9">
        <v>891800860</v>
      </c>
      <c r="C314" s="6" t="s">
        <v>404</v>
      </c>
      <c r="D314" s="6" t="s">
        <v>616</v>
      </c>
      <c r="E314" s="9" t="s">
        <v>13</v>
      </c>
      <c r="F314" s="19">
        <v>6262</v>
      </c>
      <c r="G314" s="19">
        <v>11278870182</v>
      </c>
      <c r="H314" s="20">
        <v>3388715055</v>
      </c>
      <c r="I314" s="7">
        <v>0</v>
      </c>
      <c r="J314" s="7">
        <v>3388715055</v>
      </c>
      <c r="K314" s="13">
        <v>0</v>
      </c>
      <c r="L314" s="18">
        <v>69627514.099999994</v>
      </c>
      <c r="M314" s="13">
        <v>0</v>
      </c>
      <c r="N314" s="14">
        <v>0</v>
      </c>
      <c r="O314" s="28">
        <v>939370255.72000003</v>
      </c>
      <c r="P314" s="30">
        <v>6881157357.1800003</v>
      </c>
      <c r="R314" s="45">
        <v>11278870182</v>
      </c>
      <c r="S314" s="43">
        <f t="shared" si="12"/>
        <v>45115481</v>
      </c>
      <c r="T314" s="43">
        <f t="shared" si="13"/>
        <v>3759623.42</v>
      </c>
      <c r="U314" s="50">
        <f t="shared" si="14"/>
        <v>30076987.359999999</v>
      </c>
    </row>
    <row r="315" spans="1:21" x14ac:dyDescent="0.2">
      <c r="A315" s="26" t="s">
        <v>617</v>
      </c>
      <c r="B315" s="9">
        <v>891855361</v>
      </c>
      <c r="C315" s="6" t="s">
        <v>404</v>
      </c>
      <c r="D315" s="6" t="s">
        <v>618</v>
      </c>
      <c r="E315" s="9" t="s">
        <v>13</v>
      </c>
      <c r="F315" s="19">
        <v>5348</v>
      </c>
      <c r="G315" s="19">
        <v>8333381952</v>
      </c>
      <c r="H315" s="20">
        <v>2919518342</v>
      </c>
      <c r="I315" s="7">
        <v>0</v>
      </c>
      <c r="J315" s="7">
        <v>2919518342</v>
      </c>
      <c r="K315" s="13">
        <v>0</v>
      </c>
      <c r="L315" s="18">
        <v>75129987.219999999</v>
      </c>
      <c r="M315" s="13">
        <v>0</v>
      </c>
      <c r="N315" s="14">
        <v>0</v>
      </c>
      <c r="O315" s="28">
        <v>802260001.21000004</v>
      </c>
      <c r="P315" s="30">
        <v>4536473621.5699997</v>
      </c>
      <c r="R315" s="45">
        <v>8333381952</v>
      </c>
      <c r="S315" s="43">
        <f t="shared" si="12"/>
        <v>33333528</v>
      </c>
      <c r="T315" s="43">
        <f t="shared" si="13"/>
        <v>2777794</v>
      </c>
      <c r="U315" s="50">
        <f t="shared" si="14"/>
        <v>22222352</v>
      </c>
    </row>
    <row r="316" spans="1:21" x14ac:dyDescent="0.2">
      <c r="A316" s="26" t="s">
        <v>619</v>
      </c>
      <c r="B316" s="9">
        <v>800028436</v>
      </c>
      <c r="C316" s="6" t="s">
        <v>404</v>
      </c>
      <c r="D316" s="6" t="s">
        <v>620</v>
      </c>
      <c r="E316" s="9" t="s">
        <v>13</v>
      </c>
      <c r="F316" s="19">
        <v>1904</v>
      </c>
      <c r="G316" s="19">
        <v>3075908192</v>
      </c>
      <c r="H316" s="20">
        <v>1039815682</v>
      </c>
      <c r="I316" s="7">
        <v>0</v>
      </c>
      <c r="J316" s="7">
        <v>1039815682</v>
      </c>
      <c r="K316" s="13">
        <v>0</v>
      </c>
      <c r="L316" s="18">
        <v>23666634.48</v>
      </c>
      <c r="M316" s="13">
        <v>0</v>
      </c>
      <c r="N316" s="14">
        <v>0</v>
      </c>
      <c r="O316" s="28">
        <v>285621361.69</v>
      </c>
      <c r="P316" s="30">
        <v>1726804513.8299999</v>
      </c>
      <c r="R316" s="45">
        <v>3075908192</v>
      </c>
      <c r="S316" s="43">
        <f t="shared" si="12"/>
        <v>12303633</v>
      </c>
      <c r="T316" s="43">
        <f t="shared" si="13"/>
        <v>1025302.75</v>
      </c>
      <c r="U316" s="50">
        <f t="shared" si="14"/>
        <v>8202422</v>
      </c>
    </row>
    <row r="317" spans="1:21" x14ac:dyDescent="0.2">
      <c r="A317" s="26" t="s">
        <v>621</v>
      </c>
      <c r="B317" s="9">
        <v>800099187</v>
      </c>
      <c r="C317" s="6" t="s">
        <v>404</v>
      </c>
      <c r="D317" s="6" t="s">
        <v>622</v>
      </c>
      <c r="E317" s="9" t="s">
        <v>16</v>
      </c>
      <c r="F317" s="19">
        <v>2826</v>
      </c>
      <c r="G317" s="19">
        <v>5538488058</v>
      </c>
      <c r="H317" s="20">
        <v>1521496080</v>
      </c>
      <c r="I317" s="7">
        <v>0</v>
      </c>
      <c r="J317" s="7">
        <v>1521496080</v>
      </c>
      <c r="K317" s="13">
        <v>0</v>
      </c>
      <c r="L317" s="18">
        <v>32455039.780000001</v>
      </c>
      <c r="M317" s="13">
        <v>0</v>
      </c>
      <c r="N317" s="14">
        <v>0</v>
      </c>
      <c r="O317" s="28">
        <v>423931705.94999999</v>
      </c>
      <c r="P317" s="30">
        <v>3560605232.27</v>
      </c>
      <c r="R317" s="45">
        <v>5538488058</v>
      </c>
      <c r="S317" s="43">
        <f t="shared" si="12"/>
        <v>22153952</v>
      </c>
      <c r="T317" s="43">
        <f t="shared" si="13"/>
        <v>1846162.67</v>
      </c>
      <c r="U317" s="50">
        <f t="shared" si="14"/>
        <v>14769301.359999999</v>
      </c>
    </row>
    <row r="318" spans="1:21" x14ac:dyDescent="0.2">
      <c r="A318" s="26" t="s">
        <v>623</v>
      </c>
      <c r="B318" s="9">
        <v>800099642</v>
      </c>
      <c r="C318" s="6" t="s">
        <v>404</v>
      </c>
      <c r="D318" s="6" t="s">
        <v>624</v>
      </c>
      <c r="E318" s="9" t="s">
        <v>13</v>
      </c>
      <c r="F318" s="19">
        <v>6882</v>
      </c>
      <c r="G318" s="19">
        <v>10606036014</v>
      </c>
      <c r="H318" s="20">
        <v>3775631070</v>
      </c>
      <c r="I318" s="7">
        <v>0</v>
      </c>
      <c r="J318" s="7">
        <v>3775631070</v>
      </c>
      <c r="K318" s="13">
        <v>0</v>
      </c>
      <c r="L318" s="18">
        <v>85500972.209999993</v>
      </c>
      <c r="M318" s="13">
        <v>0</v>
      </c>
      <c r="N318" s="14">
        <v>0</v>
      </c>
      <c r="O318" s="28">
        <v>1032377211.73</v>
      </c>
      <c r="P318" s="30">
        <v>5712526760.0599995</v>
      </c>
      <c r="R318" s="45">
        <v>10606036014</v>
      </c>
      <c r="S318" s="43">
        <f t="shared" si="12"/>
        <v>42424144</v>
      </c>
      <c r="T318" s="43">
        <f t="shared" si="13"/>
        <v>3535345.33</v>
      </c>
      <c r="U318" s="50">
        <f t="shared" si="14"/>
        <v>28282762.640000001</v>
      </c>
    </row>
    <row r="319" spans="1:21" x14ac:dyDescent="0.2">
      <c r="A319" s="26" t="s">
        <v>625</v>
      </c>
      <c r="B319" s="9">
        <v>800062255</v>
      </c>
      <c r="C319" s="6" t="s">
        <v>404</v>
      </c>
      <c r="D319" s="6" t="s">
        <v>626</v>
      </c>
      <c r="E319" s="9" t="s">
        <v>13</v>
      </c>
      <c r="F319" s="19">
        <v>3957</v>
      </c>
      <c r="G319" s="19">
        <v>6265561284</v>
      </c>
      <c r="H319" s="20">
        <v>2163736418</v>
      </c>
      <c r="I319" s="7">
        <v>0</v>
      </c>
      <c r="J319" s="7">
        <v>2163736418</v>
      </c>
      <c r="K319" s="13">
        <v>0</v>
      </c>
      <c r="L319" s="18">
        <v>44634805.270000003</v>
      </c>
      <c r="M319" s="13">
        <v>0</v>
      </c>
      <c r="N319" s="14">
        <v>0</v>
      </c>
      <c r="O319" s="28">
        <v>593594395.05999994</v>
      </c>
      <c r="P319" s="30">
        <v>3463595665.6700001</v>
      </c>
      <c r="R319" s="45">
        <v>6265561284</v>
      </c>
      <c r="S319" s="43">
        <f t="shared" si="12"/>
        <v>25062245</v>
      </c>
      <c r="T319" s="43">
        <f t="shared" si="13"/>
        <v>2088520.42</v>
      </c>
      <c r="U319" s="50">
        <f t="shared" si="14"/>
        <v>16708163.359999999</v>
      </c>
    </row>
    <row r="320" spans="1:21" x14ac:dyDescent="0.2">
      <c r="A320" s="26" t="s">
        <v>627</v>
      </c>
      <c r="B320" s="9">
        <v>891856625</v>
      </c>
      <c r="C320" s="6" t="s">
        <v>404</v>
      </c>
      <c r="D320" s="6" t="s">
        <v>628</v>
      </c>
      <c r="E320" s="9" t="s">
        <v>13</v>
      </c>
      <c r="F320" s="19">
        <v>1906</v>
      </c>
      <c r="G320" s="19">
        <v>3130488734</v>
      </c>
      <c r="H320" s="20">
        <v>1045721982</v>
      </c>
      <c r="I320" s="7">
        <v>0</v>
      </c>
      <c r="J320" s="7">
        <v>1045721982</v>
      </c>
      <c r="K320" s="13">
        <v>0</v>
      </c>
      <c r="L320" s="18">
        <v>20820054.309999999</v>
      </c>
      <c r="M320" s="13">
        <v>0</v>
      </c>
      <c r="N320" s="14">
        <v>0</v>
      </c>
      <c r="O320" s="28">
        <v>285921384.13</v>
      </c>
      <c r="P320" s="30">
        <v>1778025313.5599999</v>
      </c>
      <c r="R320" s="45">
        <v>3130488734</v>
      </c>
      <c r="S320" s="43">
        <f t="shared" si="12"/>
        <v>12521955</v>
      </c>
      <c r="T320" s="43">
        <f t="shared" si="13"/>
        <v>1043496.25</v>
      </c>
      <c r="U320" s="50">
        <f t="shared" si="14"/>
        <v>8347970</v>
      </c>
    </row>
    <row r="321" spans="1:21" x14ac:dyDescent="0.2">
      <c r="A321" s="26" t="s">
        <v>629</v>
      </c>
      <c r="B321" s="9">
        <v>800012635</v>
      </c>
      <c r="C321" s="6" t="s">
        <v>404</v>
      </c>
      <c r="D321" s="6" t="s">
        <v>630</v>
      </c>
      <c r="E321" s="9" t="s">
        <v>16</v>
      </c>
      <c r="F321" s="19">
        <v>4200</v>
      </c>
      <c r="G321" s="19">
        <v>7177245600</v>
      </c>
      <c r="H321" s="20">
        <v>2298116087</v>
      </c>
      <c r="I321" s="7">
        <v>0</v>
      </c>
      <c r="J321" s="7">
        <v>2298116087</v>
      </c>
      <c r="K321" s="13">
        <v>0</v>
      </c>
      <c r="L321" s="18">
        <v>44483262.969999999</v>
      </c>
      <c r="M321" s="13">
        <v>0</v>
      </c>
      <c r="N321" s="14">
        <v>0</v>
      </c>
      <c r="O321" s="28">
        <v>630047121.37</v>
      </c>
      <c r="P321" s="30">
        <v>4204599128.6600003</v>
      </c>
      <c r="R321" s="45">
        <v>7177245600</v>
      </c>
      <c r="S321" s="43">
        <f t="shared" si="12"/>
        <v>28708982</v>
      </c>
      <c r="T321" s="43">
        <f t="shared" si="13"/>
        <v>2392415.17</v>
      </c>
      <c r="U321" s="50">
        <f t="shared" si="14"/>
        <v>19139321.359999999</v>
      </c>
    </row>
    <row r="322" spans="1:21" x14ac:dyDescent="0.2">
      <c r="A322" s="26" t="s">
        <v>631</v>
      </c>
      <c r="B322" s="9">
        <v>800099639</v>
      </c>
      <c r="C322" s="6" t="s">
        <v>404</v>
      </c>
      <c r="D322" s="6" t="s">
        <v>632</v>
      </c>
      <c r="E322" s="9" t="s">
        <v>13</v>
      </c>
      <c r="F322" s="19">
        <v>1274</v>
      </c>
      <c r="G322" s="19">
        <v>2118403378</v>
      </c>
      <c r="H322" s="20">
        <v>692754525</v>
      </c>
      <c r="I322" s="7">
        <v>0</v>
      </c>
      <c r="J322" s="7">
        <v>692754525</v>
      </c>
      <c r="K322" s="13">
        <v>0</v>
      </c>
      <c r="L322" s="18">
        <v>15693717.529999999</v>
      </c>
      <c r="M322" s="13">
        <v>0</v>
      </c>
      <c r="N322" s="14">
        <v>0</v>
      </c>
      <c r="O322" s="28">
        <v>191114293.47999999</v>
      </c>
      <c r="P322" s="30">
        <v>1218840841.99</v>
      </c>
      <c r="R322" s="45">
        <v>2118403378</v>
      </c>
      <c r="S322" s="43">
        <f t="shared" si="12"/>
        <v>8473614</v>
      </c>
      <c r="T322" s="43">
        <f t="shared" si="13"/>
        <v>706134.5</v>
      </c>
      <c r="U322" s="50">
        <f t="shared" si="14"/>
        <v>5649076</v>
      </c>
    </row>
    <row r="323" spans="1:21" x14ac:dyDescent="0.2">
      <c r="A323" s="26" t="s">
        <v>633</v>
      </c>
      <c r="B323" s="9">
        <v>891801787</v>
      </c>
      <c r="C323" s="6" t="s">
        <v>404</v>
      </c>
      <c r="D323" s="6" t="s">
        <v>634</v>
      </c>
      <c r="E323" s="9" t="s">
        <v>13</v>
      </c>
      <c r="F323" s="19">
        <v>4579</v>
      </c>
      <c r="G323" s="19">
        <v>8024715816</v>
      </c>
      <c r="H323" s="20">
        <v>2496739679</v>
      </c>
      <c r="I323" s="7">
        <v>0</v>
      </c>
      <c r="J323" s="7">
        <v>2496739679</v>
      </c>
      <c r="K323" s="13">
        <v>0</v>
      </c>
      <c r="L323" s="18">
        <v>49059393.359999999</v>
      </c>
      <c r="M323" s="13">
        <v>0</v>
      </c>
      <c r="N323" s="14">
        <v>0</v>
      </c>
      <c r="O323" s="28">
        <v>686901373.50999999</v>
      </c>
      <c r="P323" s="30">
        <v>4792015370.1300001</v>
      </c>
      <c r="R323" s="45">
        <v>8024715816</v>
      </c>
      <c r="S323" s="43">
        <f t="shared" si="12"/>
        <v>32098863</v>
      </c>
      <c r="T323" s="43">
        <f t="shared" si="13"/>
        <v>2674905.25</v>
      </c>
      <c r="U323" s="50">
        <f t="shared" si="14"/>
        <v>21399242</v>
      </c>
    </row>
    <row r="324" spans="1:21" x14ac:dyDescent="0.2">
      <c r="A324" s="26" t="s">
        <v>635</v>
      </c>
      <c r="B324" s="9">
        <v>800027292</v>
      </c>
      <c r="C324" s="6" t="s">
        <v>404</v>
      </c>
      <c r="D324" s="6" t="s">
        <v>636</v>
      </c>
      <c r="E324" s="9" t="s">
        <v>13</v>
      </c>
      <c r="F324" s="19">
        <v>4986</v>
      </c>
      <c r="G324" s="19">
        <v>8247168090</v>
      </c>
      <c r="H324" s="20">
        <v>2694883843</v>
      </c>
      <c r="I324" s="7">
        <v>0</v>
      </c>
      <c r="J324" s="7">
        <v>2694883843</v>
      </c>
      <c r="K324" s="13">
        <v>0</v>
      </c>
      <c r="L324" s="18">
        <v>178392875.16999999</v>
      </c>
      <c r="M324" s="13">
        <v>0</v>
      </c>
      <c r="N324" s="14">
        <v>0</v>
      </c>
      <c r="O324" s="28">
        <v>747955939.79999995</v>
      </c>
      <c r="P324" s="30">
        <v>4625935432.0299997</v>
      </c>
      <c r="R324" s="45">
        <v>8247168090</v>
      </c>
      <c r="S324" s="43">
        <f t="shared" si="12"/>
        <v>32988672</v>
      </c>
      <c r="T324" s="43">
        <f t="shared" si="13"/>
        <v>2749056</v>
      </c>
      <c r="U324" s="50">
        <f t="shared" si="14"/>
        <v>21992448</v>
      </c>
    </row>
    <row r="325" spans="1:21" x14ac:dyDescent="0.2">
      <c r="A325" s="26" t="s">
        <v>637</v>
      </c>
      <c r="B325" s="9">
        <v>800099635</v>
      </c>
      <c r="C325" s="6" t="s">
        <v>404</v>
      </c>
      <c r="D325" s="6" t="s">
        <v>638</v>
      </c>
      <c r="E325" s="9" t="s">
        <v>13</v>
      </c>
      <c r="F325" s="19">
        <v>1462</v>
      </c>
      <c r="G325" s="19">
        <v>2472918906</v>
      </c>
      <c r="H325" s="20">
        <v>799972774</v>
      </c>
      <c r="I325" s="7">
        <v>0</v>
      </c>
      <c r="J325" s="7">
        <v>799972774</v>
      </c>
      <c r="K325" s="13">
        <v>0</v>
      </c>
      <c r="L325" s="18">
        <v>17141204.149999999</v>
      </c>
      <c r="M325" s="13">
        <v>0</v>
      </c>
      <c r="N325" s="14">
        <v>0</v>
      </c>
      <c r="O325" s="28">
        <v>219316402.72</v>
      </c>
      <c r="P325" s="30">
        <v>1436488525.1300001</v>
      </c>
      <c r="R325" s="45">
        <v>2472918906</v>
      </c>
      <c r="S325" s="43">
        <f t="shared" si="12"/>
        <v>9891676</v>
      </c>
      <c r="T325" s="43">
        <f t="shared" si="13"/>
        <v>824306.33</v>
      </c>
      <c r="U325" s="50">
        <f t="shared" si="14"/>
        <v>6594450.6399999997</v>
      </c>
    </row>
    <row r="326" spans="1:21" x14ac:dyDescent="0.2">
      <c r="A326" s="26" t="s">
        <v>639</v>
      </c>
      <c r="B326" s="9">
        <v>800099631</v>
      </c>
      <c r="C326" s="6" t="s">
        <v>404</v>
      </c>
      <c r="D326" s="6" t="s">
        <v>640</v>
      </c>
      <c r="E326" s="9" t="s">
        <v>13</v>
      </c>
      <c r="F326" s="19">
        <v>5122</v>
      </c>
      <c r="G326" s="19">
        <v>8806700214</v>
      </c>
      <c r="H326" s="20">
        <v>2787343582</v>
      </c>
      <c r="I326" s="7">
        <v>0</v>
      </c>
      <c r="J326" s="7">
        <v>2787343582</v>
      </c>
      <c r="K326" s="13">
        <v>0</v>
      </c>
      <c r="L326" s="18">
        <v>58680078.259999998</v>
      </c>
      <c r="M326" s="13">
        <v>0</v>
      </c>
      <c r="N326" s="14">
        <v>0</v>
      </c>
      <c r="O326" s="28">
        <v>768357465.63</v>
      </c>
      <c r="P326" s="30">
        <v>5192319088.1099997</v>
      </c>
      <c r="R326" s="45">
        <v>8806700214</v>
      </c>
      <c r="S326" s="43">
        <f t="shared" si="12"/>
        <v>35226801</v>
      </c>
      <c r="T326" s="43">
        <f t="shared" si="13"/>
        <v>2935566.75</v>
      </c>
      <c r="U326" s="50">
        <f t="shared" si="14"/>
        <v>23484534</v>
      </c>
    </row>
    <row r="327" spans="1:21" x14ac:dyDescent="0.2">
      <c r="A327" s="26" t="s">
        <v>641</v>
      </c>
      <c r="B327" s="9">
        <v>891800986</v>
      </c>
      <c r="C327" s="6" t="s">
        <v>404</v>
      </c>
      <c r="D327" s="6" t="s">
        <v>642</v>
      </c>
      <c r="E327" s="9" t="s">
        <v>13</v>
      </c>
      <c r="F327" s="19">
        <v>10728</v>
      </c>
      <c r="G327" s="19">
        <v>16644599280</v>
      </c>
      <c r="H327" s="20">
        <v>5881203423</v>
      </c>
      <c r="I327" s="7">
        <v>0</v>
      </c>
      <c r="J327" s="7">
        <v>5881203423</v>
      </c>
      <c r="K327" s="13">
        <v>0</v>
      </c>
      <c r="L327" s="18">
        <v>480862030.07999998</v>
      </c>
      <c r="M327" s="13">
        <v>0</v>
      </c>
      <c r="N327" s="14">
        <v>0</v>
      </c>
      <c r="O327" s="28">
        <v>1609320361.4400001</v>
      </c>
      <c r="P327" s="30">
        <v>8673213465.4799995</v>
      </c>
      <c r="R327" s="45">
        <v>16644599280</v>
      </c>
      <c r="S327" s="43">
        <f t="shared" si="12"/>
        <v>66578397</v>
      </c>
      <c r="T327" s="43">
        <f t="shared" si="13"/>
        <v>5548199.75</v>
      </c>
      <c r="U327" s="50">
        <f t="shared" si="14"/>
        <v>44385598</v>
      </c>
    </row>
    <row r="328" spans="1:21" x14ac:dyDescent="0.2">
      <c r="A328" s="26" t="s">
        <v>643</v>
      </c>
      <c r="B328" s="9">
        <v>891801347</v>
      </c>
      <c r="C328" s="6" t="s">
        <v>404</v>
      </c>
      <c r="D328" s="6" t="s">
        <v>644</v>
      </c>
      <c r="E328" s="9" t="s">
        <v>13</v>
      </c>
      <c r="F328" s="19">
        <v>2023</v>
      </c>
      <c r="G328" s="19">
        <v>3668508200</v>
      </c>
      <c r="H328" s="20">
        <v>1094529071</v>
      </c>
      <c r="I328" s="7">
        <v>0</v>
      </c>
      <c r="J328" s="7">
        <v>1094529071</v>
      </c>
      <c r="K328" s="13">
        <v>0</v>
      </c>
      <c r="L328" s="18">
        <v>113438050.69</v>
      </c>
      <c r="M328" s="13">
        <v>0</v>
      </c>
      <c r="N328" s="14">
        <v>0</v>
      </c>
      <c r="O328" s="28">
        <v>303472696.79000002</v>
      </c>
      <c r="P328" s="30">
        <v>2157068381.52</v>
      </c>
      <c r="R328" s="45">
        <v>3668508200</v>
      </c>
      <c r="S328" s="43">
        <f t="shared" si="12"/>
        <v>14674033</v>
      </c>
      <c r="T328" s="43">
        <f t="shared" si="13"/>
        <v>1222836.08</v>
      </c>
      <c r="U328" s="50">
        <f t="shared" si="14"/>
        <v>9782688.6400000006</v>
      </c>
    </row>
    <row r="329" spans="1:21" x14ac:dyDescent="0.2">
      <c r="A329" s="26" t="s">
        <v>645</v>
      </c>
      <c r="B329" s="9">
        <v>891802106</v>
      </c>
      <c r="C329" s="6" t="s">
        <v>404</v>
      </c>
      <c r="D329" s="6" t="s">
        <v>646</v>
      </c>
      <c r="E329" s="9" t="s">
        <v>13</v>
      </c>
      <c r="F329" s="19">
        <v>3623</v>
      </c>
      <c r="G329" s="19">
        <v>6481894808</v>
      </c>
      <c r="H329" s="20">
        <v>1963844769</v>
      </c>
      <c r="I329" s="7">
        <v>0</v>
      </c>
      <c r="J329" s="7">
        <v>1963844769</v>
      </c>
      <c r="K329" s="13">
        <v>0</v>
      </c>
      <c r="L329" s="18">
        <v>50077824.450000003</v>
      </c>
      <c r="M329" s="13">
        <v>0</v>
      </c>
      <c r="N329" s="14">
        <v>0</v>
      </c>
      <c r="O329" s="28">
        <v>543490647.78999996</v>
      </c>
      <c r="P329" s="30">
        <v>3924481566.7600002</v>
      </c>
      <c r="R329" s="45">
        <v>6481894808</v>
      </c>
      <c r="S329" s="43">
        <f t="shared" si="12"/>
        <v>25927579</v>
      </c>
      <c r="T329" s="43">
        <f t="shared" si="13"/>
        <v>2160631.58</v>
      </c>
      <c r="U329" s="50">
        <f t="shared" si="14"/>
        <v>17285052.640000001</v>
      </c>
    </row>
    <row r="330" spans="1:21" x14ac:dyDescent="0.2">
      <c r="A330" s="26" t="s">
        <v>647</v>
      </c>
      <c r="B330" s="9">
        <v>890801053</v>
      </c>
      <c r="C330" s="6" t="s">
        <v>65</v>
      </c>
      <c r="D330" s="6" t="s">
        <v>648</v>
      </c>
      <c r="E330" s="9" t="s">
        <v>49</v>
      </c>
      <c r="F330" s="19">
        <v>99808</v>
      </c>
      <c r="G330" s="19">
        <v>190523890432</v>
      </c>
      <c r="H330" s="20">
        <v>54603280064</v>
      </c>
      <c r="I330" s="7">
        <v>0</v>
      </c>
      <c r="J330" s="7">
        <v>54603280064</v>
      </c>
      <c r="K330" s="13">
        <v>0</v>
      </c>
      <c r="L330" s="18">
        <v>5047419640.75</v>
      </c>
      <c r="M330" s="13">
        <v>3907713371.5500002</v>
      </c>
      <c r="N330" s="14">
        <v>1267320782.3599999</v>
      </c>
      <c r="O330" s="28">
        <v>18841746861.280003</v>
      </c>
      <c r="P330" s="30">
        <v>106856409712.06</v>
      </c>
      <c r="R330" s="45">
        <v>190523890432</v>
      </c>
      <c r="S330" s="43">
        <f t="shared" si="12"/>
        <v>762095562</v>
      </c>
      <c r="T330" s="43">
        <f t="shared" si="13"/>
        <v>63507963.5</v>
      </c>
      <c r="U330" s="50">
        <f t="shared" si="14"/>
        <v>508063708</v>
      </c>
    </row>
    <row r="331" spans="1:21" x14ac:dyDescent="0.2">
      <c r="A331" s="26" t="s">
        <v>649</v>
      </c>
      <c r="B331" s="9">
        <v>890801132</v>
      </c>
      <c r="C331" s="6" t="s">
        <v>65</v>
      </c>
      <c r="D331" s="6" t="s">
        <v>650</v>
      </c>
      <c r="E331" s="9" t="s">
        <v>13</v>
      </c>
      <c r="F331" s="19">
        <v>14469</v>
      </c>
      <c r="G331" s="19">
        <v>23872432038</v>
      </c>
      <c r="H331" s="20">
        <v>7904237410</v>
      </c>
      <c r="I331" s="7">
        <v>0</v>
      </c>
      <c r="J331" s="7">
        <v>7904237410</v>
      </c>
      <c r="K331" s="13">
        <v>0</v>
      </c>
      <c r="L331" s="18">
        <v>479918540.12</v>
      </c>
      <c r="M331" s="13">
        <v>0</v>
      </c>
      <c r="N331" s="14">
        <v>0</v>
      </c>
      <c r="O331" s="28">
        <v>2731456750.3200002</v>
      </c>
      <c r="P331" s="30">
        <v>12756819337.559999</v>
      </c>
      <c r="R331" s="45">
        <v>23872432038</v>
      </c>
      <c r="S331" s="43">
        <f t="shared" si="12"/>
        <v>95489728</v>
      </c>
      <c r="T331" s="43">
        <f t="shared" si="13"/>
        <v>7957477.3300000001</v>
      </c>
      <c r="U331" s="50">
        <f t="shared" si="14"/>
        <v>63659818.640000001</v>
      </c>
    </row>
    <row r="332" spans="1:21" x14ac:dyDescent="0.2">
      <c r="A332" s="26" t="s">
        <v>651</v>
      </c>
      <c r="B332" s="9">
        <v>890801139</v>
      </c>
      <c r="C332" s="6" t="s">
        <v>65</v>
      </c>
      <c r="D332" s="6" t="s">
        <v>652</v>
      </c>
      <c r="E332" s="9" t="s">
        <v>13</v>
      </c>
      <c r="F332" s="19">
        <v>22881</v>
      </c>
      <c r="G332" s="19">
        <v>37568199495</v>
      </c>
      <c r="H332" s="20">
        <v>12544184912</v>
      </c>
      <c r="I332" s="7">
        <v>0</v>
      </c>
      <c r="J332" s="7">
        <v>12544184912</v>
      </c>
      <c r="K332" s="13">
        <v>0</v>
      </c>
      <c r="L332" s="18">
        <v>578370980.24000001</v>
      </c>
      <c r="M332" s="13">
        <v>0</v>
      </c>
      <c r="N332" s="14">
        <v>0</v>
      </c>
      <c r="O332" s="28">
        <v>4319473488.4300003</v>
      </c>
      <c r="P332" s="30">
        <v>20126170114.330002</v>
      </c>
      <c r="R332" s="45">
        <v>37568199495</v>
      </c>
      <c r="S332" s="43">
        <f t="shared" si="12"/>
        <v>150272798</v>
      </c>
      <c r="T332" s="43">
        <f t="shared" si="13"/>
        <v>12522733.17</v>
      </c>
      <c r="U332" s="50">
        <f t="shared" si="14"/>
        <v>100181865.36</v>
      </c>
    </row>
    <row r="333" spans="1:21" x14ac:dyDescent="0.2">
      <c r="A333" s="26" t="s">
        <v>653</v>
      </c>
      <c r="B333" s="9">
        <v>890801142</v>
      </c>
      <c r="C333" s="6" t="s">
        <v>65</v>
      </c>
      <c r="D333" s="6" t="s">
        <v>654</v>
      </c>
      <c r="E333" s="9" t="s">
        <v>13</v>
      </c>
      <c r="F333" s="19">
        <v>8872</v>
      </c>
      <c r="G333" s="19">
        <v>14659800024</v>
      </c>
      <c r="H333" s="20">
        <v>4852082978</v>
      </c>
      <c r="I333" s="7">
        <v>0</v>
      </c>
      <c r="J333" s="7">
        <v>4852082978</v>
      </c>
      <c r="K333" s="13">
        <v>0</v>
      </c>
      <c r="L333" s="18">
        <v>308688794.67000002</v>
      </c>
      <c r="M333" s="13">
        <v>0</v>
      </c>
      <c r="N333" s="14">
        <v>0</v>
      </c>
      <c r="O333" s="28">
        <v>1674855504.0999999</v>
      </c>
      <c r="P333" s="30">
        <v>7824172747.2299995</v>
      </c>
      <c r="R333" s="45">
        <v>14659800024</v>
      </c>
      <c r="S333" s="43">
        <f t="shared" ref="S333:S396" si="15">+ROUND(R333*0.004,0)</f>
        <v>58639200</v>
      </c>
      <c r="T333" s="43">
        <f t="shared" ref="T333:T396" si="16">ROUND((S333/12),2)</f>
        <v>4886600</v>
      </c>
      <c r="U333" s="50">
        <f t="shared" ref="U333:U396" si="17">+T333*8</f>
        <v>39092800</v>
      </c>
    </row>
    <row r="334" spans="1:21" x14ac:dyDescent="0.2">
      <c r="A334" s="26" t="s">
        <v>655</v>
      </c>
      <c r="B334" s="9">
        <v>890802650</v>
      </c>
      <c r="C334" s="6" t="s">
        <v>65</v>
      </c>
      <c r="D334" s="6" t="s">
        <v>656</v>
      </c>
      <c r="E334" s="9" t="s">
        <v>13</v>
      </c>
      <c r="F334" s="19">
        <v>7199</v>
      </c>
      <c r="G334" s="19">
        <v>11831858858</v>
      </c>
      <c r="H334" s="20">
        <v>3950035534</v>
      </c>
      <c r="I334" s="7">
        <v>0</v>
      </c>
      <c r="J334" s="7">
        <v>3950035534</v>
      </c>
      <c r="K334" s="13">
        <v>0</v>
      </c>
      <c r="L334" s="18">
        <v>188371882.16999999</v>
      </c>
      <c r="M334" s="13">
        <v>0</v>
      </c>
      <c r="N334" s="14">
        <v>0</v>
      </c>
      <c r="O334" s="28">
        <v>1359026687.78</v>
      </c>
      <c r="P334" s="30">
        <v>6334424754.0500002</v>
      </c>
      <c r="R334" s="45">
        <v>11831858858</v>
      </c>
      <c r="S334" s="43">
        <f t="shared" si="15"/>
        <v>47327435</v>
      </c>
      <c r="T334" s="43">
        <f t="shared" si="16"/>
        <v>3943952.92</v>
      </c>
      <c r="U334" s="50">
        <f t="shared" si="17"/>
        <v>31551623.359999999</v>
      </c>
    </row>
    <row r="335" spans="1:21" x14ac:dyDescent="0.2">
      <c r="A335" s="26" t="s">
        <v>657</v>
      </c>
      <c r="B335" s="9">
        <v>890801133</v>
      </c>
      <c r="C335" s="6" t="s">
        <v>65</v>
      </c>
      <c r="D335" s="6" t="s">
        <v>658</v>
      </c>
      <c r="E335" s="9" t="s">
        <v>13</v>
      </c>
      <c r="F335" s="19">
        <v>28845</v>
      </c>
      <c r="G335" s="19">
        <v>47570250960</v>
      </c>
      <c r="H335" s="20">
        <v>15850176610</v>
      </c>
      <c r="I335" s="7">
        <v>0</v>
      </c>
      <c r="J335" s="7">
        <v>15850176610</v>
      </c>
      <c r="K335" s="13">
        <v>0</v>
      </c>
      <c r="L335" s="18">
        <v>956355386.97000003</v>
      </c>
      <c r="M335" s="13">
        <v>0</v>
      </c>
      <c r="N335" s="14">
        <v>0</v>
      </c>
      <c r="O335" s="28">
        <v>5445356967.5200005</v>
      </c>
      <c r="P335" s="30">
        <v>25318361995.510002</v>
      </c>
      <c r="R335" s="45">
        <v>47570250960</v>
      </c>
      <c r="S335" s="43">
        <f t="shared" si="15"/>
        <v>190281004</v>
      </c>
      <c r="T335" s="43">
        <f t="shared" si="16"/>
        <v>15856750.33</v>
      </c>
      <c r="U335" s="50">
        <f t="shared" si="17"/>
        <v>126854002.64</v>
      </c>
    </row>
    <row r="336" spans="1:21" x14ac:dyDescent="0.2">
      <c r="A336" s="26" t="s">
        <v>659</v>
      </c>
      <c r="B336" s="9">
        <v>890801144</v>
      </c>
      <c r="C336" s="6" t="s">
        <v>65</v>
      </c>
      <c r="D336" s="6" t="s">
        <v>660</v>
      </c>
      <c r="E336" s="9" t="s">
        <v>13</v>
      </c>
      <c r="F336" s="19">
        <v>6446</v>
      </c>
      <c r="G336" s="19">
        <v>11380915788</v>
      </c>
      <c r="H336" s="20">
        <v>3510706581</v>
      </c>
      <c r="I336" s="7">
        <v>0</v>
      </c>
      <c r="J336" s="7">
        <v>3510706581</v>
      </c>
      <c r="K336" s="13">
        <v>0</v>
      </c>
      <c r="L336" s="18">
        <v>172345257.52000001</v>
      </c>
      <c r="M336" s="13">
        <v>0</v>
      </c>
      <c r="N336" s="14">
        <v>0</v>
      </c>
      <c r="O336" s="28">
        <v>1216875403.45</v>
      </c>
      <c r="P336" s="30">
        <v>6480988546.0299997</v>
      </c>
      <c r="R336" s="45">
        <v>11380915788</v>
      </c>
      <c r="S336" s="43">
        <f t="shared" si="15"/>
        <v>45523663</v>
      </c>
      <c r="T336" s="43">
        <f t="shared" si="16"/>
        <v>3793638.58</v>
      </c>
      <c r="U336" s="50">
        <f t="shared" si="17"/>
        <v>30349108.640000001</v>
      </c>
    </row>
    <row r="337" spans="1:21" x14ac:dyDescent="0.2">
      <c r="A337" s="26" t="s">
        <v>661</v>
      </c>
      <c r="B337" s="9">
        <v>890801130</v>
      </c>
      <c r="C337" s="6" t="s">
        <v>65</v>
      </c>
      <c r="D337" s="6" t="s">
        <v>662</v>
      </c>
      <c r="E337" s="9" t="s">
        <v>13</v>
      </c>
      <c r="F337" s="19">
        <v>40871</v>
      </c>
      <c r="G337" s="19">
        <v>65654724819</v>
      </c>
      <c r="H337" s="20">
        <v>22445318897</v>
      </c>
      <c r="I337" s="7">
        <v>0</v>
      </c>
      <c r="J337" s="7">
        <v>22445318897</v>
      </c>
      <c r="K337" s="13">
        <v>0</v>
      </c>
      <c r="L337" s="18">
        <v>1174926392.6400001</v>
      </c>
      <c r="M337" s="13">
        <v>0</v>
      </c>
      <c r="N337" s="14">
        <v>0</v>
      </c>
      <c r="O337" s="28">
        <v>7715624358.4499998</v>
      </c>
      <c r="P337" s="30">
        <v>34318855170.91</v>
      </c>
      <c r="R337" s="45">
        <v>65654724819</v>
      </c>
      <c r="S337" s="43">
        <f t="shared" si="15"/>
        <v>262618899</v>
      </c>
      <c r="T337" s="43">
        <f t="shared" si="16"/>
        <v>21884908.25</v>
      </c>
      <c r="U337" s="50">
        <f t="shared" si="17"/>
        <v>175079266</v>
      </c>
    </row>
    <row r="338" spans="1:21" x14ac:dyDescent="0.2">
      <c r="A338" s="26" t="s">
        <v>663</v>
      </c>
      <c r="B338" s="9">
        <v>890802795</v>
      </c>
      <c r="C338" s="6" t="s">
        <v>65</v>
      </c>
      <c r="D338" s="6" t="s">
        <v>664</v>
      </c>
      <c r="E338" s="9" t="s">
        <v>13</v>
      </c>
      <c r="F338" s="19">
        <v>3612</v>
      </c>
      <c r="G338" s="19">
        <v>6274202928</v>
      </c>
      <c r="H338" s="20">
        <v>1986386329</v>
      </c>
      <c r="I338" s="7">
        <v>0</v>
      </c>
      <c r="J338" s="7">
        <v>1986386329</v>
      </c>
      <c r="K338" s="13">
        <v>0</v>
      </c>
      <c r="L338" s="18">
        <v>60591779.32</v>
      </c>
      <c r="M338" s="13">
        <v>0</v>
      </c>
      <c r="N338" s="14">
        <v>0</v>
      </c>
      <c r="O338" s="28">
        <v>681873092.97000003</v>
      </c>
      <c r="P338" s="30">
        <v>3545351726.71</v>
      </c>
      <c r="R338" s="45">
        <v>6274202928</v>
      </c>
      <c r="S338" s="43">
        <f t="shared" si="15"/>
        <v>25096812</v>
      </c>
      <c r="T338" s="43">
        <f t="shared" si="16"/>
        <v>2091401</v>
      </c>
      <c r="U338" s="50">
        <f t="shared" si="17"/>
        <v>16731208</v>
      </c>
    </row>
    <row r="339" spans="1:21" x14ac:dyDescent="0.2">
      <c r="A339" s="26" t="s">
        <v>665</v>
      </c>
      <c r="B339" s="9">
        <v>890802505</v>
      </c>
      <c r="C339" s="6" t="s">
        <v>65</v>
      </c>
      <c r="D339" s="6" t="s">
        <v>666</v>
      </c>
      <c r="E339" s="9" t="s">
        <v>13</v>
      </c>
      <c r="F339" s="19">
        <v>12807</v>
      </c>
      <c r="G339" s="19">
        <v>21616935300</v>
      </c>
      <c r="H339" s="20">
        <v>7038837338</v>
      </c>
      <c r="I339" s="7">
        <v>0</v>
      </c>
      <c r="J339" s="7">
        <v>7038837338</v>
      </c>
      <c r="K339" s="13">
        <v>0</v>
      </c>
      <c r="L339" s="18">
        <v>298850321.94999999</v>
      </c>
      <c r="M339" s="13">
        <v>0</v>
      </c>
      <c r="N339" s="14">
        <v>0</v>
      </c>
      <c r="O339" s="28">
        <v>2417704513.1900001</v>
      </c>
      <c r="P339" s="30">
        <v>11861543126.860001</v>
      </c>
      <c r="R339" s="45">
        <v>21616935300</v>
      </c>
      <c r="S339" s="43">
        <f t="shared" si="15"/>
        <v>86467741</v>
      </c>
      <c r="T339" s="43">
        <f t="shared" si="16"/>
        <v>7205645.0800000001</v>
      </c>
      <c r="U339" s="50">
        <f t="shared" si="17"/>
        <v>57645160.640000001</v>
      </c>
    </row>
    <row r="340" spans="1:21" x14ac:dyDescent="0.2">
      <c r="A340" s="26" t="s">
        <v>667</v>
      </c>
      <c r="B340" s="9">
        <v>890801145</v>
      </c>
      <c r="C340" s="6" t="s">
        <v>65</v>
      </c>
      <c r="D340" s="6" t="s">
        <v>668</v>
      </c>
      <c r="E340" s="9" t="s">
        <v>13</v>
      </c>
      <c r="F340" s="19">
        <v>5766</v>
      </c>
      <c r="G340" s="19">
        <v>8323457406</v>
      </c>
      <c r="H340" s="20">
        <v>3134666028</v>
      </c>
      <c r="I340" s="7">
        <v>0</v>
      </c>
      <c r="J340" s="7">
        <v>3134666028</v>
      </c>
      <c r="K340" s="13">
        <v>0</v>
      </c>
      <c r="L340" s="18">
        <v>151831670.83000001</v>
      </c>
      <c r="M340" s="13">
        <v>0</v>
      </c>
      <c r="N340" s="14">
        <v>0</v>
      </c>
      <c r="O340" s="28">
        <v>1088505053.73</v>
      </c>
      <c r="P340" s="30">
        <v>3948454653.4400005</v>
      </c>
      <c r="R340" s="45">
        <v>8323457406</v>
      </c>
      <c r="S340" s="43">
        <f t="shared" si="15"/>
        <v>33293830</v>
      </c>
      <c r="T340" s="43">
        <f t="shared" si="16"/>
        <v>2774485.83</v>
      </c>
      <c r="U340" s="50">
        <f t="shared" si="17"/>
        <v>22195886.640000001</v>
      </c>
    </row>
    <row r="341" spans="1:21" x14ac:dyDescent="0.2">
      <c r="A341" s="26" t="s">
        <v>669</v>
      </c>
      <c r="B341" s="9">
        <v>890801147</v>
      </c>
      <c r="C341" s="6" t="s">
        <v>65</v>
      </c>
      <c r="D341" s="6" t="s">
        <v>670</v>
      </c>
      <c r="E341" s="9" t="s">
        <v>13</v>
      </c>
      <c r="F341" s="19">
        <v>10453</v>
      </c>
      <c r="G341" s="19">
        <v>17177644866</v>
      </c>
      <c r="H341" s="20">
        <v>5739700644</v>
      </c>
      <c r="I341" s="7">
        <v>0</v>
      </c>
      <c r="J341" s="7">
        <v>5739700644</v>
      </c>
      <c r="K341" s="13">
        <v>0</v>
      </c>
      <c r="L341" s="18">
        <v>182116089.36000001</v>
      </c>
      <c r="M341" s="13">
        <v>0</v>
      </c>
      <c r="N341" s="14">
        <v>0</v>
      </c>
      <c r="O341" s="28">
        <v>1973316567.22</v>
      </c>
      <c r="P341" s="30">
        <v>9282511565.4200001</v>
      </c>
      <c r="R341" s="45">
        <v>17177644866</v>
      </c>
      <c r="S341" s="43">
        <f t="shared" si="15"/>
        <v>68710579</v>
      </c>
      <c r="T341" s="43">
        <f t="shared" si="16"/>
        <v>5725881.5800000001</v>
      </c>
      <c r="U341" s="50">
        <f t="shared" si="17"/>
        <v>45807052.640000001</v>
      </c>
    </row>
    <row r="342" spans="1:21" x14ac:dyDescent="0.2">
      <c r="A342" s="26" t="s">
        <v>671</v>
      </c>
      <c r="B342" s="9">
        <v>890801146</v>
      </c>
      <c r="C342" s="6" t="s">
        <v>65</v>
      </c>
      <c r="D342" s="6" t="s">
        <v>672</v>
      </c>
      <c r="E342" s="9" t="s">
        <v>13</v>
      </c>
      <c r="F342" s="19">
        <v>1435</v>
      </c>
      <c r="G342" s="19">
        <v>2477900600</v>
      </c>
      <c r="H342" s="20">
        <v>773792215</v>
      </c>
      <c r="I342" s="7">
        <v>0</v>
      </c>
      <c r="J342" s="7">
        <v>773792215</v>
      </c>
      <c r="K342" s="13">
        <v>0</v>
      </c>
      <c r="L342" s="18">
        <v>42911903.359999999</v>
      </c>
      <c r="M342" s="13">
        <v>0</v>
      </c>
      <c r="N342" s="14">
        <v>0</v>
      </c>
      <c r="O342" s="28">
        <v>270899193.91000003</v>
      </c>
      <c r="P342" s="30">
        <v>1390297287.73</v>
      </c>
      <c r="R342" s="45">
        <v>2477900600</v>
      </c>
      <c r="S342" s="43">
        <f t="shared" si="15"/>
        <v>9911602</v>
      </c>
      <c r="T342" s="43">
        <f t="shared" si="16"/>
        <v>825966.83</v>
      </c>
      <c r="U342" s="50">
        <f t="shared" si="17"/>
        <v>6607734.6399999997</v>
      </c>
    </row>
    <row r="343" spans="1:21" x14ac:dyDescent="0.2">
      <c r="A343" s="26" t="s">
        <v>673</v>
      </c>
      <c r="B343" s="9">
        <v>890801135</v>
      </c>
      <c r="C343" s="6" t="s">
        <v>65</v>
      </c>
      <c r="D343" s="6" t="s">
        <v>674</v>
      </c>
      <c r="E343" s="9" t="s">
        <v>13</v>
      </c>
      <c r="F343" s="19">
        <v>11790</v>
      </c>
      <c r="G343" s="19">
        <v>19981515150</v>
      </c>
      <c r="H343" s="20">
        <v>6401603790</v>
      </c>
      <c r="I343" s="7">
        <v>0</v>
      </c>
      <c r="J343" s="7">
        <v>6401603790</v>
      </c>
      <c r="K343" s="13">
        <v>0</v>
      </c>
      <c r="L343" s="18">
        <v>258868088.81999999</v>
      </c>
      <c r="M343" s="13">
        <v>0</v>
      </c>
      <c r="N343" s="14">
        <v>0</v>
      </c>
      <c r="O343" s="28">
        <v>2225715328.3800001</v>
      </c>
      <c r="P343" s="30">
        <v>11095327942.799999</v>
      </c>
      <c r="R343" s="45">
        <v>19981515150</v>
      </c>
      <c r="S343" s="43">
        <f t="shared" si="15"/>
        <v>79926061</v>
      </c>
      <c r="T343" s="43">
        <f t="shared" si="16"/>
        <v>6660505.0800000001</v>
      </c>
      <c r="U343" s="50">
        <f t="shared" si="17"/>
        <v>53284040.640000001</v>
      </c>
    </row>
    <row r="344" spans="1:21" x14ac:dyDescent="0.2">
      <c r="A344" s="26" t="s">
        <v>675</v>
      </c>
      <c r="B344" s="9">
        <v>810002963</v>
      </c>
      <c r="C344" s="6" t="s">
        <v>65</v>
      </c>
      <c r="D344" s="6" t="s">
        <v>676</v>
      </c>
      <c r="E344" s="9" t="s">
        <v>13</v>
      </c>
      <c r="F344" s="19">
        <v>4767</v>
      </c>
      <c r="G344" s="19">
        <v>7181037402</v>
      </c>
      <c r="H344" s="20">
        <v>2581755387</v>
      </c>
      <c r="I344" s="7">
        <v>0</v>
      </c>
      <c r="J344" s="7">
        <v>2581755387</v>
      </c>
      <c r="K344" s="13">
        <v>0</v>
      </c>
      <c r="L344" s="18">
        <v>80786665.810000002</v>
      </c>
      <c r="M344" s="13">
        <v>0</v>
      </c>
      <c r="N344" s="14">
        <v>0</v>
      </c>
      <c r="O344" s="28">
        <v>899913907.58000004</v>
      </c>
      <c r="P344" s="30">
        <v>3618581441.6100001</v>
      </c>
      <c r="R344" s="45">
        <v>7181037402</v>
      </c>
      <c r="S344" s="43">
        <f t="shared" si="15"/>
        <v>28724150</v>
      </c>
      <c r="T344" s="43">
        <f t="shared" si="16"/>
        <v>2393679.17</v>
      </c>
      <c r="U344" s="50">
        <f t="shared" si="17"/>
        <v>19149433.359999999</v>
      </c>
    </row>
    <row r="345" spans="1:21" x14ac:dyDescent="0.2">
      <c r="A345" s="26" t="s">
        <v>677</v>
      </c>
      <c r="B345" s="9">
        <v>890801136</v>
      </c>
      <c r="C345" s="6" t="s">
        <v>65</v>
      </c>
      <c r="D345" s="6" t="s">
        <v>678</v>
      </c>
      <c r="E345" s="9" t="s">
        <v>13</v>
      </c>
      <c r="F345" s="19">
        <v>8880</v>
      </c>
      <c r="G345" s="19">
        <v>15542504160</v>
      </c>
      <c r="H345" s="20">
        <v>4850549727</v>
      </c>
      <c r="I345" s="7">
        <v>0</v>
      </c>
      <c r="J345" s="7">
        <v>4850549727</v>
      </c>
      <c r="K345" s="13">
        <v>0</v>
      </c>
      <c r="L345" s="18">
        <v>194778538.53</v>
      </c>
      <c r="M345" s="13">
        <v>0</v>
      </c>
      <c r="N345" s="14">
        <v>0</v>
      </c>
      <c r="O345" s="28">
        <v>1676365743.51</v>
      </c>
      <c r="P345" s="30">
        <v>8820810150.9599991</v>
      </c>
      <c r="R345" s="45">
        <v>15542504160</v>
      </c>
      <c r="S345" s="43">
        <f t="shared" si="15"/>
        <v>62170017</v>
      </c>
      <c r="T345" s="43">
        <f t="shared" si="16"/>
        <v>5180834.75</v>
      </c>
      <c r="U345" s="50">
        <f t="shared" si="17"/>
        <v>41446678</v>
      </c>
    </row>
    <row r="346" spans="1:21" x14ac:dyDescent="0.2">
      <c r="A346" s="26" t="s">
        <v>679</v>
      </c>
      <c r="B346" s="9">
        <v>890801141</v>
      </c>
      <c r="C346" s="6" t="s">
        <v>65</v>
      </c>
      <c r="D346" s="6" t="s">
        <v>680</v>
      </c>
      <c r="E346" s="9" t="s">
        <v>13</v>
      </c>
      <c r="F346" s="19">
        <v>7871</v>
      </c>
      <c r="G346" s="19">
        <v>13387217188</v>
      </c>
      <c r="H346" s="20">
        <v>4249797518</v>
      </c>
      <c r="I346" s="7">
        <v>0</v>
      </c>
      <c r="J346" s="7">
        <v>4249797518</v>
      </c>
      <c r="K346" s="13">
        <v>0</v>
      </c>
      <c r="L346" s="18">
        <v>161548550.65000001</v>
      </c>
      <c r="M346" s="13">
        <v>0</v>
      </c>
      <c r="N346" s="14">
        <v>0</v>
      </c>
      <c r="O346" s="28">
        <v>1485886798.0999999</v>
      </c>
      <c r="P346" s="30">
        <v>7489984321.25</v>
      </c>
      <c r="R346" s="45">
        <v>13387217188</v>
      </c>
      <c r="S346" s="43">
        <f t="shared" si="15"/>
        <v>53548869</v>
      </c>
      <c r="T346" s="43">
        <f t="shared" si="16"/>
        <v>4462405.75</v>
      </c>
      <c r="U346" s="50">
        <f t="shared" si="17"/>
        <v>35699246</v>
      </c>
    </row>
    <row r="347" spans="1:21" x14ac:dyDescent="0.2">
      <c r="A347" s="26" t="s">
        <v>681</v>
      </c>
      <c r="B347" s="9">
        <v>890801137</v>
      </c>
      <c r="C347" s="6" t="s">
        <v>65</v>
      </c>
      <c r="D347" s="6" t="s">
        <v>682</v>
      </c>
      <c r="E347" s="9" t="s">
        <v>13</v>
      </c>
      <c r="F347" s="19">
        <v>13425</v>
      </c>
      <c r="G347" s="19">
        <v>23025163800</v>
      </c>
      <c r="H347" s="20">
        <v>7240672322</v>
      </c>
      <c r="I347" s="7">
        <v>0</v>
      </c>
      <c r="J347" s="7">
        <v>7240672322</v>
      </c>
      <c r="K347" s="13">
        <v>0</v>
      </c>
      <c r="L347" s="18">
        <v>197914217.59</v>
      </c>
      <c r="M347" s="13">
        <v>0</v>
      </c>
      <c r="N347" s="14">
        <v>0</v>
      </c>
      <c r="O347" s="28">
        <v>2534370507.5</v>
      </c>
      <c r="P347" s="30">
        <v>13052206752.91</v>
      </c>
      <c r="R347" s="45">
        <v>23025163800</v>
      </c>
      <c r="S347" s="43">
        <f t="shared" si="15"/>
        <v>92100655</v>
      </c>
      <c r="T347" s="43">
        <f t="shared" si="16"/>
        <v>7675054.5800000001</v>
      </c>
      <c r="U347" s="50">
        <f t="shared" si="17"/>
        <v>61400436.640000001</v>
      </c>
    </row>
    <row r="348" spans="1:21" x14ac:dyDescent="0.2">
      <c r="A348" s="26" t="s">
        <v>683</v>
      </c>
      <c r="B348" s="9">
        <v>890801138</v>
      </c>
      <c r="C348" s="6" t="s">
        <v>65</v>
      </c>
      <c r="D348" s="6" t="s">
        <v>684</v>
      </c>
      <c r="E348" s="9" t="s">
        <v>13</v>
      </c>
      <c r="F348" s="19">
        <v>37524</v>
      </c>
      <c r="G348" s="19">
        <v>70326730320</v>
      </c>
      <c r="H348" s="20">
        <v>20456942754</v>
      </c>
      <c r="I348" s="7">
        <v>0</v>
      </c>
      <c r="J348" s="7">
        <v>20456942754</v>
      </c>
      <c r="K348" s="13">
        <v>0</v>
      </c>
      <c r="L348" s="18">
        <v>706274490.23000002</v>
      </c>
      <c r="M348" s="13">
        <v>0</v>
      </c>
      <c r="N348" s="14">
        <v>0</v>
      </c>
      <c r="O348" s="28">
        <v>7083777945.8900003</v>
      </c>
      <c r="P348" s="30">
        <v>42079735129.880005</v>
      </c>
      <c r="R348" s="45">
        <v>70326730320</v>
      </c>
      <c r="S348" s="43">
        <f t="shared" si="15"/>
        <v>281306921</v>
      </c>
      <c r="T348" s="43">
        <f t="shared" si="16"/>
        <v>23442243.420000002</v>
      </c>
      <c r="U348" s="50">
        <f t="shared" si="17"/>
        <v>187537947.36000001</v>
      </c>
    </row>
    <row r="349" spans="1:21" x14ac:dyDescent="0.2">
      <c r="A349" s="26" t="s">
        <v>685</v>
      </c>
      <c r="B349" s="9">
        <v>800095461</v>
      </c>
      <c r="C349" s="6" t="s">
        <v>65</v>
      </c>
      <c r="D349" s="6" t="s">
        <v>686</v>
      </c>
      <c r="E349" s="9" t="s">
        <v>13</v>
      </c>
      <c r="F349" s="19">
        <v>7910</v>
      </c>
      <c r="G349" s="19">
        <v>13291568500</v>
      </c>
      <c r="H349" s="20">
        <v>4277615542</v>
      </c>
      <c r="I349" s="7">
        <v>0</v>
      </c>
      <c r="J349" s="7">
        <v>4277615542</v>
      </c>
      <c r="K349" s="13">
        <v>0</v>
      </c>
      <c r="L349" s="18">
        <v>197881308.41999999</v>
      </c>
      <c r="M349" s="13">
        <v>0</v>
      </c>
      <c r="N349" s="14">
        <v>0</v>
      </c>
      <c r="O349" s="28">
        <v>1493249215.22</v>
      </c>
      <c r="P349" s="30">
        <v>7322822434.3599997</v>
      </c>
      <c r="R349" s="45">
        <v>13291568500</v>
      </c>
      <c r="S349" s="43">
        <f t="shared" si="15"/>
        <v>53166274</v>
      </c>
      <c r="T349" s="43">
        <f t="shared" si="16"/>
        <v>4430522.83</v>
      </c>
      <c r="U349" s="50">
        <f t="shared" si="17"/>
        <v>35444182.640000001</v>
      </c>
    </row>
    <row r="350" spans="1:21" x14ac:dyDescent="0.2">
      <c r="A350" s="26" t="s">
        <v>687</v>
      </c>
      <c r="B350" s="9">
        <v>890801131</v>
      </c>
      <c r="C350" s="6" t="s">
        <v>65</v>
      </c>
      <c r="D350" s="6" t="s">
        <v>688</v>
      </c>
      <c r="E350" s="9" t="s">
        <v>13</v>
      </c>
      <c r="F350" s="19">
        <v>10206</v>
      </c>
      <c r="G350" s="19">
        <v>18070917102</v>
      </c>
      <c r="H350" s="20">
        <v>5521253264</v>
      </c>
      <c r="I350" s="7">
        <v>0</v>
      </c>
      <c r="J350" s="7">
        <v>5521253264</v>
      </c>
      <c r="K350" s="13">
        <v>0</v>
      </c>
      <c r="L350" s="18">
        <v>294621725.57999998</v>
      </c>
      <c r="M350" s="13">
        <v>0</v>
      </c>
      <c r="N350" s="14">
        <v>0</v>
      </c>
      <c r="O350" s="28">
        <v>1926687925.48</v>
      </c>
      <c r="P350" s="30">
        <v>10328354186.940001</v>
      </c>
      <c r="R350" s="45">
        <v>18070917102</v>
      </c>
      <c r="S350" s="43">
        <f t="shared" si="15"/>
        <v>72283668</v>
      </c>
      <c r="T350" s="43">
        <f t="shared" si="16"/>
        <v>6023639</v>
      </c>
      <c r="U350" s="50">
        <f t="shared" si="17"/>
        <v>48189112</v>
      </c>
    </row>
    <row r="351" spans="1:21" x14ac:dyDescent="0.2">
      <c r="A351" s="26" t="s">
        <v>689</v>
      </c>
      <c r="B351" s="9">
        <v>890801149</v>
      </c>
      <c r="C351" s="6" t="s">
        <v>65</v>
      </c>
      <c r="D351" s="6" t="s">
        <v>690</v>
      </c>
      <c r="E351" s="9" t="s">
        <v>13</v>
      </c>
      <c r="F351" s="19">
        <v>16449</v>
      </c>
      <c r="G351" s="19">
        <v>26785074579</v>
      </c>
      <c r="H351" s="20">
        <v>8882095428</v>
      </c>
      <c r="I351" s="7">
        <v>0</v>
      </c>
      <c r="J351" s="7">
        <v>8882095428</v>
      </c>
      <c r="K351" s="13">
        <v>0</v>
      </c>
      <c r="L351" s="18">
        <v>210583054.28</v>
      </c>
      <c r="M351" s="13">
        <v>0</v>
      </c>
      <c r="N351" s="14">
        <v>0</v>
      </c>
      <c r="O351" s="28">
        <v>3105241003.9400001</v>
      </c>
      <c r="P351" s="30">
        <v>14587155092.779999</v>
      </c>
      <c r="R351" s="45">
        <v>26785074579</v>
      </c>
      <c r="S351" s="43">
        <f t="shared" si="15"/>
        <v>107140298</v>
      </c>
      <c r="T351" s="43">
        <f t="shared" si="16"/>
        <v>8928358.1699999999</v>
      </c>
      <c r="U351" s="50">
        <f t="shared" si="17"/>
        <v>71426865.359999999</v>
      </c>
    </row>
    <row r="352" spans="1:21" x14ac:dyDescent="0.2">
      <c r="A352" s="26" t="s">
        <v>691</v>
      </c>
      <c r="B352" s="9">
        <v>810001998</v>
      </c>
      <c r="C352" s="6" t="s">
        <v>65</v>
      </c>
      <c r="D352" s="6" t="s">
        <v>692</v>
      </c>
      <c r="E352" s="9" t="s">
        <v>13</v>
      </c>
      <c r="F352" s="19">
        <v>3283</v>
      </c>
      <c r="G352" s="19">
        <v>5738339285</v>
      </c>
      <c r="H352" s="20">
        <v>1768841791</v>
      </c>
      <c r="I352" s="7">
        <v>0</v>
      </c>
      <c r="J352" s="7">
        <v>1768841791</v>
      </c>
      <c r="K352" s="13">
        <v>0</v>
      </c>
      <c r="L352" s="18">
        <v>64478284.200000003</v>
      </c>
      <c r="M352" s="13">
        <v>0</v>
      </c>
      <c r="N352" s="14">
        <v>0</v>
      </c>
      <c r="O352" s="28">
        <v>619764497.28999996</v>
      </c>
      <c r="P352" s="30">
        <v>3285254712.5100002</v>
      </c>
      <c r="R352" s="45">
        <v>5738339285</v>
      </c>
      <c r="S352" s="43">
        <f t="shared" si="15"/>
        <v>22953357</v>
      </c>
      <c r="T352" s="43">
        <f t="shared" si="16"/>
        <v>1912779.75</v>
      </c>
      <c r="U352" s="50">
        <f t="shared" si="17"/>
        <v>15302238</v>
      </c>
    </row>
    <row r="353" spans="1:21" x14ac:dyDescent="0.2">
      <c r="A353" s="26" t="s">
        <v>693</v>
      </c>
      <c r="B353" s="9">
        <v>890801150</v>
      </c>
      <c r="C353" s="6" t="s">
        <v>65</v>
      </c>
      <c r="D353" s="6" t="s">
        <v>694</v>
      </c>
      <c r="E353" s="9" t="s">
        <v>13</v>
      </c>
      <c r="F353" s="19">
        <v>19342</v>
      </c>
      <c r="G353" s="19">
        <v>32908169328</v>
      </c>
      <c r="H353" s="20">
        <v>10545517701</v>
      </c>
      <c r="I353" s="7">
        <v>0</v>
      </c>
      <c r="J353" s="7">
        <v>10545517701</v>
      </c>
      <c r="K353" s="13">
        <v>0</v>
      </c>
      <c r="L353" s="18">
        <v>357561503.43000001</v>
      </c>
      <c r="M353" s="13">
        <v>0</v>
      </c>
      <c r="N353" s="14">
        <v>0</v>
      </c>
      <c r="O353" s="28">
        <v>3651381330.0599999</v>
      </c>
      <c r="P353" s="30">
        <v>18353708793.510002</v>
      </c>
      <c r="R353" s="45">
        <v>32908169328</v>
      </c>
      <c r="S353" s="43">
        <f t="shared" si="15"/>
        <v>131632677</v>
      </c>
      <c r="T353" s="43">
        <f t="shared" si="16"/>
        <v>10969389.75</v>
      </c>
      <c r="U353" s="50">
        <f t="shared" si="17"/>
        <v>87755118</v>
      </c>
    </row>
    <row r="354" spans="1:21" x14ac:dyDescent="0.2">
      <c r="A354" s="26" t="s">
        <v>695</v>
      </c>
      <c r="B354" s="9">
        <v>890801151</v>
      </c>
      <c r="C354" s="6" t="s">
        <v>65</v>
      </c>
      <c r="D354" s="6" t="s">
        <v>696</v>
      </c>
      <c r="E354" s="9" t="s">
        <v>13</v>
      </c>
      <c r="F354" s="19">
        <v>5562</v>
      </c>
      <c r="G354" s="19">
        <v>9490101318</v>
      </c>
      <c r="H354" s="20">
        <v>3040333733</v>
      </c>
      <c r="I354" s="7">
        <v>0</v>
      </c>
      <c r="J354" s="7">
        <v>3040333733</v>
      </c>
      <c r="K354" s="13">
        <v>0</v>
      </c>
      <c r="L354" s="18">
        <v>113213229.95</v>
      </c>
      <c r="M354" s="13">
        <v>0</v>
      </c>
      <c r="N354" s="14">
        <v>0</v>
      </c>
      <c r="O354" s="28">
        <v>1049993948.8099999</v>
      </c>
      <c r="P354" s="30">
        <v>5286560406.2399998</v>
      </c>
      <c r="R354" s="45">
        <v>9490101318</v>
      </c>
      <c r="S354" s="43">
        <f t="shared" si="15"/>
        <v>37960405</v>
      </c>
      <c r="T354" s="43">
        <f t="shared" si="16"/>
        <v>3163367.08</v>
      </c>
      <c r="U354" s="50">
        <f t="shared" si="17"/>
        <v>25306936.640000001</v>
      </c>
    </row>
    <row r="355" spans="1:21" x14ac:dyDescent="0.2">
      <c r="A355" s="26" t="s">
        <v>697</v>
      </c>
      <c r="B355" s="9">
        <v>890801152</v>
      </c>
      <c r="C355" s="6" t="s">
        <v>65</v>
      </c>
      <c r="D355" s="6" t="s">
        <v>698</v>
      </c>
      <c r="E355" s="9" t="s">
        <v>13</v>
      </c>
      <c r="F355" s="19">
        <v>12905</v>
      </c>
      <c r="G355" s="19">
        <v>23595179375</v>
      </c>
      <c r="H355" s="20">
        <v>7063122477</v>
      </c>
      <c r="I355" s="7">
        <v>0</v>
      </c>
      <c r="J355" s="7">
        <v>7063122477</v>
      </c>
      <c r="K355" s="13">
        <v>0</v>
      </c>
      <c r="L355" s="18">
        <v>527383591.63999999</v>
      </c>
      <c r="M355" s="13">
        <v>0</v>
      </c>
      <c r="N355" s="14">
        <v>0</v>
      </c>
      <c r="O355" s="28">
        <v>2436204945.9499998</v>
      </c>
      <c r="P355" s="30">
        <v>13568468360.41</v>
      </c>
      <c r="R355" s="45">
        <v>23595179375</v>
      </c>
      <c r="S355" s="43">
        <f t="shared" si="15"/>
        <v>94380718</v>
      </c>
      <c r="T355" s="43">
        <f t="shared" si="16"/>
        <v>7865059.8300000001</v>
      </c>
      <c r="U355" s="50">
        <f t="shared" si="17"/>
        <v>62920478.640000001</v>
      </c>
    </row>
    <row r="356" spans="1:21" x14ac:dyDescent="0.2">
      <c r="A356" s="26" t="s">
        <v>699</v>
      </c>
      <c r="B356" s="9">
        <v>800090833</v>
      </c>
      <c r="C356" s="6" t="s">
        <v>65</v>
      </c>
      <c r="D356" s="6" t="s">
        <v>700</v>
      </c>
      <c r="E356" s="9" t="s">
        <v>13</v>
      </c>
      <c r="F356" s="19">
        <v>6906</v>
      </c>
      <c r="G356" s="19">
        <v>11701947666</v>
      </c>
      <c r="H356" s="20">
        <v>3779915242</v>
      </c>
      <c r="I356" s="7">
        <v>0</v>
      </c>
      <c r="J356" s="7">
        <v>3779915242</v>
      </c>
      <c r="K356" s="13">
        <v>0</v>
      </c>
      <c r="L356" s="18">
        <v>221393203.44999999</v>
      </c>
      <c r="M356" s="13">
        <v>0</v>
      </c>
      <c r="N356" s="14">
        <v>0</v>
      </c>
      <c r="O356" s="28">
        <v>1303714169.45</v>
      </c>
      <c r="P356" s="30">
        <v>6396925051.1000004</v>
      </c>
      <c r="R356" s="45">
        <v>11701947666</v>
      </c>
      <c r="S356" s="43">
        <f t="shared" si="15"/>
        <v>46807791</v>
      </c>
      <c r="T356" s="43">
        <f t="shared" si="16"/>
        <v>3900649.25</v>
      </c>
      <c r="U356" s="50">
        <f t="shared" si="17"/>
        <v>31205194</v>
      </c>
    </row>
    <row r="357" spans="1:21" x14ac:dyDescent="0.2">
      <c r="A357" s="26" t="s">
        <v>701</v>
      </c>
      <c r="B357" s="9">
        <v>800095728</v>
      </c>
      <c r="C357" s="6" t="s">
        <v>702</v>
      </c>
      <c r="D357" s="6" t="s">
        <v>703</v>
      </c>
      <c r="E357" s="9" t="s">
        <v>13</v>
      </c>
      <c r="F357" s="19">
        <v>123334</v>
      </c>
      <c r="G357" s="19">
        <v>172137263800</v>
      </c>
      <c r="H357" s="20">
        <v>66901927640</v>
      </c>
      <c r="I357" s="7">
        <v>0</v>
      </c>
      <c r="J357" s="7">
        <v>66901927640</v>
      </c>
      <c r="K357" s="13">
        <v>0</v>
      </c>
      <c r="L357" s="18">
        <v>2308381797.3200002</v>
      </c>
      <c r="M357" s="13">
        <v>0</v>
      </c>
      <c r="N357" s="14">
        <v>1130897157.9400001</v>
      </c>
      <c r="O357" s="28">
        <v>7060894860.9900007</v>
      </c>
      <c r="P357" s="30">
        <v>94735162343.749985</v>
      </c>
      <c r="R357" s="45">
        <v>172137263800</v>
      </c>
      <c r="S357" s="43">
        <f t="shared" si="15"/>
        <v>688549055</v>
      </c>
      <c r="T357" s="43">
        <f t="shared" si="16"/>
        <v>57379087.920000002</v>
      </c>
      <c r="U357" s="50">
        <f t="shared" si="17"/>
        <v>459032703.36000001</v>
      </c>
    </row>
    <row r="358" spans="1:21" x14ac:dyDescent="0.2">
      <c r="A358" s="26" t="s">
        <v>704</v>
      </c>
      <c r="B358" s="9">
        <v>891190431</v>
      </c>
      <c r="C358" s="6" t="s">
        <v>702</v>
      </c>
      <c r="D358" s="6" t="s">
        <v>705</v>
      </c>
      <c r="E358" s="9" t="s">
        <v>16</v>
      </c>
      <c r="F358" s="19">
        <v>4109</v>
      </c>
      <c r="G358" s="19">
        <v>6590507280</v>
      </c>
      <c r="H358" s="20">
        <v>2226903941</v>
      </c>
      <c r="I358" s="7">
        <v>0</v>
      </c>
      <c r="J358" s="7">
        <v>2226903941</v>
      </c>
      <c r="K358" s="13">
        <v>0</v>
      </c>
      <c r="L358" s="18">
        <v>68283993.959999993</v>
      </c>
      <c r="M358" s="13">
        <v>0</v>
      </c>
      <c r="N358" s="14">
        <v>0</v>
      </c>
      <c r="O358" s="28">
        <v>235241028.30000001</v>
      </c>
      <c r="P358" s="30">
        <v>4060078316.7399998</v>
      </c>
      <c r="R358" s="45">
        <v>6590507280</v>
      </c>
      <c r="S358" s="43">
        <f t="shared" si="15"/>
        <v>26362029</v>
      </c>
      <c r="T358" s="43">
        <f t="shared" si="16"/>
        <v>2196835.75</v>
      </c>
      <c r="U358" s="50">
        <f t="shared" si="17"/>
        <v>17574686</v>
      </c>
    </row>
    <row r="359" spans="1:21" x14ac:dyDescent="0.2">
      <c r="A359" s="26" t="s">
        <v>706</v>
      </c>
      <c r="B359" s="9">
        <v>800095734</v>
      </c>
      <c r="C359" s="6" t="s">
        <v>702</v>
      </c>
      <c r="D359" s="6" t="s">
        <v>707</v>
      </c>
      <c r="E359" s="9" t="s">
        <v>16</v>
      </c>
      <c r="F359" s="19">
        <v>8382</v>
      </c>
      <c r="G359" s="19">
        <v>12859186626</v>
      </c>
      <c r="H359" s="20">
        <v>4538794346</v>
      </c>
      <c r="I359" s="7">
        <v>0</v>
      </c>
      <c r="J359" s="7">
        <v>4538794346</v>
      </c>
      <c r="K359" s="13">
        <v>0</v>
      </c>
      <c r="L359" s="18">
        <v>98335353.920000002</v>
      </c>
      <c r="M359" s="13">
        <v>0</v>
      </c>
      <c r="N359" s="14">
        <v>0</v>
      </c>
      <c r="O359" s="28">
        <v>479871087.66000003</v>
      </c>
      <c r="P359" s="30">
        <v>7742185838.4200001</v>
      </c>
      <c r="R359" s="45">
        <v>12859186626</v>
      </c>
      <c r="S359" s="43">
        <f t="shared" si="15"/>
        <v>51436747</v>
      </c>
      <c r="T359" s="43">
        <f t="shared" si="16"/>
        <v>4286395.58</v>
      </c>
      <c r="U359" s="50">
        <f t="shared" si="17"/>
        <v>34291164.640000001</v>
      </c>
    </row>
    <row r="360" spans="1:21" x14ac:dyDescent="0.2">
      <c r="A360" s="26" t="s">
        <v>708</v>
      </c>
      <c r="B360" s="9">
        <v>800095754</v>
      </c>
      <c r="C360" s="6" t="s">
        <v>702</v>
      </c>
      <c r="D360" s="6" t="s">
        <v>709</v>
      </c>
      <c r="E360" s="9" t="s">
        <v>16</v>
      </c>
      <c r="F360" s="19">
        <v>30664</v>
      </c>
      <c r="G360" s="19">
        <v>43308423056</v>
      </c>
      <c r="H360" s="20">
        <v>16766861399</v>
      </c>
      <c r="I360" s="7">
        <v>0</v>
      </c>
      <c r="J360" s="7">
        <v>16766861399</v>
      </c>
      <c r="K360" s="13">
        <v>0</v>
      </c>
      <c r="L360" s="18">
        <v>389750934.74000001</v>
      </c>
      <c r="M360" s="13">
        <v>0</v>
      </c>
      <c r="N360" s="14">
        <v>0</v>
      </c>
      <c r="O360" s="28">
        <v>1755519808.1500001</v>
      </c>
      <c r="P360" s="30">
        <v>24396290914.110001</v>
      </c>
      <c r="R360" s="45">
        <v>43308423056</v>
      </c>
      <c r="S360" s="43">
        <f t="shared" si="15"/>
        <v>173233692</v>
      </c>
      <c r="T360" s="43">
        <f t="shared" si="16"/>
        <v>14436141</v>
      </c>
      <c r="U360" s="50">
        <f t="shared" si="17"/>
        <v>115489128</v>
      </c>
    </row>
    <row r="361" spans="1:21" x14ac:dyDescent="0.2">
      <c r="A361" s="26" t="s">
        <v>710</v>
      </c>
      <c r="B361" s="9">
        <v>800095757</v>
      </c>
      <c r="C361" s="6" t="s">
        <v>702</v>
      </c>
      <c r="D361" s="6" t="s">
        <v>711</v>
      </c>
      <c r="E361" s="9" t="s">
        <v>16</v>
      </c>
      <c r="F361" s="19">
        <v>8903</v>
      </c>
      <c r="G361" s="19">
        <v>12986841712</v>
      </c>
      <c r="H361" s="20">
        <v>4820851907</v>
      </c>
      <c r="I361" s="7">
        <v>0</v>
      </c>
      <c r="J361" s="7">
        <v>4820851907</v>
      </c>
      <c r="K361" s="13">
        <v>0</v>
      </c>
      <c r="L361" s="18">
        <v>108664754.89</v>
      </c>
      <c r="M361" s="13">
        <v>0</v>
      </c>
      <c r="N361" s="14">
        <v>0</v>
      </c>
      <c r="O361" s="28">
        <v>509698436.33999997</v>
      </c>
      <c r="P361" s="30">
        <v>7547626613.7699995</v>
      </c>
      <c r="R361" s="45">
        <v>12986841712</v>
      </c>
      <c r="S361" s="43">
        <f t="shared" si="15"/>
        <v>51947367</v>
      </c>
      <c r="T361" s="43">
        <f t="shared" si="16"/>
        <v>4328947.25</v>
      </c>
      <c r="U361" s="50">
        <f t="shared" si="17"/>
        <v>34631578</v>
      </c>
    </row>
    <row r="362" spans="1:21" x14ac:dyDescent="0.2">
      <c r="A362" s="26" t="s">
        <v>712</v>
      </c>
      <c r="B362" s="9">
        <v>800095760</v>
      </c>
      <c r="C362" s="6" t="s">
        <v>702</v>
      </c>
      <c r="D362" s="6" t="s">
        <v>713</v>
      </c>
      <c r="E362" s="9" t="s">
        <v>16</v>
      </c>
      <c r="F362" s="19">
        <v>17107</v>
      </c>
      <c r="G362" s="19">
        <v>27293157866</v>
      </c>
      <c r="H362" s="20">
        <v>9251425140</v>
      </c>
      <c r="I362" s="7">
        <v>0</v>
      </c>
      <c r="J362" s="7">
        <v>9251425140</v>
      </c>
      <c r="K362" s="13">
        <v>0</v>
      </c>
      <c r="L362" s="18">
        <v>212804998.00999999</v>
      </c>
      <c r="M362" s="13">
        <v>0</v>
      </c>
      <c r="N362" s="14">
        <v>0</v>
      </c>
      <c r="O362" s="28">
        <v>979378990.27999997</v>
      </c>
      <c r="P362" s="30">
        <v>16849548737.709999</v>
      </c>
      <c r="R362" s="45">
        <v>27293157866</v>
      </c>
      <c r="S362" s="43">
        <f t="shared" si="15"/>
        <v>109172631</v>
      </c>
      <c r="T362" s="43">
        <f t="shared" si="16"/>
        <v>9097719.25</v>
      </c>
      <c r="U362" s="50">
        <f t="shared" si="17"/>
        <v>72781754</v>
      </c>
    </row>
    <row r="363" spans="1:21" x14ac:dyDescent="0.2">
      <c r="A363" s="26" t="s">
        <v>714</v>
      </c>
      <c r="B363" s="9">
        <v>800095763</v>
      </c>
      <c r="C363" s="6" t="s">
        <v>702</v>
      </c>
      <c r="D363" s="6" t="s">
        <v>715</v>
      </c>
      <c r="E363" s="9" t="s">
        <v>16</v>
      </c>
      <c r="F363" s="19">
        <v>13849</v>
      </c>
      <c r="G363" s="19">
        <v>20962871226</v>
      </c>
      <c r="H363" s="20">
        <v>7478166578</v>
      </c>
      <c r="I363" s="7">
        <v>0</v>
      </c>
      <c r="J363" s="7">
        <v>7478166578</v>
      </c>
      <c r="K363" s="13">
        <v>0</v>
      </c>
      <c r="L363" s="18">
        <v>189626305.59999999</v>
      </c>
      <c r="M363" s="13">
        <v>0</v>
      </c>
      <c r="N363" s="14">
        <v>0</v>
      </c>
      <c r="O363" s="28">
        <v>792857873.17999995</v>
      </c>
      <c r="P363" s="30">
        <v>12502220469.219999</v>
      </c>
      <c r="R363" s="45">
        <v>20962871226</v>
      </c>
      <c r="S363" s="43">
        <f t="shared" si="15"/>
        <v>83851485</v>
      </c>
      <c r="T363" s="43">
        <f t="shared" si="16"/>
        <v>6987623.75</v>
      </c>
      <c r="U363" s="50">
        <f t="shared" si="17"/>
        <v>55900990</v>
      </c>
    </row>
    <row r="364" spans="1:21" x14ac:dyDescent="0.2">
      <c r="A364" s="26" t="s">
        <v>716</v>
      </c>
      <c r="B364" s="9">
        <v>800095770</v>
      </c>
      <c r="C364" s="6" t="s">
        <v>702</v>
      </c>
      <c r="D364" s="6" t="s">
        <v>717</v>
      </c>
      <c r="E364" s="9" t="s">
        <v>16</v>
      </c>
      <c r="F364" s="19">
        <v>13270</v>
      </c>
      <c r="G364" s="19">
        <v>19457548870</v>
      </c>
      <c r="H364" s="20">
        <v>7173482200</v>
      </c>
      <c r="I364" s="7">
        <v>0</v>
      </c>
      <c r="J364" s="7">
        <v>7173482200</v>
      </c>
      <c r="K364" s="13">
        <v>0</v>
      </c>
      <c r="L364" s="18">
        <v>145287816.06</v>
      </c>
      <c r="M364" s="13">
        <v>0</v>
      </c>
      <c r="N364" s="14">
        <v>0</v>
      </c>
      <c r="O364" s="28">
        <v>759710013.50999999</v>
      </c>
      <c r="P364" s="30">
        <v>11379068840.43</v>
      </c>
      <c r="R364" s="45">
        <v>19457548870</v>
      </c>
      <c r="S364" s="43">
        <f t="shared" si="15"/>
        <v>77830195</v>
      </c>
      <c r="T364" s="43">
        <f t="shared" si="16"/>
        <v>6485849.5800000001</v>
      </c>
      <c r="U364" s="50">
        <f t="shared" si="17"/>
        <v>51886796.640000001</v>
      </c>
    </row>
    <row r="365" spans="1:21" x14ac:dyDescent="0.2">
      <c r="A365" s="26" t="s">
        <v>718</v>
      </c>
      <c r="B365" s="9">
        <v>800067452</v>
      </c>
      <c r="C365" s="6" t="s">
        <v>702</v>
      </c>
      <c r="D365" s="6" t="s">
        <v>719</v>
      </c>
      <c r="E365" s="9" t="s">
        <v>16</v>
      </c>
      <c r="F365" s="19">
        <v>7242</v>
      </c>
      <c r="G365" s="19">
        <v>10644298842</v>
      </c>
      <c r="H365" s="20">
        <v>3964953126</v>
      </c>
      <c r="I365" s="7">
        <v>0</v>
      </c>
      <c r="J365" s="7">
        <v>3964953126</v>
      </c>
      <c r="K365" s="13">
        <v>0</v>
      </c>
      <c r="L365" s="18">
        <v>121013458.45999999</v>
      </c>
      <c r="M365" s="13">
        <v>0</v>
      </c>
      <c r="N365" s="14">
        <v>0</v>
      </c>
      <c r="O365" s="28">
        <v>414605871.73000002</v>
      </c>
      <c r="P365" s="30">
        <v>6143726385.8099995</v>
      </c>
      <c r="R365" s="45">
        <v>10644298842</v>
      </c>
      <c r="S365" s="43">
        <f t="shared" si="15"/>
        <v>42577195</v>
      </c>
      <c r="T365" s="43">
        <f t="shared" si="16"/>
        <v>3548099.58</v>
      </c>
      <c r="U365" s="50">
        <f t="shared" si="17"/>
        <v>28384796.640000001</v>
      </c>
    </row>
    <row r="366" spans="1:21" x14ac:dyDescent="0.2">
      <c r="A366" s="26" t="s">
        <v>720</v>
      </c>
      <c r="B366" s="9">
        <v>800095773</v>
      </c>
      <c r="C366" s="6" t="s">
        <v>702</v>
      </c>
      <c r="D366" s="6" t="s">
        <v>721</v>
      </c>
      <c r="E366" s="9" t="s">
        <v>16</v>
      </c>
      <c r="F366" s="19">
        <v>3429</v>
      </c>
      <c r="G366" s="19">
        <v>5344391394</v>
      </c>
      <c r="H366" s="20">
        <v>1876288466</v>
      </c>
      <c r="I366" s="7">
        <v>0</v>
      </c>
      <c r="J366" s="7">
        <v>1876288466</v>
      </c>
      <c r="K366" s="13">
        <v>0</v>
      </c>
      <c r="L366" s="18">
        <v>46330283.130000003</v>
      </c>
      <c r="M366" s="13">
        <v>0</v>
      </c>
      <c r="N366" s="14">
        <v>0</v>
      </c>
      <c r="O366" s="28">
        <v>196310899.5</v>
      </c>
      <c r="P366" s="30">
        <v>3225461745.3699999</v>
      </c>
      <c r="R366" s="45">
        <v>5344391394</v>
      </c>
      <c r="S366" s="43">
        <f t="shared" si="15"/>
        <v>21377566</v>
      </c>
      <c r="T366" s="43">
        <f t="shared" si="16"/>
        <v>1781463.83</v>
      </c>
      <c r="U366" s="50">
        <f t="shared" si="17"/>
        <v>14251710.640000001</v>
      </c>
    </row>
    <row r="367" spans="1:21" x14ac:dyDescent="0.2">
      <c r="A367" s="26" t="s">
        <v>722</v>
      </c>
      <c r="B367" s="9">
        <v>800095775</v>
      </c>
      <c r="C367" s="6" t="s">
        <v>702</v>
      </c>
      <c r="D367" s="6" t="s">
        <v>723</v>
      </c>
      <c r="E367" s="9" t="s">
        <v>16</v>
      </c>
      <c r="F367" s="19">
        <v>23247</v>
      </c>
      <c r="G367" s="19">
        <v>35074445931</v>
      </c>
      <c r="H367" s="20">
        <v>12626377021</v>
      </c>
      <c r="I367" s="7">
        <v>0</v>
      </c>
      <c r="J367" s="7">
        <v>12626377021</v>
      </c>
      <c r="K367" s="13">
        <v>0</v>
      </c>
      <c r="L367" s="18">
        <v>299174483.24000001</v>
      </c>
      <c r="M367" s="13">
        <v>0</v>
      </c>
      <c r="N367" s="14">
        <v>0</v>
      </c>
      <c r="O367" s="28">
        <v>1330895153.28</v>
      </c>
      <c r="P367" s="30">
        <v>20817999273.48</v>
      </c>
      <c r="R367" s="45">
        <v>35074445931</v>
      </c>
      <c r="S367" s="43">
        <f t="shared" si="15"/>
        <v>140297784</v>
      </c>
      <c r="T367" s="43">
        <f t="shared" si="16"/>
        <v>11691482</v>
      </c>
      <c r="U367" s="50">
        <f t="shared" si="17"/>
        <v>93531856</v>
      </c>
    </row>
    <row r="368" spans="1:21" x14ac:dyDescent="0.2">
      <c r="A368" s="26" t="s">
        <v>724</v>
      </c>
      <c r="B368" s="9">
        <v>800095782</v>
      </c>
      <c r="C368" s="6" t="s">
        <v>702</v>
      </c>
      <c r="D368" s="6" t="s">
        <v>725</v>
      </c>
      <c r="E368" s="9" t="s">
        <v>16</v>
      </c>
      <c r="F368" s="19">
        <v>12191</v>
      </c>
      <c r="G368" s="19">
        <v>17975812365</v>
      </c>
      <c r="H368" s="20">
        <v>6674915541</v>
      </c>
      <c r="I368" s="7">
        <v>0</v>
      </c>
      <c r="J368" s="7">
        <v>6674915541</v>
      </c>
      <c r="K368" s="13">
        <v>0</v>
      </c>
      <c r="L368" s="18">
        <v>146720800.69999999</v>
      </c>
      <c r="M368" s="13">
        <v>0</v>
      </c>
      <c r="N368" s="14">
        <v>0</v>
      </c>
      <c r="O368" s="28">
        <v>697937059.13</v>
      </c>
      <c r="P368" s="30">
        <v>10456238964.17</v>
      </c>
      <c r="R368" s="45">
        <v>17975812365</v>
      </c>
      <c r="S368" s="43">
        <f t="shared" si="15"/>
        <v>71903249</v>
      </c>
      <c r="T368" s="43">
        <f t="shared" si="16"/>
        <v>5991937.4199999999</v>
      </c>
      <c r="U368" s="50">
        <f t="shared" si="17"/>
        <v>47935499.359999999</v>
      </c>
    </row>
    <row r="369" spans="1:21" x14ac:dyDescent="0.2">
      <c r="A369" s="26" t="s">
        <v>726</v>
      </c>
      <c r="B369" s="9">
        <v>800095785</v>
      </c>
      <c r="C369" s="6" t="s">
        <v>702</v>
      </c>
      <c r="D369" s="6" t="s">
        <v>727</v>
      </c>
      <c r="E369" s="9" t="s">
        <v>16</v>
      </c>
      <c r="F369" s="19">
        <v>49943</v>
      </c>
      <c r="G369" s="19">
        <v>70573604269</v>
      </c>
      <c r="H369" s="20">
        <v>27223272487</v>
      </c>
      <c r="I369" s="7">
        <v>0</v>
      </c>
      <c r="J369" s="7">
        <v>27223272487</v>
      </c>
      <c r="K369" s="13">
        <v>0</v>
      </c>
      <c r="L369" s="18">
        <v>694417118.29999995</v>
      </c>
      <c r="M369" s="13">
        <v>0</v>
      </c>
      <c r="N369" s="14">
        <v>0</v>
      </c>
      <c r="O369" s="28">
        <v>2859246209.8400002</v>
      </c>
      <c r="P369" s="30">
        <v>39796668453.860001</v>
      </c>
      <c r="R369" s="45">
        <v>70573604269</v>
      </c>
      <c r="S369" s="43">
        <f t="shared" si="15"/>
        <v>282294417</v>
      </c>
      <c r="T369" s="43">
        <f t="shared" si="16"/>
        <v>23524534.75</v>
      </c>
      <c r="U369" s="50">
        <f t="shared" si="17"/>
        <v>188196278</v>
      </c>
    </row>
    <row r="370" spans="1:21" x14ac:dyDescent="0.2">
      <c r="A370" s="26" t="s">
        <v>728</v>
      </c>
      <c r="B370" s="9">
        <v>800095786</v>
      </c>
      <c r="C370" s="6" t="s">
        <v>702</v>
      </c>
      <c r="D370" s="6" t="s">
        <v>729</v>
      </c>
      <c r="E370" s="9" t="s">
        <v>16</v>
      </c>
      <c r="F370" s="19">
        <v>8904</v>
      </c>
      <c r="G370" s="19">
        <v>12482695680</v>
      </c>
      <c r="H370" s="20">
        <v>4841409458</v>
      </c>
      <c r="I370" s="7">
        <v>0</v>
      </c>
      <c r="J370" s="7">
        <v>4841409458</v>
      </c>
      <c r="K370" s="13">
        <v>0</v>
      </c>
      <c r="L370" s="18">
        <v>125679366.31999999</v>
      </c>
      <c r="M370" s="13">
        <v>0</v>
      </c>
      <c r="N370" s="14">
        <v>0</v>
      </c>
      <c r="O370" s="28">
        <v>509755686.52999997</v>
      </c>
      <c r="P370" s="30">
        <v>7005851169.1500006</v>
      </c>
      <c r="R370" s="45">
        <v>12482695680</v>
      </c>
      <c r="S370" s="43">
        <f t="shared" si="15"/>
        <v>49930783</v>
      </c>
      <c r="T370" s="43">
        <f t="shared" si="16"/>
        <v>4160898.58</v>
      </c>
      <c r="U370" s="50">
        <f t="shared" si="17"/>
        <v>33287188.640000001</v>
      </c>
    </row>
    <row r="371" spans="1:21" x14ac:dyDescent="0.2">
      <c r="A371" s="26" t="s">
        <v>730</v>
      </c>
      <c r="B371" s="9">
        <v>800095788</v>
      </c>
      <c r="C371" s="6" t="s">
        <v>702</v>
      </c>
      <c r="D371" s="6" t="s">
        <v>731</v>
      </c>
      <c r="E371" s="9" t="s">
        <v>16</v>
      </c>
      <c r="F371" s="19">
        <v>7794</v>
      </c>
      <c r="G371" s="19">
        <v>11391305112</v>
      </c>
      <c r="H371" s="20">
        <v>4269964804</v>
      </c>
      <c r="I371" s="7">
        <v>0</v>
      </c>
      <c r="J371" s="7">
        <v>4269964804</v>
      </c>
      <c r="K371" s="13">
        <v>0</v>
      </c>
      <c r="L371" s="18">
        <v>83543079.329999998</v>
      </c>
      <c r="M371" s="13">
        <v>0</v>
      </c>
      <c r="N371" s="14">
        <v>0</v>
      </c>
      <c r="O371" s="28">
        <v>446207976.27999997</v>
      </c>
      <c r="P371" s="30">
        <v>6591589252.3900003</v>
      </c>
      <c r="R371" s="45">
        <v>11391305112</v>
      </c>
      <c r="S371" s="43">
        <f t="shared" si="15"/>
        <v>45565220</v>
      </c>
      <c r="T371" s="43">
        <f t="shared" si="16"/>
        <v>3797101.67</v>
      </c>
      <c r="U371" s="50">
        <f t="shared" si="17"/>
        <v>30376813.359999999</v>
      </c>
    </row>
    <row r="372" spans="1:21" x14ac:dyDescent="0.2">
      <c r="A372" s="26" t="s">
        <v>732</v>
      </c>
      <c r="B372" s="9">
        <v>800050407</v>
      </c>
      <c r="C372" s="6" t="s">
        <v>702</v>
      </c>
      <c r="D372" s="6" t="s">
        <v>733</v>
      </c>
      <c r="E372" s="9" t="s">
        <v>16</v>
      </c>
      <c r="F372" s="19">
        <v>5874</v>
      </c>
      <c r="G372" s="19">
        <v>9150305736</v>
      </c>
      <c r="H372" s="20">
        <v>3158273704</v>
      </c>
      <c r="I372" s="7">
        <v>0</v>
      </c>
      <c r="J372" s="7">
        <v>3158273704</v>
      </c>
      <c r="K372" s="13">
        <v>0</v>
      </c>
      <c r="L372" s="18">
        <v>69058037.629999995</v>
      </c>
      <c r="M372" s="13">
        <v>0</v>
      </c>
      <c r="N372" s="14">
        <v>0</v>
      </c>
      <c r="O372" s="28">
        <v>336287612.61000001</v>
      </c>
      <c r="P372" s="30">
        <v>5586686381.7600002</v>
      </c>
      <c r="R372" s="45">
        <v>9150305736</v>
      </c>
      <c r="S372" s="43">
        <f t="shared" si="15"/>
        <v>36601223</v>
      </c>
      <c r="T372" s="43">
        <f t="shared" si="16"/>
        <v>3050101.92</v>
      </c>
      <c r="U372" s="50">
        <f t="shared" si="17"/>
        <v>24400815.359999999</v>
      </c>
    </row>
    <row r="373" spans="1:21" x14ac:dyDescent="0.2">
      <c r="A373" s="26" t="s">
        <v>734</v>
      </c>
      <c r="B373" s="9">
        <v>891580006</v>
      </c>
      <c r="C373" s="6" t="s">
        <v>735</v>
      </c>
      <c r="D373" s="6" t="s">
        <v>736</v>
      </c>
      <c r="E373" s="9" t="s">
        <v>49</v>
      </c>
      <c r="F373" s="19">
        <v>171259</v>
      </c>
      <c r="G373" s="19">
        <v>290343089355</v>
      </c>
      <c r="H373" s="20">
        <v>93395645884</v>
      </c>
      <c r="I373" s="7">
        <v>0</v>
      </c>
      <c r="J373" s="7">
        <v>93395645884</v>
      </c>
      <c r="K373" s="13">
        <v>0</v>
      </c>
      <c r="L373" s="18">
        <v>3642799475.0799999</v>
      </c>
      <c r="M373" s="13">
        <v>0</v>
      </c>
      <c r="N373" s="14">
        <v>2073346621.1600001</v>
      </c>
      <c r="O373" s="28">
        <v>10343199634.049999</v>
      </c>
      <c r="P373" s="30">
        <v>180888097740.70999</v>
      </c>
      <c r="R373" s="45">
        <v>290343089355</v>
      </c>
      <c r="S373" s="43">
        <f t="shared" si="15"/>
        <v>1161372357</v>
      </c>
      <c r="T373" s="43">
        <f t="shared" si="16"/>
        <v>96781029.75</v>
      </c>
      <c r="U373" s="50">
        <f t="shared" si="17"/>
        <v>774248238</v>
      </c>
    </row>
    <row r="374" spans="1:21" x14ac:dyDescent="0.2">
      <c r="A374" s="26" t="s">
        <v>737</v>
      </c>
      <c r="B374" s="9">
        <v>891502664</v>
      </c>
      <c r="C374" s="6" t="s">
        <v>735</v>
      </c>
      <c r="D374" s="6" t="s">
        <v>738</v>
      </c>
      <c r="E374" s="9" t="s">
        <v>13</v>
      </c>
      <c r="F374" s="19">
        <v>15625</v>
      </c>
      <c r="G374" s="19">
        <v>26005515625</v>
      </c>
      <c r="H374" s="20">
        <v>8500941397</v>
      </c>
      <c r="I374" s="7">
        <v>0</v>
      </c>
      <c r="J374" s="7">
        <v>8500941397</v>
      </c>
      <c r="K374" s="13">
        <v>0</v>
      </c>
      <c r="L374" s="18">
        <v>177741937.25</v>
      </c>
      <c r="M374" s="13">
        <v>0</v>
      </c>
      <c r="N374" s="14">
        <v>0</v>
      </c>
      <c r="O374" s="28">
        <v>943672999.86000001</v>
      </c>
      <c r="P374" s="30">
        <v>16383159290.889999</v>
      </c>
      <c r="R374" s="45">
        <v>26005515625</v>
      </c>
      <c r="S374" s="43">
        <f t="shared" si="15"/>
        <v>104022063</v>
      </c>
      <c r="T374" s="43">
        <f t="shared" si="16"/>
        <v>8668505.25</v>
      </c>
      <c r="U374" s="50">
        <f t="shared" si="17"/>
        <v>69348042</v>
      </c>
    </row>
    <row r="375" spans="1:21" x14ac:dyDescent="0.2">
      <c r="A375" s="26" t="s">
        <v>739</v>
      </c>
      <c r="B375" s="9">
        <v>891500725</v>
      </c>
      <c r="C375" s="6" t="s">
        <v>735</v>
      </c>
      <c r="D375" s="6" t="s">
        <v>40</v>
      </c>
      <c r="E375" s="9" t="s">
        <v>16</v>
      </c>
      <c r="F375" s="19">
        <v>26937</v>
      </c>
      <c r="G375" s="19">
        <v>40167215298</v>
      </c>
      <c r="H375" s="20">
        <v>14733644465</v>
      </c>
      <c r="I375" s="7">
        <v>0</v>
      </c>
      <c r="J375" s="7">
        <v>14733644465</v>
      </c>
      <c r="K375" s="13">
        <v>0</v>
      </c>
      <c r="L375" s="18">
        <v>280820943.08999997</v>
      </c>
      <c r="M375" s="13">
        <v>0</v>
      </c>
      <c r="N375" s="14">
        <v>0</v>
      </c>
      <c r="O375" s="28">
        <v>1626862054.22</v>
      </c>
      <c r="P375" s="30">
        <v>23525887835.690002</v>
      </c>
      <c r="R375" s="45">
        <v>40167215298</v>
      </c>
      <c r="S375" s="43">
        <f t="shared" si="15"/>
        <v>160668861</v>
      </c>
      <c r="T375" s="43">
        <f t="shared" si="16"/>
        <v>13389071.75</v>
      </c>
      <c r="U375" s="50">
        <f t="shared" si="17"/>
        <v>107112574</v>
      </c>
    </row>
    <row r="376" spans="1:21" x14ac:dyDescent="0.2">
      <c r="A376" s="26" t="s">
        <v>740</v>
      </c>
      <c r="B376" s="9">
        <v>891500869</v>
      </c>
      <c r="C376" s="6" t="s">
        <v>735</v>
      </c>
      <c r="D376" s="6" t="s">
        <v>741</v>
      </c>
      <c r="E376" s="9" t="s">
        <v>13</v>
      </c>
      <c r="F376" s="19">
        <v>20815</v>
      </c>
      <c r="G376" s="19">
        <v>31007814090</v>
      </c>
      <c r="H376" s="20">
        <v>11345350352</v>
      </c>
      <c r="I376" s="7">
        <v>0</v>
      </c>
      <c r="J376" s="7">
        <v>11345350352</v>
      </c>
      <c r="K376" s="13">
        <v>0</v>
      </c>
      <c r="L376" s="18">
        <v>221217330.08000001</v>
      </c>
      <c r="M376" s="13">
        <v>0</v>
      </c>
      <c r="N376" s="14">
        <v>0</v>
      </c>
      <c r="O376" s="28">
        <v>1257123423.49</v>
      </c>
      <c r="P376" s="30">
        <v>18184122984.43</v>
      </c>
      <c r="R376" s="45">
        <v>31007814090</v>
      </c>
      <c r="S376" s="43">
        <f t="shared" si="15"/>
        <v>124031256</v>
      </c>
      <c r="T376" s="43">
        <f t="shared" si="16"/>
        <v>10335938</v>
      </c>
      <c r="U376" s="50">
        <f t="shared" si="17"/>
        <v>82687504</v>
      </c>
    </row>
    <row r="377" spans="1:21" x14ac:dyDescent="0.2">
      <c r="A377" s="26" t="s">
        <v>742</v>
      </c>
      <c r="B377" s="9">
        <v>800095961</v>
      </c>
      <c r="C377" s="6" t="s">
        <v>735</v>
      </c>
      <c r="D377" s="6" t="s">
        <v>743</v>
      </c>
      <c r="E377" s="9" t="s">
        <v>13</v>
      </c>
      <c r="F377" s="19">
        <v>35213</v>
      </c>
      <c r="G377" s="19">
        <v>58662463516</v>
      </c>
      <c r="H377" s="20">
        <v>19082148475</v>
      </c>
      <c r="I377" s="7">
        <v>0</v>
      </c>
      <c r="J377" s="7">
        <v>19082148475</v>
      </c>
      <c r="K377" s="13">
        <v>0</v>
      </c>
      <c r="L377" s="18">
        <v>414882349.19</v>
      </c>
      <c r="M377" s="13">
        <v>0</v>
      </c>
      <c r="N377" s="14">
        <v>0</v>
      </c>
      <c r="O377" s="28">
        <v>2126691670.01</v>
      </c>
      <c r="P377" s="30">
        <v>37038741021.800003</v>
      </c>
      <c r="R377" s="45">
        <v>58662463516</v>
      </c>
      <c r="S377" s="43">
        <f t="shared" si="15"/>
        <v>234649854</v>
      </c>
      <c r="T377" s="43">
        <f t="shared" si="16"/>
        <v>19554154.5</v>
      </c>
      <c r="U377" s="50">
        <f t="shared" si="17"/>
        <v>156433236</v>
      </c>
    </row>
    <row r="378" spans="1:21" x14ac:dyDescent="0.2">
      <c r="A378" s="26" t="s">
        <v>744</v>
      </c>
      <c r="B378" s="9">
        <v>891502307</v>
      </c>
      <c r="C378" s="6" t="s">
        <v>735</v>
      </c>
      <c r="D378" s="6" t="s">
        <v>745</v>
      </c>
      <c r="E378" s="9" t="s">
        <v>13</v>
      </c>
      <c r="F378" s="19">
        <v>23313</v>
      </c>
      <c r="G378" s="19">
        <v>33471569811</v>
      </c>
      <c r="H378" s="20">
        <v>12755730654</v>
      </c>
      <c r="I378" s="7">
        <v>0</v>
      </c>
      <c r="J378" s="7">
        <v>12755730654</v>
      </c>
      <c r="K378" s="13">
        <v>0</v>
      </c>
      <c r="L378" s="18">
        <v>245862173.58000001</v>
      </c>
      <c r="M378" s="13">
        <v>0</v>
      </c>
      <c r="N378" s="14">
        <v>0</v>
      </c>
      <c r="O378" s="28">
        <v>1407990313.3199999</v>
      </c>
      <c r="P378" s="30">
        <v>19061986670.099998</v>
      </c>
      <c r="R378" s="45">
        <v>33471569811</v>
      </c>
      <c r="S378" s="43">
        <f t="shared" si="15"/>
        <v>133886279</v>
      </c>
      <c r="T378" s="43">
        <f t="shared" si="16"/>
        <v>11157189.92</v>
      </c>
      <c r="U378" s="50">
        <f t="shared" si="17"/>
        <v>89257519.359999999</v>
      </c>
    </row>
    <row r="379" spans="1:21" x14ac:dyDescent="0.2">
      <c r="A379" s="26" t="s">
        <v>746</v>
      </c>
      <c r="B379" s="9">
        <v>891500864</v>
      </c>
      <c r="C379" s="6" t="s">
        <v>735</v>
      </c>
      <c r="D379" s="6" t="s">
        <v>747</v>
      </c>
      <c r="E379" s="9" t="s">
        <v>13</v>
      </c>
      <c r="F379" s="19">
        <v>33255</v>
      </c>
      <c r="G379" s="19">
        <v>50701869945</v>
      </c>
      <c r="H379" s="20">
        <v>18078703537</v>
      </c>
      <c r="I379" s="7">
        <v>0</v>
      </c>
      <c r="J379" s="7">
        <v>18078703537</v>
      </c>
      <c r="K379" s="13">
        <v>0</v>
      </c>
      <c r="L379" s="18">
        <v>387993135.13</v>
      </c>
      <c r="M379" s="13">
        <v>0</v>
      </c>
      <c r="N379" s="14">
        <v>0</v>
      </c>
      <c r="O379" s="28">
        <v>2008438119.05</v>
      </c>
      <c r="P379" s="30">
        <v>30226735153.82</v>
      </c>
      <c r="R379" s="45">
        <v>50701869945</v>
      </c>
      <c r="S379" s="43">
        <f t="shared" si="15"/>
        <v>202807480</v>
      </c>
      <c r="T379" s="43">
        <f t="shared" si="16"/>
        <v>16900623.329999998</v>
      </c>
      <c r="U379" s="50">
        <f t="shared" si="17"/>
        <v>135204986.63999999</v>
      </c>
    </row>
    <row r="380" spans="1:21" x14ac:dyDescent="0.2">
      <c r="A380" s="26" t="s">
        <v>748</v>
      </c>
      <c r="B380" s="9">
        <v>891501723</v>
      </c>
      <c r="C380" s="6" t="s">
        <v>735</v>
      </c>
      <c r="D380" s="6" t="s">
        <v>749</v>
      </c>
      <c r="E380" s="9" t="s">
        <v>13</v>
      </c>
      <c r="F380" s="19">
        <v>36295</v>
      </c>
      <c r="G380" s="19">
        <v>52226545070</v>
      </c>
      <c r="H380" s="20">
        <v>19842357166</v>
      </c>
      <c r="I380" s="7">
        <v>0</v>
      </c>
      <c r="J380" s="7">
        <v>19842357166</v>
      </c>
      <c r="K380" s="13">
        <v>0</v>
      </c>
      <c r="L380" s="18">
        <v>361782969.91000003</v>
      </c>
      <c r="M380" s="13">
        <v>0</v>
      </c>
      <c r="N380" s="14">
        <v>0</v>
      </c>
      <c r="O380" s="28">
        <v>2192039137.9099998</v>
      </c>
      <c r="P380" s="30">
        <v>29830365796.18</v>
      </c>
      <c r="R380" s="45">
        <v>52226545070</v>
      </c>
      <c r="S380" s="43">
        <f t="shared" si="15"/>
        <v>208906180</v>
      </c>
      <c r="T380" s="43">
        <f t="shared" si="16"/>
        <v>17408848.329999998</v>
      </c>
      <c r="U380" s="50">
        <f t="shared" si="17"/>
        <v>139270786.63999999</v>
      </c>
    </row>
    <row r="381" spans="1:21" x14ac:dyDescent="0.2">
      <c r="A381" s="26" t="s">
        <v>750</v>
      </c>
      <c r="B381" s="9">
        <v>891501292</v>
      </c>
      <c r="C381" s="6" t="s">
        <v>735</v>
      </c>
      <c r="D381" s="6" t="s">
        <v>751</v>
      </c>
      <c r="E381" s="9" t="s">
        <v>13</v>
      </c>
      <c r="F381" s="19">
        <v>18855</v>
      </c>
      <c r="G381" s="19">
        <v>28495655775</v>
      </c>
      <c r="H381" s="20">
        <v>10272050203</v>
      </c>
      <c r="I381" s="7">
        <v>0</v>
      </c>
      <c r="J381" s="7">
        <v>10272050203</v>
      </c>
      <c r="K381" s="13">
        <v>0</v>
      </c>
      <c r="L381" s="18">
        <v>238542946.38999999</v>
      </c>
      <c r="M381" s="13">
        <v>0</v>
      </c>
      <c r="N381" s="14">
        <v>0</v>
      </c>
      <c r="O381" s="28">
        <v>1138749082.3900001</v>
      </c>
      <c r="P381" s="30">
        <v>16846313543.220001</v>
      </c>
      <c r="R381" s="45">
        <v>28495655775</v>
      </c>
      <c r="S381" s="43">
        <f t="shared" si="15"/>
        <v>113982623</v>
      </c>
      <c r="T381" s="43">
        <f t="shared" si="16"/>
        <v>9498551.9199999999</v>
      </c>
      <c r="U381" s="50">
        <f t="shared" si="17"/>
        <v>75988415.359999999</v>
      </c>
    </row>
    <row r="382" spans="1:21" x14ac:dyDescent="0.2">
      <c r="A382" s="26" t="s">
        <v>752</v>
      </c>
      <c r="B382" s="9">
        <v>891501283</v>
      </c>
      <c r="C382" s="6" t="s">
        <v>735</v>
      </c>
      <c r="D382" s="6" t="s">
        <v>753</v>
      </c>
      <c r="E382" s="9" t="s">
        <v>13</v>
      </c>
      <c r="F382" s="19">
        <v>23221</v>
      </c>
      <c r="G382" s="19">
        <v>34130922430</v>
      </c>
      <c r="H382" s="20">
        <v>12719540133</v>
      </c>
      <c r="I382" s="7">
        <v>0</v>
      </c>
      <c r="J382" s="7">
        <v>12719540133</v>
      </c>
      <c r="K382" s="13">
        <v>0</v>
      </c>
      <c r="L382" s="18">
        <v>289597115.58999997</v>
      </c>
      <c r="M382" s="13">
        <v>0</v>
      </c>
      <c r="N382" s="14">
        <v>0</v>
      </c>
      <c r="O382" s="28">
        <v>1402433966.7</v>
      </c>
      <c r="P382" s="30">
        <v>19719351214.709999</v>
      </c>
      <c r="R382" s="45">
        <v>34130922430</v>
      </c>
      <c r="S382" s="43">
        <f t="shared" si="15"/>
        <v>136523690</v>
      </c>
      <c r="T382" s="43">
        <f t="shared" si="16"/>
        <v>11376974.17</v>
      </c>
      <c r="U382" s="50">
        <f t="shared" si="17"/>
        <v>91015793.359999999</v>
      </c>
    </row>
    <row r="383" spans="1:21" x14ac:dyDescent="0.2">
      <c r="A383" s="26" t="s">
        <v>754</v>
      </c>
      <c r="B383" s="9">
        <v>891500978</v>
      </c>
      <c r="C383" s="6" t="s">
        <v>735</v>
      </c>
      <c r="D383" s="6" t="s">
        <v>755</v>
      </c>
      <c r="E383" s="9" t="s">
        <v>13</v>
      </c>
      <c r="F383" s="19">
        <v>42635</v>
      </c>
      <c r="G383" s="19">
        <v>67331195845</v>
      </c>
      <c r="H383" s="20">
        <v>23122077530</v>
      </c>
      <c r="I383" s="7">
        <v>0</v>
      </c>
      <c r="J383" s="7">
        <v>23122077530</v>
      </c>
      <c r="K383" s="13">
        <v>0</v>
      </c>
      <c r="L383" s="18">
        <v>447490242.32999998</v>
      </c>
      <c r="M383" s="13">
        <v>0</v>
      </c>
      <c r="N383" s="14">
        <v>0</v>
      </c>
      <c r="O383" s="28">
        <v>2574943894.3299999</v>
      </c>
      <c r="P383" s="30">
        <v>41186684178.339996</v>
      </c>
      <c r="R383" s="45">
        <v>67331195845</v>
      </c>
      <c r="S383" s="43">
        <f t="shared" si="15"/>
        <v>269324783</v>
      </c>
      <c r="T383" s="43">
        <f t="shared" si="16"/>
        <v>22443731.920000002</v>
      </c>
      <c r="U383" s="50">
        <f t="shared" si="17"/>
        <v>179549855.36000001</v>
      </c>
    </row>
    <row r="384" spans="1:21" x14ac:dyDescent="0.2">
      <c r="A384" s="26" t="s">
        <v>756</v>
      </c>
      <c r="B384" s="9">
        <v>800188492</v>
      </c>
      <c r="C384" s="6" t="s">
        <v>735</v>
      </c>
      <c r="D384" s="6" t="s">
        <v>703</v>
      </c>
      <c r="E384" s="9" t="s">
        <v>16</v>
      </c>
      <c r="F384" s="19">
        <v>5599</v>
      </c>
      <c r="G384" s="19">
        <v>9616064139</v>
      </c>
      <c r="H384" s="20">
        <v>3072523946</v>
      </c>
      <c r="I384" s="7">
        <v>0</v>
      </c>
      <c r="J384" s="7">
        <v>3072523946</v>
      </c>
      <c r="K384" s="13">
        <v>0</v>
      </c>
      <c r="L384" s="18">
        <v>161272524.28999999</v>
      </c>
      <c r="M384" s="13">
        <v>0</v>
      </c>
      <c r="N384" s="14">
        <v>0</v>
      </c>
      <c r="O384" s="28">
        <v>338152008.07999998</v>
      </c>
      <c r="P384" s="30">
        <v>6044115660.6300001</v>
      </c>
      <c r="R384" s="45">
        <v>9616064139</v>
      </c>
      <c r="S384" s="43">
        <f t="shared" si="15"/>
        <v>38464257</v>
      </c>
      <c r="T384" s="43">
        <f t="shared" si="16"/>
        <v>3205354.75</v>
      </c>
      <c r="U384" s="50">
        <f t="shared" si="17"/>
        <v>25642838</v>
      </c>
    </row>
    <row r="385" spans="1:21" x14ac:dyDescent="0.2">
      <c r="A385" s="26" t="s">
        <v>757</v>
      </c>
      <c r="B385" s="9">
        <v>900127183</v>
      </c>
      <c r="C385" s="6" t="s">
        <v>735</v>
      </c>
      <c r="D385" s="6" t="s">
        <v>758</v>
      </c>
      <c r="E385" s="9" t="s">
        <v>13</v>
      </c>
      <c r="F385" s="19">
        <v>7969</v>
      </c>
      <c r="G385" s="19">
        <v>12276228562</v>
      </c>
      <c r="H385" s="20">
        <v>4350427238</v>
      </c>
      <c r="I385" s="7">
        <v>0</v>
      </c>
      <c r="J385" s="7">
        <v>4350427238</v>
      </c>
      <c r="K385" s="13">
        <v>0</v>
      </c>
      <c r="L385" s="18">
        <v>127167127.87</v>
      </c>
      <c r="M385" s="13">
        <v>0</v>
      </c>
      <c r="N385" s="14">
        <v>0</v>
      </c>
      <c r="O385" s="28">
        <v>481288328.69</v>
      </c>
      <c r="P385" s="30">
        <v>7317345867.4400005</v>
      </c>
      <c r="R385" s="45">
        <v>12276228562</v>
      </c>
      <c r="S385" s="43">
        <f t="shared" si="15"/>
        <v>49104914</v>
      </c>
      <c r="T385" s="43">
        <f t="shared" si="16"/>
        <v>4092076.17</v>
      </c>
      <c r="U385" s="50">
        <f t="shared" si="17"/>
        <v>32736609.359999999</v>
      </c>
    </row>
    <row r="386" spans="1:21" x14ac:dyDescent="0.2">
      <c r="A386" s="26" t="s">
        <v>759</v>
      </c>
      <c r="B386" s="9">
        <v>800084378</v>
      </c>
      <c r="C386" s="6" t="s">
        <v>735</v>
      </c>
      <c r="D386" s="6" t="s">
        <v>760</v>
      </c>
      <c r="E386" s="9" t="s">
        <v>16</v>
      </c>
      <c r="F386" s="19">
        <v>21391</v>
      </c>
      <c r="G386" s="19">
        <v>31406330373</v>
      </c>
      <c r="H386" s="20">
        <v>11639441987</v>
      </c>
      <c r="I386" s="7">
        <v>0</v>
      </c>
      <c r="J386" s="7">
        <v>11639441987</v>
      </c>
      <c r="K386" s="13">
        <v>0</v>
      </c>
      <c r="L386" s="18">
        <v>313104216.73000002</v>
      </c>
      <c r="M386" s="13">
        <v>0</v>
      </c>
      <c r="N386" s="14">
        <v>0</v>
      </c>
      <c r="O386" s="28">
        <v>1291910984.96</v>
      </c>
      <c r="P386" s="30">
        <v>18161873184.310001</v>
      </c>
      <c r="R386" s="45">
        <v>31406330373</v>
      </c>
      <c r="S386" s="43">
        <f t="shared" si="15"/>
        <v>125625321</v>
      </c>
      <c r="T386" s="43">
        <f t="shared" si="16"/>
        <v>10468776.75</v>
      </c>
      <c r="U386" s="50">
        <f t="shared" si="17"/>
        <v>83750214</v>
      </c>
    </row>
    <row r="387" spans="1:21" x14ac:dyDescent="0.2">
      <c r="A387" s="26" t="s">
        <v>761</v>
      </c>
      <c r="B387" s="9">
        <v>800004741</v>
      </c>
      <c r="C387" s="6" t="s">
        <v>735</v>
      </c>
      <c r="D387" s="6" t="s">
        <v>762</v>
      </c>
      <c r="E387" s="9" t="s">
        <v>13</v>
      </c>
      <c r="F387" s="19">
        <v>25394</v>
      </c>
      <c r="G387" s="19">
        <v>37153631278</v>
      </c>
      <c r="H387" s="20">
        <v>13776013653</v>
      </c>
      <c r="I387" s="7">
        <v>0</v>
      </c>
      <c r="J387" s="7">
        <v>13776013653</v>
      </c>
      <c r="K387" s="13">
        <v>0</v>
      </c>
      <c r="L387" s="18">
        <v>261564242.72</v>
      </c>
      <c r="M387" s="13">
        <v>0</v>
      </c>
      <c r="N387" s="14">
        <v>0</v>
      </c>
      <c r="O387" s="28">
        <v>1533672458.1300001</v>
      </c>
      <c r="P387" s="30">
        <v>21582380924.150002</v>
      </c>
      <c r="R387" s="45">
        <v>37153631278</v>
      </c>
      <c r="S387" s="43">
        <f t="shared" si="15"/>
        <v>148614525</v>
      </c>
      <c r="T387" s="43">
        <f t="shared" si="16"/>
        <v>12384543.75</v>
      </c>
      <c r="U387" s="50">
        <f t="shared" si="17"/>
        <v>99076350</v>
      </c>
    </row>
    <row r="388" spans="1:21" x14ac:dyDescent="0.2">
      <c r="A388" s="26" t="s">
        <v>763</v>
      </c>
      <c r="B388" s="9">
        <v>891501047</v>
      </c>
      <c r="C388" s="6" t="s">
        <v>735</v>
      </c>
      <c r="D388" s="6" t="s">
        <v>764</v>
      </c>
      <c r="E388" s="9" t="s">
        <v>13</v>
      </c>
      <c r="F388" s="19">
        <v>16549</v>
      </c>
      <c r="G388" s="19">
        <v>23871634618</v>
      </c>
      <c r="H388" s="20">
        <v>8985825660</v>
      </c>
      <c r="I388" s="7">
        <v>0</v>
      </c>
      <c r="J388" s="7">
        <v>8985825660</v>
      </c>
      <c r="K388" s="13">
        <v>0</v>
      </c>
      <c r="L388" s="18">
        <v>163450569.61000001</v>
      </c>
      <c r="M388" s="13">
        <v>0</v>
      </c>
      <c r="N388" s="14">
        <v>0</v>
      </c>
      <c r="O388" s="28">
        <v>999478046.38</v>
      </c>
      <c r="P388" s="30">
        <v>13722880342.01</v>
      </c>
      <c r="R388" s="45">
        <v>23871634618</v>
      </c>
      <c r="S388" s="43">
        <f t="shared" si="15"/>
        <v>95486538</v>
      </c>
      <c r="T388" s="43">
        <f t="shared" si="16"/>
        <v>7957211.5</v>
      </c>
      <c r="U388" s="50">
        <f t="shared" si="17"/>
        <v>63657692</v>
      </c>
    </row>
    <row r="389" spans="1:21" x14ac:dyDescent="0.2">
      <c r="A389" s="26" t="s">
        <v>765</v>
      </c>
      <c r="B389" s="9">
        <v>891502169</v>
      </c>
      <c r="C389" s="6" t="s">
        <v>735</v>
      </c>
      <c r="D389" s="6" t="s">
        <v>766</v>
      </c>
      <c r="E389" s="9" t="s">
        <v>13</v>
      </c>
      <c r="F389" s="19">
        <v>9680</v>
      </c>
      <c r="G389" s="19">
        <v>16865580160</v>
      </c>
      <c r="H389" s="20">
        <v>5256870308</v>
      </c>
      <c r="I389" s="7">
        <v>0</v>
      </c>
      <c r="J389" s="7">
        <v>5256870308</v>
      </c>
      <c r="K389" s="13">
        <v>0</v>
      </c>
      <c r="L389" s="18">
        <v>160579768.66</v>
      </c>
      <c r="M389" s="13">
        <v>0</v>
      </c>
      <c r="N389" s="14">
        <v>0</v>
      </c>
      <c r="O389" s="28">
        <v>584624296.87</v>
      </c>
      <c r="P389" s="30">
        <v>10863505786.470001</v>
      </c>
      <c r="R389" s="45">
        <v>16865580160</v>
      </c>
      <c r="S389" s="43">
        <f t="shared" si="15"/>
        <v>67462321</v>
      </c>
      <c r="T389" s="43">
        <f t="shared" si="16"/>
        <v>5621860.0800000001</v>
      </c>
      <c r="U389" s="50">
        <f t="shared" si="17"/>
        <v>44974880.640000001</v>
      </c>
    </row>
    <row r="390" spans="1:21" x14ac:dyDescent="0.2">
      <c r="A390" s="26" t="s">
        <v>767</v>
      </c>
      <c r="B390" s="9">
        <v>891500997</v>
      </c>
      <c r="C390" s="6" t="s">
        <v>735</v>
      </c>
      <c r="D390" s="6" t="s">
        <v>768</v>
      </c>
      <c r="E390" s="9" t="s">
        <v>13</v>
      </c>
      <c r="F390" s="19">
        <v>16928</v>
      </c>
      <c r="G390" s="19">
        <v>29824088960</v>
      </c>
      <c r="H390" s="20">
        <v>9149011166</v>
      </c>
      <c r="I390" s="7">
        <v>0</v>
      </c>
      <c r="J390" s="7">
        <v>9149011166</v>
      </c>
      <c r="K390" s="13">
        <v>0</v>
      </c>
      <c r="L390" s="18">
        <v>174312948.69999999</v>
      </c>
      <c r="M390" s="13">
        <v>0</v>
      </c>
      <c r="N390" s="14">
        <v>0</v>
      </c>
      <c r="O390" s="28">
        <v>1022367778.66</v>
      </c>
      <c r="P390" s="30">
        <v>19478397066.639999</v>
      </c>
      <c r="R390" s="45">
        <v>29824088960</v>
      </c>
      <c r="S390" s="43">
        <f t="shared" si="15"/>
        <v>119296356</v>
      </c>
      <c r="T390" s="43">
        <f t="shared" si="16"/>
        <v>9941363</v>
      </c>
      <c r="U390" s="50">
        <f t="shared" si="17"/>
        <v>79530904</v>
      </c>
    </row>
    <row r="391" spans="1:21" x14ac:dyDescent="0.2">
      <c r="A391" s="26" t="s">
        <v>769</v>
      </c>
      <c r="B391" s="9">
        <v>800051168</v>
      </c>
      <c r="C391" s="6" t="s">
        <v>735</v>
      </c>
      <c r="D391" s="6" t="s">
        <v>770</v>
      </c>
      <c r="E391" s="9" t="s">
        <v>16</v>
      </c>
      <c r="F391" s="19">
        <v>12193</v>
      </c>
      <c r="G391" s="19">
        <v>17000017092</v>
      </c>
      <c r="H391" s="20">
        <v>6602522779</v>
      </c>
      <c r="I391" s="7">
        <v>0</v>
      </c>
      <c r="J391" s="7">
        <v>6602522779</v>
      </c>
      <c r="K391" s="13">
        <v>0</v>
      </c>
      <c r="L391" s="18">
        <v>175831284.72</v>
      </c>
      <c r="M391" s="13">
        <v>0</v>
      </c>
      <c r="N391" s="14">
        <v>0</v>
      </c>
      <c r="O391" s="28">
        <v>736397112.77999997</v>
      </c>
      <c r="P391" s="30">
        <v>9485265915.5</v>
      </c>
      <c r="R391" s="45">
        <v>17000017092</v>
      </c>
      <c r="S391" s="43">
        <f t="shared" si="15"/>
        <v>68000068</v>
      </c>
      <c r="T391" s="43">
        <f t="shared" si="16"/>
        <v>5666672.3300000001</v>
      </c>
      <c r="U391" s="50">
        <f t="shared" si="17"/>
        <v>45333378.640000001</v>
      </c>
    </row>
    <row r="392" spans="1:21" x14ac:dyDescent="0.2">
      <c r="A392" s="26" t="s">
        <v>771</v>
      </c>
      <c r="B392" s="9">
        <v>891502397</v>
      </c>
      <c r="C392" s="6" t="s">
        <v>735</v>
      </c>
      <c r="D392" s="6" t="s">
        <v>772</v>
      </c>
      <c r="E392" s="9" t="s">
        <v>13</v>
      </c>
      <c r="F392" s="19">
        <v>15022</v>
      </c>
      <c r="G392" s="19">
        <v>24475299534</v>
      </c>
      <c r="H392" s="20">
        <v>8127910008</v>
      </c>
      <c r="I392" s="7">
        <v>0</v>
      </c>
      <c r="J392" s="7">
        <v>8127910008</v>
      </c>
      <c r="K392" s="13">
        <v>0</v>
      </c>
      <c r="L392" s="18">
        <v>325566774.83999997</v>
      </c>
      <c r="M392" s="13">
        <v>0</v>
      </c>
      <c r="N392" s="14">
        <v>0</v>
      </c>
      <c r="O392" s="28">
        <v>907254771.45000005</v>
      </c>
      <c r="P392" s="30">
        <v>15114567979.709999</v>
      </c>
      <c r="R392" s="45">
        <v>24475299534</v>
      </c>
      <c r="S392" s="43">
        <f t="shared" si="15"/>
        <v>97901198</v>
      </c>
      <c r="T392" s="43">
        <f t="shared" si="16"/>
        <v>8158433.1699999999</v>
      </c>
      <c r="U392" s="50">
        <f t="shared" si="17"/>
        <v>65267465.359999999</v>
      </c>
    </row>
    <row r="393" spans="1:21" x14ac:dyDescent="0.2">
      <c r="A393" s="26" t="s">
        <v>773</v>
      </c>
      <c r="B393" s="9">
        <v>891500841</v>
      </c>
      <c r="C393" s="6" t="s">
        <v>735</v>
      </c>
      <c r="D393" s="6" t="s">
        <v>774</v>
      </c>
      <c r="E393" s="9" t="s">
        <v>13</v>
      </c>
      <c r="F393" s="19">
        <v>17207</v>
      </c>
      <c r="G393" s="19">
        <v>24939275176</v>
      </c>
      <c r="H393" s="20">
        <v>9446114148</v>
      </c>
      <c r="I393" s="7">
        <v>0</v>
      </c>
      <c r="J393" s="7">
        <v>9446114148</v>
      </c>
      <c r="K393" s="13">
        <v>0</v>
      </c>
      <c r="L393" s="18">
        <v>227279124.94999999</v>
      </c>
      <c r="M393" s="13">
        <v>0</v>
      </c>
      <c r="N393" s="14">
        <v>0</v>
      </c>
      <c r="O393" s="28">
        <v>1039218003.75</v>
      </c>
      <c r="P393" s="30">
        <v>14226663899.299999</v>
      </c>
      <c r="R393" s="45">
        <v>24939275176</v>
      </c>
      <c r="S393" s="43">
        <f t="shared" si="15"/>
        <v>99757101</v>
      </c>
      <c r="T393" s="43">
        <f t="shared" si="16"/>
        <v>8313091.75</v>
      </c>
      <c r="U393" s="50">
        <f t="shared" si="17"/>
        <v>66504734</v>
      </c>
    </row>
    <row r="394" spans="1:21" x14ac:dyDescent="0.2">
      <c r="A394" s="26" t="s">
        <v>775</v>
      </c>
      <c r="B394" s="9">
        <v>891500982</v>
      </c>
      <c r="C394" s="6" t="s">
        <v>735</v>
      </c>
      <c r="D394" s="6" t="s">
        <v>356</v>
      </c>
      <c r="E394" s="9" t="s">
        <v>13</v>
      </c>
      <c r="F394" s="19">
        <v>29323</v>
      </c>
      <c r="G394" s="19">
        <v>42592771774</v>
      </c>
      <c r="H394" s="20">
        <v>16061095849</v>
      </c>
      <c r="I394" s="7">
        <v>0</v>
      </c>
      <c r="J394" s="7">
        <v>16061095849</v>
      </c>
      <c r="K394" s="13">
        <v>0</v>
      </c>
      <c r="L394" s="18">
        <v>301629232.63</v>
      </c>
      <c r="M394" s="13">
        <v>0</v>
      </c>
      <c r="N394" s="14">
        <v>0</v>
      </c>
      <c r="O394" s="28">
        <v>1770964695.99</v>
      </c>
      <c r="P394" s="30">
        <v>24459081996.380001</v>
      </c>
      <c r="R394" s="45">
        <v>42592771774</v>
      </c>
      <c r="S394" s="43">
        <f t="shared" si="15"/>
        <v>170371087</v>
      </c>
      <c r="T394" s="43">
        <f t="shared" si="16"/>
        <v>14197590.58</v>
      </c>
      <c r="U394" s="50">
        <f t="shared" si="17"/>
        <v>113580724.64</v>
      </c>
    </row>
    <row r="395" spans="1:21" x14ac:dyDescent="0.2">
      <c r="A395" s="26" t="s">
        <v>776</v>
      </c>
      <c r="B395" s="9">
        <v>800095978</v>
      </c>
      <c r="C395" s="6" t="s">
        <v>735</v>
      </c>
      <c r="D395" s="6" t="s">
        <v>777</v>
      </c>
      <c r="E395" s="9" t="s">
        <v>13</v>
      </c>
      <c r="F395" s="19">
        <v>5443</v>
      </c>
      <c r="G395" s="19">
        <v>8196401423</v>
      </c>
      <c r="H395" s="20">
        <v>2952095487</v>
      </c>
      <c r="I395" s="7">
        <v>0</v>
      </c>
      <c r="J395" s="7">
        <v>2952095487</v>
      </c>
      <c r="K395" s="13">
        <v>0</v>
      </c>
      <c r="L395" s="18">
        <v>75321305.189999998</v>
      </c>
      <c r="M395" s="13">
        <v>0</v>
      </c>
      <c r="N395" s="14">
        <v>0</v>
      </c>
      <c r="O395" s="28">
        <v>328730376.85000002</v>
      </c>
      <c r="P395" s="30">
        <v>4840254253.96</v>
      </c>
      <c r="R395" s="45">
        <v>8196401423</v>
      </c>
      <c r="S395" s="43">
        <f t="shared" si="15"/>
        <v>32785606</v>
      </c>
      <c r="T395" s="43">
        <f t="shared" si="16"/>
        <v>2732133.83</v>
      </c>
      <c r="U395" s="50">
        <f t="shared" si="17"/>
        <v>21857070.640000001</v>
      </c>
    </row>
    <row r="396" spans="1:21" x14ac:dyDescent="0.2">
      <c r="A396" s="26" t="s">
        <v>778</v>
      </c>
      <c r="B396" s="9">
        <v>800095980</v>
      </c>
      <c r="C396" s="6" t="s">
        <v>735</v>
      </c>
      <c r="D396" s="6" t="s">
        <v>779</v>
      </c>
      <c r="E396" s="9" t="s">
        <v>13</v>
      </c>
      <c r="F396" s="19">
        <v>33962</v>
      </c>
      <c r="G396" s="19">
        <v>48297190390</v>
      </c>
      <c r="H396" s="20">
        <v>18535574213</v>
      </c>
      <c r="I396" s="7">
        <v>0</v>
      </c>
      <c r="J396" s="7">
        <v>18535574213</v>
      </c>
      <c r="K396" s="13">
        <v>0</v>
      </c>
      <c r="L396" s="18">
        <v>342768411.80000001</v>
      </c>
      <c r="M396" s="13">
        <v>0</v>
      </c>
      <c r="N396" s="14">
        <v>0</v>
      </c>
      <c r="O396" s="28">
        <v>2051137434.95</v>
      </c>
      <c r="P396" s="30">
        <v>27367710330.25</v>
      </c>
      <c r="R396" s="45">
        <v>48297190390</v>
      </c>
      <c r="S396" s="43">
        <f t="shared" si="15"/>
        <v>193188762</v>
      </c>
      <c r="T396" s="43">
        <f t="shared" si="16"/>
        <v>16099063.5</v>
      </c>
      <c r="U396" s="50">
        <f t="shared" si="17"/>
        <v>128792508</v>
      </c>
    </row>
    <row r="397" spans="1:21" x14ac:dyDescent="0.2">
      <c r="A397" s="26" t="s">
        <v>780</v>
      </c>
      <c r="B397" s="9">
        <v>891502194</v>
      </c>
      <c r="C397" s="6" t="s">
        <v>735</v>
      </c>
      <c r="D397" s="6" t="s">
        <v>781</v>
      </c>
      <c r="E397" s="9" t="s">
        <v>13</v>
      </c>
      <c r="F397" s="19">
        <v>29381</v>
      </c>
      <c r="G397" s="19">
        <v>44172041782</v>
      </c>
      <c r="H397" s="20">
        <v>16069450248</v>
      </c>
      <c r="I397" s="7">
        <v>0</v>
      </c>
      <c r="J397" s="7">
        <v>16069450248</v>
      </c>
      <c r="K397" s="13">
        <v>0</v>
      </c>
      <c r="L397" s="18">
        <v>414127185.32999998</v>
      </c>
      <c r="M397" s="13">
        <v>0</v>
      </c>
      <c r="N397" s="14">
        <v>0</v>
      </c>
      <c r="O397" s="28">
        <v>1774467610.1600001</v>
      </c>
      <c r="P397" s="30">
        <v>25913996738.509998</v>
      </c>
      <c r="R397" s="45">
        <v>44172041782</v>
      </c>
      <c r="S397" s="43">
        <f t="shared" ref="S397:S460" si="18">+ROUND(R397*0.004,0)</f>
        <v>176688167</v>
      </c>
      <c r="T397" s="43">
        <f t="shared" ref="T397:T460" si="19">ROUND((S397/12),2)</f>
        <v>14724013.92</v>
      </c>
      <c r="U397" s="50">
        <f t="shared" ref="U397:U460" si="20">+T397*8</f>
        <v>117792111.36</v>
      </c>
    </row>
    <row r="398" spans="1:21" x14ac:dyDescent="0.2">
      <c r="A398" s="26" t="s">
        <v>782</v>
      </c>
      <c r="B398" s="9">
        <v>817000992</v>
      </c>
      <c r="C398" s="6" t="s">
        <v>735</v>
      </c>
      <c r="D398" s="6" t="s">
        <v>783</v>
      </c>
      <c r="E398" s="9" t="s">
        <v>16</v>
      </c>
      <c r="F398" s="19">
        <v>8254</v>
      </c>
      <c r="G398" s="19">
        <v>12706174584</v>
      </c>
      <c r="H398" s="20">
        <v>4512487855</v>
      </c>
      <c r="I398" s="7">
        <v>0</v>
      </c>
      <c r="J398" s="7">
        <v>4512487855</v>
      </c>
      <c r="K398" s="13">
        <v>0</v>
      </c>
      <c r="L398" s="18">
        <v>92269595.090000004</v>
      </c>
      <c r="M398" s="13">
        <v>0</v>
      </c>
      <c r="N398" s="14">
        <v>0</v>
      </c>
      <c r="O398" s="28">
        <v>498500924.20999998</v>
      </c>
      <c r="P398" s="30">
        <v>7602916209.6999998</v>
      </c>
      <c r="R398" s="45">
        <v>12706174584</v>
      </c>
      <c r="S398" s="43">
        <f t="shared" si="18"/>
        <v>50824698</v>
      </c>
      <c r="T398" s="43">
        <f t="shared" si="19"/>
        <v>4235391.5</v>
      </c>
      <c r="U398" s="50">
        <f t="shared" si="20"/>
        <v>33883132</v>
      </c>
    </row>
    <row r="399" spans="1:21" x14ac:dyDescent="0.2">
      <c r="A399" s="26" t="s">
        <v>784</v>
      </c>
      <c r="B399" s="9">
        <v>891500856</v>
      </c>
      <c r="C399" s="6" t="s">
        <v>735</v>
      </c>
      <c r="D399" s="6" t="s">
        <v>785</v>
      </c>
      <c r="E399" s="9" t="s">
        <v>13</v>
      </c>
      <c r="F399" s="19">
        <v>32970</v>
      </c>
      <c r="G399" s="19">
        <v>49633961160</v>
      </c>
      <c r="H399" s="20">
        <v>17952854872</v>
      </c>
      <c r="I399" s="7">
        <v>0</v>
      </c>
      <c r="J399" s="7">
        <v>17952854872</v>
      </c>
      <c r="K399" s="13">
        <v>0</v>
      </c>
      <c r="L399" s="18">
        <v>461774289.41000003</v>
      </c>
      <c r="M399" s="13">
        <v>0</v>
      </c>
      <c r="N399" s="14">
        <v>0</v>
      </c>
      <c r="O399" s="28">
        <v>1991225523.54</v>
      </c>
      <c r="P399" s="30">
        <v>29228106475.049999</v>
      </c>
      <c r="R399" s="45">
        <v>49633961160</v>
      </c>
      <c r="S399" s="43">
        <f t="shared" si="18"/>
        <v>198535845</v>
      </c>
      <c r="T399" s="43">
        <f t="shared" si="19"/>
        <v>16544653.75</v>
      </c>
      <c r="U399" s="50">
        <f t="shared" si="20"/>
        <v>132357230</v>
      </c>
    </row>
    <row r="400" spans="1:21" x14ac:dyDescent="0.2">
      <c r="A400" s="26" t="s">
        <v>786</v>
      </c>
      <c r="B400" s="9">
        <v>891500580</v>
      </c>
      <c r="C400" s="6" t="s">
        <v>735</v>
      </c>
      <c r="D400" s="6" t="s">
        <v>787</v>
      </c>
      <c r="E400" s="9" t="s">
        <v>13</v>
      </c>
      <c r="F400" s="19">
        <v>24078</v>
      </c>
      <c r="G400" s="19">
        <v>34156256226</v>
      </c>
      <c r="H400" s="20">
        <v>13192532344</v>
      </c>
      <c r="I400" s="7">
        <v>0</v>
      </c>
      <c r="J400" s="7">
        <v>13192532344</v>
      </c>
      <c r="K400" s="13">
        <v>0</v>
      </c>
      <c r="L400" s="18">
        <v>421404321.58999997</v>
      </c>
      <c r="M400" s="13">
        <v>0</v>
      </c>
      <c r="N400" s="14">
        <v>0</v>
      </c>
      <c r="O400" s="28">
        <v>1454192543.3900001</v>
      </c>
      <c r="P400" s="30">
        <v>19088127017.02</v>
      </c>
      <c r="R400" s="45">
        <v>34156256226</v>
      </c>
      <c r="S400" s="43">
        <f t="shared" si="18"/>
        <v>136625025</v>
      </c>
      <c r="T400" s="43">
        <f t="shared" si="19"/>
        <v>11385418.75</v>
      </c>
      <c r="U400" s="50">
        <f t="shared" si="20"/>
        <v>91083350</v>
      </c>
    </row>
    <row r="401" spans="1:21" x14ac:dyDescent="0.2">
      <c r="A401" s="26" t="s">
        <v>788</v>
      </c>
      <c r="B401" s="9">
        <v>891500721</v>
      </c>
      <c r="C401" s="6" t="s">
        <v>735</v>
      </c>
      <c r="D401" s="6" t="s">
        <v>789</v>
      </c>
      <c r="E401" s="9" t="s">
        <v>13</v>
      </c>
      <c r="F401" s="19">
        <v>14989</v>
      </c>
      <c r="G401" s="19">
        <v>21878214202</v>
      </c>
      <c r="H401" s="20">
        <v>8197997265</v>
      </c>
      <c r="I401" s="7">
        <v>0</v>
      </c>
      <c r="J401" s="7">
        <v>8197997265</v>
      </c>
      <c r="K401" s="13">
        <v>0</v>
      </c>
      <c r="L401" s="18">
        <v>174766245.11000001</v>
      </c>
      <c r="M401" s="13">
        <v>0</v>
      </c>
      <c r="N401" s="14">
        <v>0</v>
      </c>
      <c r="O401" s="28">
        <v>905261734.07000005</v>
      </c>
      <c r="P401" s="30">
        <v>12600188957.82</v>
      </c>
      <c r="R401" s="45">
        <v>21878214202</v>
      </c>
      <c r="S401" s="43">
        <f t="shared" si="18"/>
        <v>87512857</v>
      </c>
      <c r="T401" s="43">
        <f t="shared" si="19"/>
        <v>7292738.0800000001</v>
      </c>
      <c r="U401" s="50">
        <f t="shared" si="20"/>
        <v>58341904.640000001</v>
      </c>
    </row>
    <row r="402" spans="1:21" x14ac:dyDescent="0.2">
      <c r="A402" s="26" t="s">
        <v>790</v>
      </c>
      <c r="B402" s="9">
        <v>800095983</v>
      </c>
      <c r="C402" s="6" t="s">
        <v>735</v>
      </c>
      <c r="D402" s="6" t="s">
        <v>791</v>
      </c>
      <c r="E402" s="9" t="s">
        <v>13</v>
      </c>
      <c r="F402" s="19">
        <v>8580</v>
      </c>
      <c r="G402" s="19">
        <v>14751817080</v>
      </c>
      <c r="H402" s="20">
        <v>4649308671</v>
      </c>
      <c r="I402" s="7">
        <v>0</v>
      </c>
      <c r="J402" s="7">
        <v>4649308671</v>
      </c>
      <c r="K402" s="13">
        <v>0</v>
      </c>
      <c r="L402" s="18">
        <v>93939193.640000001</v>
      </c>
      <c r="M402" s="13">
        <v>0</v>
      </c>
      <c r="N402" s="14">
        <v>0</v>
      </c>
      <c r="O402" s="28">
        <v>518189717.68000001</v>
      </c>
      <c r="P402" s="30">
        <v>9490379497.6800003</v>
      </c>
      <c r="R402" s="45">
        <v>14751817080</v>
      </c>
      <c r="S402" s="43">
        <f t="shared" si="18"/>
        <v>59007268</v>
      </c>
      <c r="T402" s="43">
        <f t="shared" si="19"/>
        <v>4917272.33</v>
      </c>
      <c r="U402" s="50">
        <f t="shared" si="20"/>
        <v>39338178.640000001</v>
      </c>
    </row>
    <row r="403" spans="1:21" x14ac:dyDescent="0.2">
      <c r="A403" s="26" t="s">
        <v>792</v>
      </c>
      <c r="B403" s="9">
        <v>891502482</v>
      </c>
      <c r="C403" s="6" t="s">
        <v>735</v>
      </c>
      <c r="D403" s="6" t="s">
        <v>793</v>
      </c>
      <c r="E403" s="9" t="s">
        <v>16</v>
      </c>
      <c r="F403" s="19">
        <v>8012</v>
      </c>
      <c r="G403" s="19">
        <v>15673603192</v>
      </c>
      <c r="H403" s="20">
        <v>4329935986</v>
      </c>
      <c r="I403" s="7">
        <v>0</v>
      </c>
      <c r="J403" s="7">
        <v>4329935986</v>
      </c>
      <c r="K403" s="13">
        <v>0</v>
      </c>
      <c r="L403" s="18">
        <v>88423466.260000005</v>
      </c>
      <c r="M403" s="13">
        <v>0</v>
      </c>
      <c r="N403" s="14">
        <v>0</v>
      </c>
      <c r="O403" s="28">
        <v>483885316.79000002</v>
      </c>
      <c r="P403" s="30">
        <v>10771358422.950001</v>
      </c>
      <c r="R403" s="45">
        <v>15673603192</v>
      </c>
      <c r="S403" s="43">
        <f t="shared" si="18"/>
        <v>62694413</v>
      </c>
      <c r="T403" s="43">
        <f t="shared" si="19"/>
        <v>5224534.42</v>
      </c>
      <c r="U403" s="50">
        <f t="shared" si="20"/>
        <v>41796275.359999999</v>
      </c>
    </row>
    <row r="404" spans="1:21" x14ac:dyDescent="0.2">
      <c r="A404" s="26" t="s">
        <v>794</v>
      </c>
      <c r="B404" s="9">
        <v>891500269</v>
      </c>
      <c r="C404" s="6" t="s">
        <v>735</v>
      </c>
      <c r="D404" s="6" t="s">
        <v>795</v>
      </c>
      <c r="E404" s="9" t="s">
        <v>13</v>
      </c>
      <c r="F404" s="19">
        <v>76129</v>
      </c>
      <c r="G404" s="19">
        <v>113573048650</v>
      </c>
      <c r="H404" s="20">
        <v>41647951447</v>
      </c>
      <c r="I404" s="7">
        <v>0</v>
      </c>
      <c r="J404" s="7">
        <v>41647951447</v>
      </c>
      <c r="K404" s="13">
        <v>0</v>
      </c>
      <c r="L404" s="18">
        <v>1134295651.0699999</v>
      </c>
      <c r="M404" s="13">
        <v>0</v>
      </c>
      <c r="N404" s="14">
        <v>0</v>
      </c>
      <c r="O404" s="28">
        <v>4597816435.5900002</v>
      </c>
      <c r="P404" s="30">
        <v>66192985116.339996</v>
      </c>
      <c r="R404" s="45">
        <v>113573048650</v>
      </c>
      <c r="S404" s="43">
        <f t="shared" si="18"/>
        <v>454292195</v>
      </c>
      <c r="T404" s="43">
        <f t="shared" si="19"/>
        <v>37857682.920000002</v>
      </c>
      <c r="U404" s="50">
        <f t="shared" si="20"/>
        <v>302861463.36000001</v>
      </c>
    </row>
    <row r="405" spans="1:21" x14ac:dyDescent="0.2">
      <c r="A405" s="26" t="s">
        <v>796</v>
      </c>
      <c r="B405" s="9">
        <v>800095984</v>
      </c>
      <c r="C405" s="6" t="s">
        <v>735</v>
      </c>
      <c r="D405" s="6" t="s">
        <v>384</v>
      </c>
      <c r="E405" s="9" t="s">
        <v>16</v>
      </c>
      <c r="F405" s="19">
        <v>3290</v>
      </c>
      <c r="G405" s="19">
        <v>5741543500</v>
      </c>
      <c r="H405" s="20">
        <v>1781388154</v>
      </c>
      <c r="I405" s="7">
        <v>0</v>
      </c>
      <c r="J405" s="7">
        <v>1781388154</v>
      </c>
      <c r="K405" s="13">
        <v>0</v>
      </c>
      <c r="L405" s="18">
        <v>42313748.57</v>
      </c>
      <c r="M405" s="13">
        <v>0</v>
      </c>
      <c r="N405" s="14">
        <v>0</v>
      </c>
      <c r="O405" s="28">
        <v>198699786.84999999</v>
      </c>
      <c r="P405" s="30">
        <v>3719141810.5799999</v>
      </c>
      <c r="R405" s="45">
        <v>5741543500</v>
      </c>
      <c r="S405" s="43">
        <f t="shared" si="18"/>
        <v>22966174</v>
      </c>
      <c r="T405" s="43">
        <f t="shared" si="19"/>
        <v>1913847.83</v>
      </c>
      <c r="U405" s="50">
        <f t="shared" si="20"/>
        <v>15310782.640000001</v>
      </c>
    </row>
    <row r="406" spans="1:21" x14ac:dyDescent="0.2">
      <c r="A406" s="26" t="s">
        <v>797</v>
      </c>
      <c r="B406" s="9">
        <v>800095986</v>
      </c>
      <c r="C406" s="6" t="s">
        <v>735</v>
      </c>
      <c r="D406" s="6" t="s">
        <v>798</v>
      </c>
      <c r="E406" s="9" t="s">
        <v>13</v>
      </c>
      <c r="F406" s="19">
        <v>31813</v>
      </c>
      <c r="G406" s="19">
        <v>47202825067</v>
      </c>
      <c r="H406" s="20">
        <v>17347737714</v>
      </c>
      <c r="I406" s="7">
        <v>0</v>
      </c>
      <c r="J406" s="7">
        <v>17347737714</v>
      </c>
      <c r="K406" s="13">
        <v>0</v>
      </c>
      <c r="L406" s="18">
        <v>323928816.99000001</v>
      </c>
      <c r="M406" s="13">
        <v>0</v>
      </c>
      <c r="N406" s="14">
        <v>0</v>
      </c>
      <c r="O406" s="28">
        <v>1921348425.24</v>
      </c>
      <c r="P406" s="30">
        <v>27609810110.769997</v>
      </c>
      <c r="R406" s="45">
        <v>47202825067</v>
      </c>
      <c r="S406" s="43">
        <f t="shared" si="18"/>
        <v>188811300</v>
      </c>
      <c r="T406" s="43">
        <f t="shared" si="19"/>
        <v>15734275</v>
      </c>
      <c r="U406" s="50">
        <f t="shared" si="20"/>
        <v>125874200</v>
      </c>
    </row>
    <row r="407" spans="1:21" x14ac:dyDescent="0.2">
      <c r="A407" s="26" t="s">
        <v>799</v>
      </c>
      <c r="B407" s="9">
        <v>891501277</v>
      </c>
      <c r="C407" s="6" t="s">
        <v>735</v>
      </c>
      <c r="D407" s="6" t="s">
        <v>800</v>
      </c>
      <c r="E407" s="9" t="s">
        <v>13</v>
      </c>
      <c r="F407" s="19">
        <v>9129</v>
      </c>
      <c r="G407" s="19">
        <v>16325244636</v>
      </c>
      <c r="H407" s="20">
        <v>4919841403</v>
      </c>
      <c r="I407" s="7">
        <v>0</v>
      </c>
      <c r="J407" s="7">
        <v>4919841403</v>
      </c>
      <c r="K407" s="13">
        <v>0</v>
      </c>
      <c r="L407" s="18">
        <v>94312173.230000004</v>
      </c>
      <c r="M407" s="13">
        <v>0</v>
      </c>
      <c r="N407" s="14">
        <v>0</v>
      </c>
      <c r="O407" s="28">
        <v>551346612.20000005</v>
      </c>
      <c r="P407" s="30">
        <v>10759744447.57</v>
      </c>
      <c r="R407" s="45">
        <v>16325244636</v>
      </c>
      <c r="S407" s="43">
        <f t="shared" si="18"/>
        <v>65300979</v>
      </c>
      <c r="T407" s="43">
        <f t="shared" si="19"/>
        <v>5441748.25</v>
      </c>
      <c r="U407" s="50">
        <f t="shared" si="20"/>
        <v>43533986</v>
      </c>
    </row>
    <row r="408" spans="1:21" x14ac:dyDescent="0.2">
      <c r="A408" s="26" t="s">
        <v>801</v>
      </c>
      <c r="B408" s="9">
        <v>800117687</v>
      </c>
      <c r="C408" s="6" t="s">
        <v>735</v>
      </c>
      <c r="D408" s="6" t="s">
        <v>802</v>
      </c>
      <c r="E408" s="9" t="s">
        <v>13</v>
      </c>
      <c r="F408" s="19">
        <v>19665</v>
      </c>
      <c r="G408" s="19">
        <v>28175284395</v>
      </c>
      <c r="H408" s="20">
        <v>10759769210</v>
      </c>
      <c r="I408" s="7">
        <v>0</v>
      </c>
      <c r="J408" s="7">
        <v>10759769210</v>
      </c>
      <c r="K408" s="13">
        <v>0</v>
      </c>
      <c r="L408" s="18">
        <v>207572481.47999999</v>
      </c>
      <c r="M408" s="13">
        <v>0</v>
      </c>
      <c r="N408" s="14">
        <v>0</v>
      </c>
      <c r="O408" s="28">
        <v>1187669090.7</v>
      </c>
      <c r="P408" s="30">
        <v>16020273612.82</v>
      </c>
      <c r="R408" s="45">
        <v>28175284395</v>
      </c>
      <c r="S408" s="43">
        <f t="shared" si="18"/>
        <v>112701138</v>
      </c>
      <c r="T408" s="43">
        <f t="shared" si="19"/>
        <v>9391761.5</v>
      </c>
      <c r="U408" s="50">
        <f t="shared" si="20"/>
        <v>75134092</v>
      </c>
    </row>
    <row r="409" spans="1:21" x14ac:dyDescent="0.2">
      <c r="A409" s="26" t="s">
        <v>803</v>
      </c>
      <c r="B409" s="9">
        <v>817003440</v>
      </c>
      <c r="C409" s="6" t="s">
        <v>735</v>
      </c>
      <c r="D409" s="6" t="s">
        <v>804</v>
      </c>
      <c r="E409" s="9" t="s">
        <v>16</v>
      </c>
      <c r="F409" s="19">
        <v>6696</v>
      </c>
      <c r="G409" s="19">
        <v>11745011664</v>
      </c>
      <c r="H409" s="20">
        <v>3617541518</v>
      </c>
      <c r="I409" s="7">
        <v>0</v>
      </c>
      <c r="J409" s="7">
        <v>3617541518</v>
      </c>
      <c r="K409" s="13">
        <v>0</v>
      </c>
      <c r="L409" s="18">
        <v>70754764.950000003</v>
      </c>
      <c r="M409" s="13">
        <v>0</v>
      </c>
      <c r="N409" s="14">
        <v>0</v>
      </c>
      <c r="O409" s="28">
        <v>404405402.05000001</v>
      </c>
      <c r="P409" s="30">
        <v>7652309979</v>
      </c>
      <c r="R409" s="45">
        <v>11745011664</v>
      </c>
      <c r="S409" s="43">
        <f t="shared" si="18"/>
        <v>46980047</v>
      </c>
      <c r="T409" s="43">
        <f t="shared" si="19"/>
        <v>3915003.92</v>
      </c>
      <c r="U409" s="50">
        <f t="shared" si="20"/>
        <v>31320031.359999999</v>
      </c>
    </row>
    <row r="410" spans="1:21" x14ac:dyDescent="0.2">
      <c r="A410" s="26" t="s">
        <v>805</v>
      </c>
      <c r="B410" s="9">
        <v>891500742</v>
      </c>
      <c r="C410" s="6" t="s">
        <v>735</v>
      </c>
      <c r="D410" s="6" t="s">
        <v>806</v>
      </c>
      <c r="E410" s="9" t="s">
        <v>13</v>
      </c>
      <c r="F410" s="19">
        <v>26602</v>
      </c>
      <c r="G410" s="19">
        <v>43935969608</v>
      </c>
      <c r="H410" s="20">
        <v>14513825388</v>
      </c>
      <c r="I410" s="7">
        <v>0</v>
      </c>
      <c r="J410" s="7">
        <v>14513825388</v>
      </c>
      <c r="K410" s="13">
        <v>0</v>
      </c>
      <c r="L410" s="18">
        <v>366134730.77999997</v>
      </c>
      <c r="M410" s="13">
        <v>0</v>
      </c>
      <c r="N410" s="14">
        <v>0</v>
      </c>
      <c r="O410" s="28">
        <v>1606629705.0999999</v>
      </c>
      <c r="P410" s="30">
        <v>27449379784.119999</v>
      </c>
      <c r="R410" s="45">
        <v>43935969608</v>
      </c>
      <c r="S410" s="43">
        <f t="shared" si="18"/>
        <v>175743878</v>
      </c>
      <c r="T410" s="43">
        <f t="shared" si="19"/>
        <v>14645323.17</v>
      </c>
      <c r="U410" s="50">
        <f t="shared" si="20"/>
        <v>117162585.36</v>
      </c>
    </row>
    <row r="411" spans="1:21" x14ac:dyDescent="0.2">
      <c r="A411" s="26" t="s">
        <v>807</v>
      </c>
      <c r="B411" s="9">
        <v>800051167</v>
      </c>
      <c r="C411" s="6" t="s">
        <v>735</v>
      </c>
      <c r="D411" s="6" t="s">
        <v>808</v>
      </c>
      <c r="E411" s="9" t="s">
        <v>16</v>
      </c>
      <c r="F411" s="19">
        <v>20080</v>
      </c>
      <c r="G411" s="19">
        <v>27789495120</v>
      </c>
      <c r="H411" s="20">
        <v>11363556493</v>
      </c>
      <c r="I411" s="7">
        <v>0</v>
      </c>
      <c r="J411" s="7">
        <v>11363556493</v>
      </c>
      <c r="K411" s="13">
        <v>0</v>
      </c>
      <c r="L411" s="18">
        <v>276488330.44999999</v>
      </c>
      <c r="M411" s="13">
        <v>0</v>
      </c>
      <c r="N411" s="14">
        <v>0</v>
      </c>
      <c r="O411" s="28">
        <v>1212733045.5799999</v>
      </c>
      <c r="P411" s="30">
        <v>14936717250.969999</v>
      </c>
      <c r="R411" s="45">
        <v>27789495120</v>
      </c>
      <c r="S411" s="43">
        <f t="shared" si="18"/>
        <v>111157980</v>
      </c>
      <c r="T411" s="43">
        <f t="shared" si="19"/>
        <v>9263165</v>
      </c>
      <c r="U411" s="50">
        <f t="shared" si="20"/>
        <v>74105320</v>
      </c>
    </row>
    <row r="412" spans="1:21" x14ac:dyDescent="0.2">
      <c r="A412" s="26" t="s">
        <v>809</v>
      </c>
      <c r="B412" s="9">
        <v>891500887</v>
      </c>
      <c r="C412" s="6" t="s">
        <v>735</v>
      </c>
      <c r="D412" s="6" t="s">
        <v>810</v>
      </c>
      <c r="E412" s="9" t="s">
        <v>13</v>
      </c>
      <c r="F412" s="19">
        <v>32074</v>
      </c>
      <c r="G412" s="19">
        <v>46808410712</v>
      </c>
      <c r="H412" s="20">
        <v>17554055766</v>
      </c>
      <c r="I412" s="7">
        <v>0</v>
      </c>
      <c r="J412" s="7">
        <v>17554055766</v>
      </c>
      <c r="K412" s="13">
        <v>0</v>
      </c>
      <c r="L412" s="18">
        <v>320731284.39999998</v>
      </c>
      <c r="M412" s="13">
        <v>0</v>
      </c>
      <c r="N412" s="14">
        <v>0</v>
      </c>
      <c r="O412" s="28">
        <v>1937111539.03</v>
      </c>
      <c r="P412" s="30">
        <v>26996512122.57</v>
      </c>
      <c r="R412" s="45">
        <v>46808410712</v>
      </c>
      <c r="S412" s="43">
        <f t="shared" si="18"/>
        <v>187233643</v>
      </c>
      <c r="T412" s="43">
        <f t="shared" si="19"/>
        <v>15602803.58</v>
      </c>
      <c r="U412" s="50">
        <f t="shared" si="20"/>
        <v>124822428.64</v>
      </c>
    </row>
    <row r="413" spans="1:21" x14ac:dyDescent="0.2">
      <c r="A413" s="26" t="s">
        <v>811</v>
      </c>
      <c r="B413" s="9">
        <v>800031874</v>
      </c>
      <c r="C413" s="6" t="s">
        <v>735</v>
      </c>
      <c r="D413" s="6" t="s">
        <v>812</v>
      </c>
      <c r="E413" s="9" t="s">
        <v>13</v>
      </c>
      <c r="F413" s="19">
        <v>19194</v>
      </c>
      <c r="G413" s="19">
        <v>28069036884</v>
      </c>
      <c r="H413" s="20">
        <v>10457061889</v>
      </c>
      <c r="I413" s="7">
        <v>0</v>
      </c>
      <c r="J413" s="7">
        <v>10457061889</v>
      </c>
      <c r="K413" s="13">
        <v>0</v>
      </c>
      <c r="L413" s="18">
        <v>192447302.16999999</v>
      </c>
      <c r="M413" s="13">
        <v>0</v>
      </c>
      <c r="N413" s="14">
        <v>0</v>
      </c>
      <c r="O413" s="28">
        <v>1159223011.79</v>
      </c>
      <c r="P413" s="30">
        <v>16260304681.040001</v>
      </c>
      <c r="R413" s="45">
        <v>28069036884</v>
      </c>
      <c r="S413" s="43">
        <f t="shared" si="18"/>
        <v>112276148</v>
      </c>
      <c r="T413" s="43">
        <f t="shared" si="19"/>
        <v>9356345.6699999999</v>
      </c>
      <c r="U413" s="50">
        <f t="shared" si="20"/>
        <v>74850765.359999999</v>
      </c>
    </row>
    <row r="414" spans="1:21" x14ac:dyDescent="0.2">
      <c r="A414" s="26" t="s">
        <v>813</v>
      </c>
      <c r="B414" s="9">
        <v>817002675</v>
      </c>
      <c r="C414" s="6" t="s">
        <v>735</v>
      </c>
      <c r="D414" s="6" t="s">
        <v>814</v>
      </c>
      <c r="E414" s="9" t="s">
        <v>13</v>
      </c>
      <c r="F414" s="19">
        <v>9239</v>
      </c>
      <c r="G414" s="19">
        <v>13764742628</v>
      </c>
      <c r="H414" s="20">
        <v>5032131881</v>
      </c>
      <c r="I414" s="7">
        <v>0</v>
      </c>
      <c r="J414" s="7">
        <v>5032131881</v>
      </c>
      <c r="K414" s="13">
        <v>0</v>
      </c>
      <c r="L414" s="18">
        <v>126246950.36</v>
      </c>
      <c r="M414" s="13">
        <v>0</v>
      </c>
      <c r="N414" s="14">
        <v>0</v>
      </c>
      <c r="O414" s="28">
        <v>557990070.12</v>
      </c>
      <c r="P414" s="30">
        <v>8048373726.5200005</v>
      </c>
      <c r="R414" s="45">
        <v>13764742628</v>
      </c>
      <c r="S414" s="43">
        <f t="shared" si="18"/>
        <v>55058971</v>
      </c>
      <c r="T414" s="43">
        <f t="shared" si="19"/>
        <v>4588247.58</v>
      </c>
      <c r="U414" s="50">
        <f t="shared" si="20"/>
        <v>36705980.640000001</v>
      </c>
    </row>
    <row r="415" spans="1:21" x14ac:dyDescent="0.2">
      <c r="A415" s="26" t="s">
        <v>815</v>
      </c>
      <c r="B415" s="9">
        <v>800098911</v>
      </c>
      <c r="C415" s="6" t="s">
        <v>816</v>
      </c>
      <c r="D415" s="6" t="s">
        <v>817</v>
      </c>
      <c r="E415" s="9" t="s">
        <v>49</v>
      </c>
      <c r="F415" s="19">
        <v>345321</v>
      </c>
      <c r="G415" s="19">
        <v>545599582938</v>
      </c>
      <c r="H415" s="20">
        <v>188879886660</v>
      </c>
      <c r="I415" s="7">
        <v>0</v>
      </c>
      <c r="J415" s="7">
        <v>188879886660</v>
      </c>
      <c r="K415" s="13">
        <v>0</v>
      </c>
      <c r="L415" s="18">
        <v>5212395422.71</v>
      </c>
      <c r="M415" s="13">
        <v>0</v>
      </c>
      <c r="N415" s="14">
        <v>1193718713.46</v>
      </c>
      <c r="O415" s="28">
        <v>11552554493.26</v>
      </c>
      <c r="P415" s="30">
        <v>338761027648.57001</v>
      </c>
      <c r="R415" s="45">
        <v>545599582938</v>
      </c>
      <c r="S415" s="43">
        <f t="shared" si="18"/>
        <v>2182398332</v>
      </c>
      <c r="T415" s="43">
        <f t="shared" si="19"/>
        <v>181866527.66999999</v>
      </c>
      <c r="U415" s="50">
        <f t="shared" si="20"/>
        <v>1454932221.3599999</v>
      </c>
    </row>
    <row r="416" spans="1:21" x14ac:dyDescent="0.2">
      <c r="A416" s="26" t="s">
        <v>818</v>
      </c>
      <c r="B416" s="9">
        <v>800096561</v>
      </c>
      <c r="C416" s="6" t="s">
        <v>816</v>
      </c>
      <c r="D416" s="6" t="s">
        <v>819</v>
      </c>
      <c r="E416" s="9" t="s">
        <v>13</v>
      </c>
      <c r="F416" s="19">
        <v>86317</v>
      </c>
      <c r="G416" s="19">
        <v>122206831747</v>
      </c>
      <c r="H416" s="20">
        <v>47101190913</v>
      </c>
      <c r="I416" s="7">
        <v>0</v>
      </c>
      <c r="J416" s="7">
        <v>47101190913</v>
      </c>
      <c r="K416" s="13">
        <v>0</v>
      </c>
      <c r="L416" s="18">
        <v>1350082622.4000001</v>
      </c>
      <c r="M416" s="13">
        <v>0</v>
      </c>
      <c r="N416" s="14">
        <v>0</v>
      </c>
      <c r="O416" s="28">
        <v>2887695350.6900001</v>
      </c>
      <c r="P416" s="30">
        <v>70867862860.910004</v>
      </c>
      <c r="R416" s="45">
        <v>122206831747</v>
      </c>
      <c r="S416" s="43">
        <f t="shared" si="18"/>
        <v>488827327</v>
      </c>
      <c r="T416" s="43">
        <f t="shared" si="19"/>
        <v>40735610.579999998</v>
      </c>
      <c r="U416" s="50">
        <f t="shared" si="20"/>
        <v>325884884.63999999</v>
      </c>
    </row>
    <row r="417" spans="1:21" x14ac:dyDescent="0.2">
      <c r="A417" s="26" t="s">
        <v>820</v>
      </c>
      <c r="B417" s="9">
        <v>800096558</v>
      </c>
      <c r="C417" s="6" t="s">
        <v>816</v>
      </c>
      <c r="D417" s="6" t="s">
        <v>821</v>
      </c>
      <c r="E417" s="9" t="s">
        <v>13</v>
      </c>
      <c r="F417" s="19">
        <v>56106</v>
      </c>
      <c r="G417" s="19">
        <v>77834226726</v>
      </c>
      <c r="H417" s="20">
        <v>31621080250</v>
      </c>
      <c r="I417" s="7">
        <v>0</v>
      </c>
      <c r="J417" s="7">
        <v>31621080250</v>
      </c>
      <c r="K417" s="13">
        <v>0</v>
      </c>
      <c r="L417" s="18">
        <v>693136717.28999996</v>
      </c>
      <c r="M417" s="13">
        <v>0</v>
      </c>
      <c r="N417" s="14">
        <v>0</v>
      </c>
      <c r="O417" s="28">
        <v>1877000305.22</v>
      </c>
      <c r="P417" s="30">
        <v>43643009453.489998</v>
      </c>
      <c r="R417" s="45">
        <v>77834226726</v>
      </c>
      <c r="S417" s="43">
        <f t="shared" si="18"/>
        <v>311336907</v>
      </c>
      <c r="T417" s="43">
        <f t="shared" si="19"/>
        <v>25944742.25</v>
      </c>
      <c r="U417" s="50">
        <f t="shared" si="20"/>
        <v>207557938</v>
      </c>
    </row>
    <row r="418" spans="1:21" x14ac:dyDescent="0.2">
      <c r="A418" s="26" t="s">
        <v>822</v>
      </c>
      <c r="B418" s="9">
        <v>892301541</v>
      </c>
      <c r="C418" s="6" t="s">
        <v>816</v>
      </c>
      <c r="D418" s="6" t="s">
        <v>823</v>
      </c>
      <c r="E418" s="9" t="s">
        <v>13</v>
      </c>
      <c r="F418" s="19">
        <v>18951</v>
      </c>
      <c r="G418" s="19">
        <v>26096247138</v>
      </c>
      <c r="H418" s="20">
        <v>10388201440</v>
      </c>
      <c r="I418" s="7">
        <v>0</v>
      </c>
      <c r="J418" s="7">
        <v>10388201440</v>
      </c>
      <c r="K418" s="13">
        <v>0</v>
      </c>
      <c r="L418" s="18">
        <v>214496734.88999999</v>
      </c>
      <c r="M418" s="13">
        <v>0</v>
      </c>
      <c r="N418" s="14">
        <v>0</v>
      </c>
      <c r="O418" s="28">
        <v>633996948.35000002</v>
      </c>
      <c r="P418" s="30">
        <v>14859552014.76</v>
      </c>
      <c r="R418" s="45">
        <v>26096247138</v>
      </c>
      <c r="S418" s="43">
        <f t="shared" si="18"/>
        <v>104384989</v>
      </c>
      <c r="T418" s="43">
        <f t="shared" si="19"/>
        <v>8698749.0800000001</v>
      </c>
      <c r="U418" s="50">
        <f t="shared" si="20"/>
        <v>69589992.640000001</v>
      </c>
    </row>
    <row r="419" spans="1:21" x14ac:dyDescent="0.2">
      <c r="A419" s="26" t="s">
        <v>824</v>
      </c>
      <c r="B419" s="9">
        <v>800096576</v>
      </c>
      <c r="C419" s="6" t="s">
        <v>816</v>
      </c>
      <c r="D419" s="6" t="s">
        <v>825</v>
      </c>
      <c r="E419" s="9" t="s">
        <v>13</v>
      </c>
      <c r="F419" s="19">
        <v>18473</v>
      </c>
      <c r="G419" s="19">
        <v>24491004629</v>
      </c>
      <c r="H419" s="20">
        <v>10211831063</v>
      </c>
      <c r="I419" s="7">
        <v>0</v>
      </c>
      <c r="J419" s="7">
        <v>10211831063</v>
      </c>
      <c r="K419" s="13">
        <v>0</v>
      </c>
      <c r="L419" s="18">
        <v>219860503.69999999</v>
      </c>
      <c r="M419" s="13">
        <v>0</v>
      </c>
      <c r="N419" s="14">
        <v>0</v>
      </c>
      <c r="O419" s="28">
        <v>618005679.22000003</v>
      </c>
      <c r="P419" s="30">
        <v>13441307383.08</v>
      </c>
      <c r="R419" s="45">
        <v>24491004629</v>
      </c>
      <c r="S419" s="43">
        <f t="shared" si="18"/>
        <v>97964019</v>
      </c>
      <c r="T419" s="43">
        <f t="shared" si="19"/>
        <v>8163668.25</v>
      </c>
      <c r="U419" s="50">
        <f t="shared" si="20"/>
        <v>65309346</v>
      </c>
    </row>
    <row r="420" spans="1:21" x14ac:dyDescent="0.2">
      <c r="A420" s="26" t="s">
        <v>826</v>
      </c>
      <c r="B420" s="9">
        <v>892301130</v>
      </c>
      <c r="C420" s="6" t="s">
        <v>816</v>
      </c>
      <c r="D420" s="6" t="s">
        <v>827</v>
      </c>
      <c r="E420" s="9" t="s">
        <v>13</v>
      </c>
      <c r="F420" s="19">
        <v>37434</v>
      </c>
      <c r="G420" s="19">
        <v>49767005640</v>
      </c>
      <c r="H420" s="20">
        <v>20497091474</v>
      </c>
      <c r="I420" s="7">
        <v>0</v>
      </c>
      <c r="J420" s="7">
        <v>20497091474</v>
      </c>
      <c r="K420" s="13">
        <v>0</v>
      </c>
      <c r="L420" s="18">
        <v>512909882.27999997</v>
      </c>
      <c r="M420" s="13">
        <v>0</v>
      </c>
      <c r="N420" s="14">
        <v>0</v>
      </c>
      <c r="O420" s="28">
        <v>1252337172.95</v>
      </c>
      <c r="P420" s="30">
        <v>27504667110.77</v>
      </c>
      <c r="R420" s="45">
        <v>49767005640</v>
      </c>
      <c r="S420" s="43">
        <f t="shared" si="18"/>
        <v>199068023</v>
      </c>
      <c r="T420" s="43">
        <f t="shared" si="19"/>
        <v>16589001.92</v>
      </c>
      <c r="U420" s="50">
        <f t="shared" si="20"/>
        <v>132712015.36</v>
      </c>
    </row>
    <row r="421" spans="1:21" x14ac:dyDescent="0.2">
      <c r="A421" s="26" t="s">
        <v>828</v>
      </c>
      <c r="B421" s="9">
        <v>892300815</v>
      </c>
      <c r="C421" s="6" t="s">
        <v>816</v>
      </c>
      <c r="D421" s="6" t="s">
        <v>829</v>
      </c>
      <c r="E421" s="9" t="s">
        <v>13</v>
      </c>
      <c r="F421" s="19">
        <v>29229</v>
      </c>
      <c r="G421" s="19">
        <v>41953932837</v>
      </c>
      <c r="H421" s="20">
        <v>15977536809</v>
      </c>
      <c r="I421" s="7">
        <v>0</v>
      </c>
      <c r="J421" s="7">
        <v>15977536809</v>
      </c>
      <c r="K421" s="13">
        <v>0</v>
      </c>
      <c r="L421" s="18">
        <v>326034480.63</v>
      </c>
      <c r="M421" s="13">
        <v>0</v>
      </c>
      <c r="N421" s="14">
        <v>0</v>
      </c>
      <c r="O421" s="28">
        <v>977842689.22000003</v>
      </c>
      <c r="P421" s="30">
        <v>24672518858.150002</v>
      </c>
      <c r="R421" s="45">
        <v>41953932837</v>
      </c>
      <c r="S421" s="43">
        <f t="shared" si="18"/>
        <v>167815731</v>
      </c>
      <c r="T421" s="43">
        <f t="shared" si="19"/>
        <v>13984644.25</v>
      </c>
      <c r="U421" s="50">
        <f t="shared" si="20"/>
        <v>111877154</v>
      </c>
    </row>
    <row r="422" spans="1:21" x14ac:dyDescent="0.2">
      <c r="A422" s="26" t="s">
        <v>830</v>
      </c>
      <c r="B422" s="9">
        <v>800096585</v>
      </c>
      <c r="C422" s="6" t="s">
        <v>816</v>
      </c>
      <c r="D422" s="6" t="s">
        <v>831</v>
      </c>
      <c r="E422" s="9" t="s">
        <v>13</v>
      </c>
      <c r="F422" s="19">
        <v>24674</v>
      </c>
      <c r="G422" s="19">
        <v>34627812362</v>
      </c>
      <c r="H422" s="20">
        <v>13509421308</v>
      </c>
      <c r="I422" s="7">
        <v>0</v>
      </c>
      <c r="J422" s="7">
        <v>13509421308</v>
      </c>
      <c r="K422" s="13">
        <v>0</v>
      </c>
      <c r="L422" s="18">
        <v>284128143.94</v>
      </c>
      <c r="M422" s="13">
        <v>0</v>
      </c>
      <c r="N422" s="14">
        <v>0</v>
      </c>
      <c r="O422" s="28">
        <v>825457268.94000006</v>
      </c>
      <c r="P422" s="30">
        <v>20008805641.119999</v>
      </c>
      <c r="R422" s="45">
        <v>34627812362</v>
      </c>
      <c r="S422" s="43">
        <f t="shared" si="18"/>
        <v>138511249</v>
      </c>
      <c r="T422" s="43">
        <f t="shared" si="19"/>
        <v>11542604.08</v>
      </c>
      <c r="U422" s="50">
        <f t="shared" si="20"/>
        <v>92340832.640000001</v>
      </c>
    </row>
    <row r="423" spans="1:21" x14ac:dyDescent="0.2">
      <c r="A423" s="26" t="s">
        <v>832</v>
      </c>
      <c r="B423" s="9">
        <v>800096580</v>
      </c>
      <c r="C423" s="6" t="s">
        <v>816</v>
      </c>
      <c r="D423" s="6" t="s">
        <v>833</v>
      </c>
      <c r="E423" s="9" t="s">
        <v>13</v>
      </c>
      <c r="F423" s="19">
        <v>36465</v>
      </c>
      <c r="G423" s="19">
        <v>50615389110</v>
      </c>
      <c r="H423" s="20">
        <v>20016196660</v>
      </c>
      <c r="I423" s="7">
        <v>0</v>
      </c>
      <c r="J423" s="7">
        <v>20016196660</v>
      </c>
      <c r="K423" s="13">
        <v>0</v>
      </c>
      <c r="L423" s="18">
        <v>405860836.62</v>
      </c>
      <c r="M423" s="13">
        <v>0</v>
      </c>
      <c r="N423" s="14">
        <v>0</v>
      </c>
      <c r="O423" s="28">
        <v>1219919725.7</v>
      </c>
      <c r="P423" s="30">
        <v>28973411887.68</v>
      </c>
      <c r="R423" s="45">
        <v>50615389110</v>
      </c>
      <c r="S423" s="43">
        <f t="shared" si="18"/>
        <v>202461556</v>
      </c>
      <c r="T423" s="43">
        <f t="shared" si="19"/>
        <v>16871796.329999998</v>
      </c>
      <c r="U423" s="50">
        <f t="shared" si="20"/>
        <v>134974370.63999999</v>
      </c>
    </row>
    <row r="424" spans="1:21" x14ac:dyDescent="0.2">
      <c r="A424" s="26" t="s">
        <v>834</v>
      </c>
      <c r="B424" s="9">
        <v>800096587</v>
      </c>
      <c r="C424" s="6" t="s">
        <v>816</v>
      </c>
      <c r="D424" s="6" t="s">
        <v>835</v>
      </c>
      <c r="E424" s="9" t="s">
        <v>13</v>
      </c>
      <c r="F424" s="19">
        <v>25085</v>
      </c>
      <c r="G424" s="19">
        <v>35058319385</v>
      </c>
      <c r="H424" s="20">
        <v>13698105717</v>
      </c>
      <c r="I424" s="7">
        <v>0</v>
      </c>
      <c r="J424" s="7">
        <v>13698105717</v>
      </c>
      <c r="K424" s="13">
        <v>0</v>
      </c>
      <c r="L424" s="18">
        <v>312136673.94</v>
      </c>
      <c r="M424" s="13">
        <v>0</v>
      </c>
      <c r="N424" s="14">
        <v>0</v>
      </c>
      <c r="O424" s="28">
        <v>839207084.02999997</v>
      </c>
      <c r="P424" s="30">
        <v>20208869910.029999</v>
      </c>
      <c r="R424" s="45">
        <v>35058319385</v>
      </c>
      <c r="S424" s="43">
        <f t="shared" si="18"/>
        <v>140233278</v>
      </c>
      <c r="T424" s="43">
        <f t="shared" si="19"/>
        <v>11686106.5</v>
      </c>
      <c r="U424" s="50">
        <f t="shared" si="20"/>
        <v>93488852</v>
      </c>
    </row>
    <row r="425" spans="1:21" x14ac:dyDescent="0.2">
      <c r="A425" s="26" t="s">
        <v>836</v>
      </c>
      <c r="B425" s="9">
        <v>800096592</v>
      </c>
      <c r="C425" s="6" t="s">
        <v>816</v>
      </c>
      <c r="D425" s="6" t="s">
        <v>837</v>
      </c>
      <c r="E425" s="9" t="s">
        <v>13</v>
      </c>
      <c r="F425" s="19">
        <v>28453</v>
      </c>
      <c r="G425" s="19">
        <v>37375974612</v>
      </c>
      <c r="H425" s="20">
        <v>15580000706</v>
      </c>
      <c r="I425" s="7">
        <v>0</v>
      </c>
      <c r="J425" s="7">
        <v>15580000706</v>
      </c>
      <c r="K425" s="13">
        <v>0</v>
      </c>
      <c r="L425" s="18">
        <v>379035052.69</v>
      </c>
      <c r="M425" s="13">
        <v>0</v>
      </c>
      <c r="N425" s="14">
        <v>0</v>
      </c>
      <c r="O425" s="28">
        <v>951881967.77999997</v>
      </c>
      <c r="P425" s="30">
        <v>20465056885.529999</v>
      </c>
      <c r="R425" s="45">
        <v>37375974612</v>
      </c>
      <c r="S425" s="43">
        <f t="shared" si="18"/>
        <v>149503898</v>
      </c>
      <c r="T425" s="43">
        <f t="shared" si="19"/>
        <v>12458658.17</v>
      </c>
      <c r="U425" s="50">
        <f t="shared" si="20"/>
        <v>99669265.359999999</v>
      </c>
    </row>
    <row r="426" spans="1:21" x14ac:dyDescent="0.2">
      <c r="A426" s="26" t="s">
        <v>838</v>
      </c>
      <c r="B426" s="9">
        <v>800096595</v>
      </c>
      <c r="C426" s="6" t="s">
        <v>816</v>
      </c>
      <c r="D426" s="6" t="s">
        <v>839</v>
      </c>
      <c r="E426" s="9" t="s">
        <v>13</v>
      </c>
      <c r="F426" s="19">
        <v>10622</v>
      </c>
      <c r="G426" s="19">
        <v>15941667552</v>
      </c>
      <c r="H426" s="20">
        <v>5778328406</v>
      </c>
      <c r="I426" s="7">
        <v>0</v>
      </c>
      <c r="J426" s="7">
        <v>5778328406</v>
      </c>
      <c r="K426" s="13">
        <v>0</v>
      </c>
      <c r="L426" s="18">
        <v>123793580.38</v>
      </c>
      <c r="M426" s="13">
        <v>0</v>
      </c>
      <c r="N426" s="14">
        <v>0</v>
      </c>
      <c r="O426" s="28">
        <v>355354101.92000002</v>
      </c>
      <c r="P426" s="30">
        <v>9684191463.7000008</v>
      </c>
      <c r="R426" s="45">
        <v>15941667552</v>
      </c>
      <c r="S426" s="43">
        <f t="shared" si="18"/>
        <v>63766670</v>
      </c>
      <c r="T426" s="43">
        <f t="shared" si="19"/>
        <v>5313889.17</v>
      </c>
      <c r="U426" s="50">
        <f t="shared" si="20"/>
        <v>42511113.359999999</v>
      </c>
    </row>
    <row r="427" spans="1:21" x14ac:dyDescent="0.2">
      <c r="A427" s="26" t="s">
        <v>840</v>
      </c>
      <c r="B427" s="9">
        <v>800096597</v>
      </c>
      <c r="C427" s="6" t="s">
        <v>816</v>
      </c>
      <c r="D427" s="6" t="s">
        <v>841</v>
      </c>
      <c r="E427" s="9" t="s">
        <v>16</v>
      </c>
      <c r="F427" s="19">
        <v>3738</v>
      </c>
      <c r="G427" s="19">
        <v>6278767194</v>
      </c>
      <c r="H427" s="20">
        <v>2049339904</v>
      </c>
      <c r="I427" s="7">
        <v>0</v>
      </c>
      <c r="J427" s="7">
        <v>2049339904</v>
      </c>
      <c r="K427" s="13">
        <v>0</v>
      </c>
      <c r="L427" s="18">
        <v>49922088.43</v>
      </c>
      <c r="M427" s="13">
        <v>0</v>
      </c>
      <c r="N427" s="14">
        <v>0</v>
      </c>
      <c r="O427" s="28">
        <v>125053062.79000001</v>
      </c>
      <c r="P427" s="30">
        <v>4054452138.7799997</v>
      </c>
      <c r="R427" s="45">
        <v>6278767194</v>
      </c>
      <c r="S427" s="43">
        <f t="shared" si="18"/>
        <v>25115069</v>
      </c>
      <c r="T427" s="43">
        <f t="shared" si="19"/>
        <v>2092922.42</v>
      </c>
      <c r="U427" s="50">
        <f t="shared" si="20"/>
        <v>16743379.359999999</v>
      </c>
    </row>
    <row r="428" spans="1:21" x14ac:dyDescent="0.2">
      <c r="A428" s="26" t="s">
        <v>842</v>
      </c>
      <c r="B428" s="9">
        <v>800096599</v>
      </c>
      <c r="C428" s="6" t="s">
        <v>816</v>
      </c>
      <c r="D428" s="6" t="s">
        <v>843</v>
      </c>
      <c r="E428" s="9" t="s">
        <v>13</v>
      </c>
      <c r="F428" s="19">
        <v>10948</v>
      </c>
      <c r="G428" s="19">
        <v>15715427028</v>
      </c>
      <c r="H428" s="20">
        <v>5795252011</v>
      </c>
      <c r="I428" s="7">
        <v>0</v>
      </c>
      <c r="J428" s="7">
        <v>5795252011</v>
      </c>
      <c r="K428" s="13">
        <v>0</v>
      </c>
      <c r="L428" s="18">
        <v>131577078.58</v>
      </c>
      <c r="M428" s="13">
        <v>0</v>
      </c>
      <c r="N428" s="14">
        <v>0</v>
      </c>
      <c r="O428" s="28">
        <v>366260281.27999997</v>
      </c>
      <c r="P428" s="30">
        <v>9422337657.1399994</v>
      </c>
      <c r="R428" s="45">
        <v>15715427028</v>
      </c>
      <c r="S428" s="43">
        <f t="shared" si="18"/>
        <v>62861708</v>
      </c>
      <c r="T428" s="43">
        <f t="shared" si="19"/>
        <v>5238475.67</v>
      </c>
      <c r="U428" s="50">
        <f t="shared" si="20"/>
        <v>41907805.359999999</v>
      </c>
    </row>
    <row r="429" spans="1:21" x14ac:dyDescent="0.2">
      <c r="A429" s="26" t="s">
        <v>844</v>
      </c>
      <c r="B429" s="9">
        <v>800108683</v>
      </c>
      <c r="C429" s="6" t="s">
        <v>816</v>
      </c>
      <c r="D429" s="6" t="s">
        <v>845</v>
      </c>
      <c r="E429" s="9" t="s">
        <v>13</v>
      </c>
      <c r="F429" s="19">
        <v>31964</v>
      </c>
      <c r="G429" s="19">
        <v>41318264600</v>
      </c>
      <c r="H429" s="20">
        <v>17421141902</v>
      </c>
      <c r="I429" s="7">
        <v>0</v>
      </c>
      <c r="J429" s="7">
        <v>17421141902</v>
      </c>
      <c r="K429" s="13">
        <v>0</v>
      </c>
      <c r="L429" s="18">
        <v>418418117.20999998</v>
      </c>
      <c r="M429" s="13">
        <v>0</v>
      </c>
      <c r="N429" s="14">
        <v>0</v>
      </c>
      <c r="O429" s="28">
        <v>1069340850.46</v>
      </c>
      <c r="P429" s="30">
        <v>22409363730.330002</v>
      </c>
      <c r="R429" s="45">
        <v>41318264600</v>
      </c>
      <c r="S429" s="43">
        <f t="shared" si="18"/>
        <v>165273058</v>
      </c>
      <c r="T429" s="43">
        <f t="shared" si="19"/>
        <v>13772754.83</v>
      </c>
      <c r="U429" s="50">
        <f t="shared" si="20"/>
        <v>110182038.64</v>
      </c>
    </row>
    <row r="430" spans="1:21" x14ac:dyDescent="0.2">
      <c r="A430" s="26" t="s">
        <v>846</v>
      </c>
      <c r="B430" s="9">
        <v>892301761</v>
      </c>
      <c r="C430" s="6" t="s">
        <v>816</v>
      </c>
      <c r="D430" s="6" t="s">
        <v>847</v>
      </c>
      <c r="E430" s="9" t="s">
        <v>13</v>
      </c>
      <c r="F430" s="19">
        <v>9350</v>
      </c>
      <c r="G430" s="19">
        <v>13153243400</v>
      </c>
      <c r="H430" s="20">
        <v>5112012395</v>
      </c>
      <c r="I430" s="7">
        <v>0</v>
      </c>
      <c r="J430" s="7">
        <v>5112012395</v>
      </c>
      <c r="K430" s="13">
        <v>0</v>
      </c>
      <c r="L430" s="18">
        <v>110828056.90000001</v>
      </c>
      <c r="M430" s="13">
        <v>0</v>
      </c>
      <c r="N430" s="14">
        <v>0</v>
      </c>
      <c r="O430" s="28">
        <v>312799929.67000002</v>
      </c>
      <c r="P430" s="30">
        <v>7617603018.4300003</v>
      </c>
      <c r="R430" s="45">
        <v>13153243400</v>
      </c>
      <c r="S430" s="43">
        <f t="shared" si="18"/>
        <v>52612974</v>
      </c>
      <c r="T430" s="43">
        <f t="shared" si="19"/>
        <v>4384414.5</v>
      </c>
      <c r="U430" s="50">
        <f t="shared" si="20"/>
        <v>35075316</v>
      </c>
    </row>
    <row r="431" spans="1:21" x14ac:dyDescent="0.2">
      <c r="A431" s="26" t="s">
        <v>848</v>
      </c>
      <c r="B431" s="9">
        <v>800096610</v>
      </c>
      <c r="C431" s="6" t="s">
        <v>816</v>
      </c>
      <c r="D431" s="6" t="s">
        <v>849</v>
      </c>
      <c r="E431" s="9" t="s">
        <v>13</v>
      </c>
      <c r="F431" s="19">
        <v>19978</v>
      </c>
      <c r="G431" s="19">
        <v>27754296654</v>
      </c>
      <c r="H431" s="20">
        <v>10959262782</v>
      </c>
      <c r="I431" s="7">
        <v>0</v>
      </c>
      <c r="J431" s="7">
        <v>10959262782</v>
      </c>
      <c r="K431" s="13">
        <v>0</v>
      </c>
      <c r="L431" s="18">
        <v>212793701.47999999</v>
      </c>
      <c r="M431" s="13">
        <v>0</v>
      </c>
      <c r="N431" s="14">
        <v>0</v>
      </c>
      <c r="O431" s="28">
        <v>668354758.80999994</v>
      </c>
      <c r="P431" s="30">
        <v>15913885411.710001</v>
      </c>
      <c r="R431" s="45">
        <v>27754296654</v>
      </c>
      <c r="S431" s="43">
        <f t="shared" si="18"/>
        <v>111017187</v>
      </c>
      <c r="T431" s="43">
        <f t="shared" si="19"/>
        <v>9251432.25</v>
      </c>
      <c r="U431" s="50">
        <f t="shared" si="20"/>
        <v>74011458</v>
      </c>
    </row>
    <row r="432" spans="1:21" x14ac:dyDescent="0.2">
      <c r="A432" s="26" t="s">
        <v>850</v>
      </c>
      <c r="B432" s="9">
        <v>800096613</v>
      </c>
      <c r="C432" s="6" t="s">
        <v>816</v>
      </c>
      <c r="D432" s="6" t="s">
        <v>851</v>
      </c>
      <c r="E432" s="9" t="s">
        <v>13</v>
      </c>
      <c r="F432" s="19">
        <v>18890</v>
      </c>
      <c r="G432" s="19">
        <v>25938180130</v>
      </c>
      <c r="H432" s="20">
        <v>10321214408</v>
      </c>
      <c r="I432" s="7">
        <v>0</v>
      </c>
      <c r="J432" s="7">
        <v>10321214408</v>
      </c>
      <c r="K432" s="13">
        <v>0</v>
      </c>
      <c r="L432" s="18">
        <v>233839032.34</v>
      </c>
      <c r="M432" s="13">
        <v>0</v>
      </c>
      <c r="N432" s="14">
        <v>0</v>
      </c>
      <c r="O432" s="28">
        <v>631956221.53999996</v>
      </c>
      <c r="P432" s="30">
        <v>14751170468.119999</v>
      </c>
      <c r="R432" s="45">
        <v>25938180130</v>
      </c>
      <c r="S432" s="43">
        <f t="shared" si="18"/>
        <v>103752721</v>
      </c>
      <c r="T432" s="43">
        <f t="shared" si="19"/>
        <v>8646060.0800000001</v>
      </c>
      <c r="U432" s="50">
        <f t="shared" si="20"/>
        <v>69168480.640000001</v>
      </c>
    </row>
    <row r="433" spans="1:21" x14ac:dyDescent="0.2">
      <c r="A433" s="26" t="s">
        <v>852</v>
      </c>
      <c r="B433" s="9">
        <v>824001624</v>
      </c>
      <c r="C433" s="6" t="s">
        <v>816</v>
      </c>
      <c r="D433" s="6" t="s">
        <v>853</v>
      </c>
      <c r="E433" s="9" t="s">
        <v>13</v>
      </c>
      <c r="F433" s="19">
        <v>34673</v>
      </c>
      <c r="G433" s="19">
        <v>42376716486</v>
      </c>
      <c r="H433" s="20">
        <v>19040318746</v>
      </c>
      <c r="I433" s="7">
        <v>0</v>
      </c>
      <c r="J433" s="7">
        <v>19040318746</v>
      </c>
      <c r="K433" s="13">
        <v>0</v>
      </c>
      <c r="L433" s="18">
        <v>340979102.10000002</v>
      </c>
      <c r="M433" s="13">
        <v>0</v>
      </c>
      <c r="N433" s="14">
        <v>0</v>
      </c>
      <c r="O433" s="28">
        <v>1159969193.72</v>
      </c>
      <c r="P433" s="30">
        <v>21835449444.18</v>
      </c>
      <c r="R433" s="45">
        <v>42376716486</v>
      </c>
      <c r="S433" s="43">
        <f t="shared" si="18"/>
        <v>169506866</v>
      </c>
      <c r="T433" s="43">
        <f t="shared" si="19"/>
        <v>14125572.17</v>
      </c>
      <c r="U433" s="50">
        <f t="shared" si="20"/>
        <v>113004577.36</v>
      </c>
    </row>
    <row r="434" spans="1:21" x14ac:dyDescent="0.2">
      <c r="A434" s="26" t="s">
        <v>854</v>
      </c>
      <c r="B434" s="9">
        <v>892300123</v>
      </c>
      <c r="C434" s="6" t="s">
        <v>816</v>
      </c>
      <c r="D434" s="6" t="s">
        <v>855</v>
      </c>
      <c r="E434" s="9" t="s">
        <v>13</v>
      </c>
      <c r="F434" s="19">
        <v>9830</v>
      </c>
      <c r="G434" s="19">
        <v>14853916400</v>
      </c>
      <c r="H434" s="20">
        <v>5267614033</v>
      </c>
      <c r="I434" s="7">
        <v>0</v>
      </c>
      <c r="J434" s="7">
        <v>5267614033</v>
      </c>
      <c r="K434" s="13">
        <v>0</v>
      </c>
      <c r="L434" s="18">
        <v>118630967.36</v>
      </c>
      <c r="M434" s="13">
        <v>0</v>
      </c>
      <c r="N434" s="14">
        <v>0</v>
      </c>
      <c r="O434" s="28">
        <v>328858107.87</v>
      </c>
      <c r="P434" s="30">
        <v>9138813291.7700005</v>
      </c>
      <c r="R434" s="45">
        <v>14853916400</v>
      </c>
      <c r="S434" s="43">
        <f t="shared" si="18"/>
        <v>59415666</v>
      </c>
      <c r="T434" s="43">
        <f t="shared" si="19"/>
        <v>4951305.5</v>
      </c>
      <c r="U434" s="50">
        <f t="shared" si="20"/>
        <v>39610444</v>
      </c>
    </row>
    <row r="435" spans="1:21" x14ac:dyDescent="0.2">
      <c r="A435" s="26" t="s">
        <v>856</v>
      </c>
      <c r="B435" s="9">
        <v>800096605</v>
      </c>
      <c r="C435" s="6" t="s">
        <v>816</v>
      </c>
      <c r="D435" s="6" t="s">
        <v>857</v>
      </c>
      <c r="E435" s="9" t="s">
        <v>13</v>
      </c>
      <c r="F435" s="19">
        <v>22389</v>
      </c>
      <c r="G435" s="19">
        <v>30910096677</v>
      </c>
      <c r="H435" s="20">
        <v>12366443411</v>
      </c>
      <c r="I435" s="7">
        <v>0</v>
      </c>
      <c r="J435" s="7">
        <v>12366443411</v>
      </c>
      <c r="K435" s="13">
        <v>0</v>
      </c>
      <c r="L435" s="18">
        <v>314704477.87</v>
      </c>
      <c r="M435" s="13">
        <v>0</v>
      </c>
      <c r="N435" s="14">
        <v>0</v>
      </c>
      <c r="O435" s="28">
        <v>749013649.75999999</v>
      </c>
      <c r="P435" s="30">
        <v>17479935138.369999</v>
      </c>
      <c r="R435" s="45">
        <v>30910096677</v>
      </c>
      <c r="S435" s="43">
        <f t="shared" si="18"/>
        <v>123640387</v>
      </c>
      <c r="T435" s="43">
        <f t="shared" si="19"/>
        <v>10303365.58</v>
      </c>
      <c r="U435" s="50">
        <f t="shared" si="20"/>
        <v>82426924.640000001</v>
      </c>
    </row>
    <row r="436" spans="1:21" x14ac:dyDescent="0.2">
      <c r="A436" s="26" t="s">
        <v>858</v>
      </c>
      <c r="B436" s="9">
        <v>800096619</v>
      </c>
      <c r="C436" s="6" t="s">
        <v>816</v>
      </c>
      <c r="D436" s="6" t="s">
        <v>859</v>
      </c>
      <c r="E436" s="9" t="s">
        <v>13</v>
      </c>
      <c r="F436" s="19">
        <v>17297</v>
      </c>
      <c r="G436" s="19">
        <v>23185313928</v>
      </c>
      <c r="H436" s="20">
        <v>9426426577</v>
      </c>
      <c r="I436" s="7">
        <v>0</v>
      </c>
      <c r="J436" s="7">
        <v>9426426577</v>
      </c>
      <c r="K436" s="13">
        <v>0</v>
      </c>
      <c r="L436" s="18">
        <v>219881960.63</v>
      </c>
      <c r="M436" s="13">
        <v>0</v>
      </c>
      <c r="N436" s="14">
        <v>0</v>
      </c>
      <c r="O436" s="28">
        <v>578663142.61000001</v>
      </c>
      <c r="P436" s="30">
        <v>12960342247.76</v>
      </c>
      <c r="R436" s="45">
        <v>23185313928</v>
      </c>
      <c r="S436" s="43">
        <f t="shared" si="18"/>
        <v>92741256</v>
      </c>
      <c r="T436" s="43">
        <f t="shared" si="19"/>
        <v>7728438</v>
      </c>
      <c r="U436" s="50">
        <f t="shared" si="20"/>
        <v>61827504</v>
      </c>
    </row>
    <row r="437" spans="1:21" x14ac:dyDescent="0.2">
      <c r="A437" s="26" t="s">
        <v>860</v>
      </c>
      <c r="B437" s="9">
        <v>800096623</v>
      </c>
      <c r="C437" s="6" t="s">
        <v>816</v>
      </c>
      <c r="D437" s="6" t="s">
        <v>861</v>
      </c>
      <c r="E437" s="9" t="s">
        <v>13</v>
      </c>
      <c r="F437" s="19">
        <v>16895</v>
      </c>
      <c r="G437" s="19">
        <v>23278944700</v>
      </c>
      <c r="H437" s="20">
        <v>9256386775</v>
      </c>
      <c r="I437" s="7">
        <v>0</v>
      </c>
      <c r="J437" s="7">
        <v>9256386775</v>
      </c>
      <c r="K437" s="13">
        <v>0</v>
      </c>
      <c r="L437" s="18">
        <v>196215284.87</v>
      </c>
      <c r="M437" s="13">
        <v>0</v>
      </c>
      <c r="N437" s="14">
        <v>0</v>
      </c>
      <c r="O437" s="28">
        <v>565214418.36000001</v>
      </c>
      <c r="P437" s="30">
        <v>13261128221.769999</v>
      </c>
      <c r="R437" s="45">
        <v>23278944700</v>
      </c>
      <c r="S437" s="43">
        <f t="shared" si="18"/>
        <v>93115779</v>
      </c>
      <c r="T437" s="43">
        <f t="shared" si="19"/>
        <v>7759648.25</v>
      </c>
      <c r="U437" s="50">
        <f t="shared" si="20"/>
        <v>62077186</v>
      </c>
    </row>
    <row r="438" spans="1:21" x14ac:dyDescent="0.2">
      <c r="A438" s="26" t="s">
        <v>862</v>
      </c>
      <c r="B438" s="9">
        <v>892301093</v>
      </c>
      <c r="C438" s="6" t="s">
        <v>816</v>
      </c>
      <c r="D438" s="6" t="s">
        <v>863</v>
      </c>
      <c r="E438" s="9" t="s">
        <v>13</v>
      </c>
      <c r="F438" s="19">
        <v>17335</v>
      </c>
      <c r="G438" s="19">
        <v>23337815805</v>
      </c>
      <c r="H438" s="20">
        <v>9504001587</v>
      </c>
      <c r="I438" s="7">
        <v>0</v>
      </c>
      <c r="J438" s="7">
        <v>9504001587</v>
      </c>
      <c r="K438" s="13">
        <v>0</v>
      </c>
      <c r="L438" s="18">
        <v>298390670.54000002</v>
      </c>
      <c r="M438" s="13">
        <v>0</v>
      </c>
      <c r="N438" s="14">
        <v>0</v>
      </c>
      <c r="O438" s="28">
        <v>579934415.04999995</v>
      </c>
      <c r="P438" s="30">
        <v>12955489132.41</v>
      </c>
      <c r="R438" s="45">
        <v>23337815805</v>
      </c>
      <c r="S438" s="43">
        <f t="shared" si="18"/>
        <v>93351263</v>
      </c>
      <c r="T438" s="43">
        <f t="shared" si="19"/>
        <v>7779271.9199999999</v>
      </c>
      <c r="U438" s="50">
        <f t="shared" si="20"/>
        <v>62234175.359999999</v>
      </c>
    </row>
    <row r="439" spans="1:21" x14ac:dyDescent="0.2">
      <c r="A439" s="26" t="s">
        <v>864</v>
      </c>
      <c r="B439" s="9">
        <v>800096626</v>
      </c>
      <c r="C439" s="6" t="s">
        <v>816</v>
      </c>
      <c r="D439" s="6" t="s">
        <v>865</v>
      </c>
      <c r="E439" s="9" t="s">
        <v>16</v>
      </c>
      <c r="F439" s="19">
        <v>11582</v>
      </c>
      <c r="G439" s="19">
        <v>18582438768</v>
      </c>
      <c r="H439" s="20">
        <v>6133081265</v>
      </c>
      <c r="I439" s="7">
        <v>0</v>
      </c>
      <c r="J439" s="7">
        <v>6133081265</v>
      </c>
      <c r="K439" s="13">
        <v>0</v>
      </c>
      <c r="L439" s="18">
        <v>132987791.23</v>
      </c>
      <c r="M439" s="13">
        <v>0</v>
      </c>
      <c r="N439" s="14">
        <v>0</v>
      </c>
      <c r="O439" s="28">
        <v>387470458.32999998</v>
      </c>
      <c r="P439" s="30">
        <v>11928899253.440001</v>
      </c>
      <c r="R439" s="45">
        <v>18582438768</v>
      </c>
      <c r="S439" s="43">
        <f t="shared" si="18"/>
        <v>74329755</v>
      </c>
      <c r="T439" s="43">
        <f t="shared" si="19"/>
        <v>6194146.25</v>
      </c>
      <c r="U439" s="50">
        <f t="shared" si="20"/>
        <v>49553170</v>
      </c>
    </row>
    <row r="440" spans="1:21" x14ac:dyDescent="0.2">
      <c r="A440" s="26" t="s">
        <v>866</v>
      </c>
      <c r="B440" s="9">
        <v>800096734</v>
      </c>
      <c r="C440" s="6" t="s">
        <v>867</v>
      </c>
      <c r="D440" s="6" t="s">
        <v>868</v>
      </c>
      <c r="E440" s="9" t="s">
        <v>49</v>
      </c>
      <c r="F440" s="19">
        <v>329828</v>
      </c>
      <c r="G440" s="19">
        <v>563402954416</v>
      </c>
      <c r="H440" s="20">
        <v>179297117552</v>
      </c>
      <c r="I440" s="7">
        <v>0</v>
      </c>
      <c r="J440" s="7">
        <v>179297117552</v>
      </c>
      <c r="K440" s="13">
        <v>0</v>
      </c>
      <c r="L440" s="18">
        <v>6279909934.3299999</v>
      </c>
      <c r="M440" s="13">
        <v>0</v>
      </c>
      <c r="N440" s="14">
        <v>1936015300.1300001</v>
      </c>
      <c r="O440" s="28">
        <v>14681396178.25</v>
      </c>
      <c r="P440" s="30">
        <v>361208515451.29004</v>
      </c>
      <c r="R440" s="45">
        <v>563402954416</v>
      </c>
      <c r="S440" s="43">
        <f t="shared" si="18"/>
        <v>2253611818</v>
      </c>
      <c r="T440" s="43">
        <f t="shared" si="19"/>
        <v>187800984.83000001</v>
      </c>
      <c r="U440" s="50">
        <f t="shared" si="20"/>
        <v>1502407878.6400001</v>
      </c>
    </row>
    <row r="441" spans="1:21" x14ac:dyDescent="0.2">
      <c r="A441" s="26" t="s">
        <v>869</v>
      </c>
      <c r="B441" s="9">
        <v>800096737</v>
      </c>
      <c r="C441" s="6" t="s">
        <v>867</v>
      </c>
      <c r="D441" s="6" t="s">
        <v>870</v>
      </c>
      <c r="E441" s="9" t="s">
        <v>16</v>
      </c>
      <c r="F441" s="19">
        <v>38034</v>
      </c>
      <c r="G441" s="19">
        <v>60353225982</v>
      </c>
      <c r="H441" s="20">
        <v>20816539129</v>
      </c>
      <c r="I441" s="7">
        <v>0</v>
      </c>
      <c r="J441" s="7">
        <v>20816539129</v>
      </c>
      <c r="K441" s="13">
        <v>0</v>
      </c>
      <c r="L441" s="18">
        <v>455282986.69999999</v>
      </c>
      <c r="M441" s="13">
        <v>0</v>
      </c>
      <c r="N441" s="14">
        <v>0</v>
      </c>
      <c r="O441" s="28">
        <v>1692980044.8900001</v>
      </c>
      <c r="P441" s="30">
        <v>37388423821.410004</v>
      </c>
      <c r="R441" s="45">
        <v>60353225982</v>
      </c>
      <c r="S441" s="43">
        <f t="shared" si="18"/>
        <v>241412904</v>
      </c>
      <c r="T441" s="43">
        <f t="shared" si="19"/>
        <v>20117742</v>
      </c>
      <c r="U441" s="50">
        <f t="shared" si="20"/>
        <v>160941936</v>
      </c>
    </row>
    <row r="442" spans="1:21" x14ac:dyDescent="0.2">
      <c r="A442" s="26" t="s">
        <v>871</v>
      </c>
      <c r="B442" s="9">
        <v>800096739</v>
      </c>
      <c r="C442" s="6" t="s">
        <v>867</v>
      </c>
      <c r="D442" s="6" t="s">
        <v>424</v>
      </c>
      <c r="E442" s="9" t="s">
        <v>13</v>
      </c>
      <c r="F442" s="19">
        <v>15994</v>
      </c>
      <c r="G442" s="19">
        <v>23808204574</v>
      </c>
      <c r="H442" s="20">
        <v>8757467193</v>
      </c>
      <c r="I442" s="7">
        <v>0</v>
      </c>
      <c r="J442" s="7">
        <v>8757467193</v>
      </c>
      <c r="K442" s="13">
        <v>0</v>
      </c>
      <c r="L442" s="18">
        <v>197547800.27000001</v>
      </c>
      <c r="M442" s="13">
        <v>0</v>
      </c>
      <c r="N442" s="14">
        <v>0</v>
      </c>
      <c r="O442" s="28">
        <v>711929401.00999999</v>
      </c>
      <c r="P442" s="30">
        <v>14141260179.719999</v>
      </c>
      <c r="R442" s="45">
        <v>23808204574</v>
      </c>
      <c r="S442" s="43">
        <f t="shared" si="18"/>
        <v>95232818</v>
      </c>
      <c r="T442" s="43">
        <f t="shared" si="19"/>
        <v>7936068.1699999999</v>
      </c>
      <c r="U442" s="50">
        <f t="shared" si="20"/>
        <v>63488545.359999999</v>
      </c>
    </row>
    <row r="443" spans="1:21" x14ac:dyDescent="0.2">
      <c r="A443" s="26" t="s">
        <v>872</v>
      </c>
      <c r="B443" s="9">
        <v>800096740</v>
      </c>
      <c r="C443" s="6" t="s">
        <v>867</v>
      </c>
      <c r="D443" s="6" t="s">
        <v>873</v>
      </c>
      <c r="E443" s="9" t="s">
        <v>13</v>
      </c>
      <c r="F443" s="19">
        <v>16357</v>
      </c>
      <c r="G443" s="19">
        <v>23438599580</v>
      </c>
      <c r="H443" s="20">
        <v>8939587834</v>
      </c>
      <c r="I443" s="7">
        <v>0</v>
      </c>
      <c r="J443" s="7">
        <v>8939587834</v>
      </c>
      <c r="K443" s="13">
        <v>0</v>
      </c>
      <c r="L443" s="18">
        <v>175081168.74000001</v>
      </c>
      <c r="M443" s="13">
        <v>0</v>
      </c>
      <c r="N443" s="14">
        <v>0</v>
      </c>
      <c r="O443" s="28">
        <v>728087358.52999997</v>
      </c>
      <c r="P443" s="30">
        <v>13595843218.73</v>
      </c>
      <c r="R443" s="45">
        <v>23438599580</v>
      </c>
      <c r="S443" s="43">
        <f t="shared" si="18"/>
        <v>93754398</v>
      </c>
      <c r="T443" s="43">
        <f t="shared" si="19"/>
        <v>7812866.5</v>
      </c>
      <c r="U443" s="50">
        <f t="shared" si="20"/>
        <v>62502932</v>
      </c>
    </row>
    <row r="444" spans="1:21" x14ac:dyDescent="0.2">
      <c r="A444" s="26" t="s">
        <v>874</v>
      </c>
      <c r="B444" s="9">
        <v>800096744</v>
      </c>
      <c r="C444" s="6" t="s">
        <v>867</v>
      </c>
      <c r="D444" s="6" t="s">
        <v>875</v>
      </c>
      <c r="E444" s="9" t="s">
        <v>13</v>
      </c>
      <c r="F444" s="19">
        <v>70963</v>
      </c>
      <c r="G444" s="19">
        <v>112266162594</v>
      </c>
      <c r="H444" s="20">
        <v>38885888164</v>
      </c>
      <c r="I444" s="7">
        <v>0</v>
      </c>
      <c r="J444" s="7">
        <v>38885888164</v>
      </c>
      <c r="K444" s="13">
        <v>0</v>
      </c>
      <c r="L444" s="18">
        <v>948541530.96000004</v>
      </c>
      <c r="M444" s="13">
        <v>0</v>
      </c>
      <c r="N444" s="14">
        <v>0</v>
      </c>
      <c r="O444" s="28">
        <v>3158724902.0700002</v>
      </c>
      <c r="P444" s="30">
        <v>69273007996.970001</v>
      </c>
      <c r="R444" s="45">
        <v>112266162594</v>
      </c>
      <c r="S444" s="43">
        <f t="shared" si="18"/>
        <v>449064650</v>
      </c>
      <c r="T444" s="43">
        <f t="shared" si="19"/>
        <v>37422054.170000002</v>
      </c>
      <c r="U444" s="50">
        <f t="shared" si="20"/>
        <v>299376433.36000001</v>
      </c>
    </row>
    <row r="445" spans="1:21" x14ac:dyDescent="0.2">
      <c r="A445" s="26" t="s">
        <v>876</v>
      </c>
      <c r="B445" s="9">
        <v>800096750</v>
      </c>
      <c r="C445" s="6" t="s">
        <v>867</v>
      </c>
      <c r="D445" s="6" t="s">
        <v>877</v>
      </c>
      <c r="E445" s="9" t="s">
        <v>13</v>
      </c>
      <c r="F445" s="19">
        <v>12037</v>
      </c>
      <c r="G445" s="19">
        <v>19680615370</v>
      </c>
      <c r="H445" s="20">
        <v>6502436313</v>
      </c>
      <c r="I445" s="7">
        <v>0</v>
      </c>
      <c r="J445" s="7">
        <v>6502436313</v>
      </c>
      <c r="K445" s="13">
        <v>0</v>
      </c>
      <c r="L445" s="18">
        <v>140738163.59999999</v>
      </c>
      <c r="M445" s="13">
        <v>0</v>
      </c>
      <c r="N445" s="14">
        <v>0</v>
      </c>
      <c r="O445" s="28">
        <v>535794310.36000001</v>
      </c>
      <c r="P445" s="30">
        <v>12501646583.040001</v>
      </c>
      <c r="R445" s="45">
        <v>19680615370</v>
      </c>
      <c r="S445" s="43">
        <f t="shared" si="18"/>
        <v>78722461</v>
      </c>
      <c r="T445" s="43">
        <f t="shared" si="19"/>
        <v>6560205.0800000001</v>
      </c>
      <c r="U445" s="50">
        <f t="shared" si="20"/>
        <v>52481640.640000001</v>
      </c>
    </row>
    <row r="446" spans="1:21" x14ac:dyDescent="0.2">
      <c r="A446" s="26" t="s">
        <v>878</v>
      </c>
      <c r="B446" s="9">
        <v>800096753</v>
      </c>
      <c r="C446" s="6" t="s">
        <v>867</v>
      </c>
      <c r="D446" s="6" t="s">
        <v>879</v>
      </c>
      <c r="E446" s="9" t="s">
        <v>13</v>
      </c>
      <c r="F446" s="19">
        <v>38155</v>
      </c>
      <c r="G446" s="19">
        <v>60203057525</v>
      </c>
      <c r="H446" s="20">
        <v>20802318532</v>
      </c>
      <c r="I446" s="7">
        <v>0</v>
      </c>
      <c r="J446" s="7">
        <v>20802318532</v>
      </c>
      <c r="K446" s="13">
        <v>0</v>
      </c>
      <c r="L446" s="18">
        <v>445990087.01999998</v>
      </c>
      <c r="M446" s="13">
        <v>0</v>
      </c>
      <c r="N446" s="14">
        <v>0</v>
      </c>
      <c r="O446" s="28">
        <v>1698366030.73</v>
      </c>
      <c r="P446" s="30">
        <v>37256382875.25</v>
      </c>
      <c r="R446" s="45">
        <v>60203057525</v>
      </c>
      <c r="S446" s="43">
        <f t="shared" si="18"/>
        <v>240812230</v>
      </c>
      <c r="T446" s="43">
        <f t="shared" si="19"/>
        <v>20067685.829999998</v>
      </c>
      <c r="U446" s="50">
        <f t="shared" si="20"/>
        <v>160541486.63999999</v>
      </c>
    </row>
    <row r="447" spans="1:21" x14ac:dyDescent="0.2">
      <c r="A447" s="26" t="s">
        <v>880</v>
      </c>
      <c r="B447" s="9">
        <v>800096746</v>
      </c>
      <c r="C447" s="6" t="s">
        <v>867</v>
      </c>
      <c r="D447" s="6" t="s">
        <v>881</v>
      </c>
      <c r="E447" s="9" t="s">
        <v>13</v>
      </c>
      <c r="F447" s="19">
        <v>49417</v>
      </c>
      <c r="G447" s="19">
        <v>77335578903</v>
      </c>
      <c r="H447" s="20">
        <v>26879771846</v>
      </c>
      <c r="I447" s="7">
        <v>0</v>
      </c>
      <c r="J447" s="7">
        <v>26879771846</v>
      </c>
      <c r="K447" s="13">
        <v>0</v>
      </c>
      <c r="L447" s="18">
        <v>589229210.61000001</v>
      </c>
      <c r="M447" s="13">
        <v>0</v>
      </c>
      <c r="N447" s="14">
        <v>0</v>
      </c>
      <c r="O447" s="28">
        <v>2199663324.3400002</v>
      </c>
      <c r="P447" s="30">
        <v>47666914522.050003</v>
      </c>
      <c r="R447" s="45">
        <v>77335578903</v>
      </c>
      <c r="S447" s="43">
        <f t="shared" si="18"/>
        <v>309342316</v>
      </c>
      <c r="T447" s="43">
        <f t="shared" si="19"/>
        <v>25778526.329999998</v>
      </c>
      <c r="U447" s="50">
        <f t="shared" si="20"/>
        <v>206228210.63999999</v>
      </c>
    </row>
    <row r="448" spans="1:21" x14ac:dyDescent="0.2">
      <c r="A448" s="26" t="s">
        <v>882</v>
      </c>
      <c r="B448" s="9">
        <v>812001675</v>
      </c>
      <c r="C448" s="6" t="s">
        <v>867</v>
      </c>
      <c r="D448" s="6" t="s">
        <v>883</v>
      </c>
      <c r="E448" s="9" t="s">
        <v>13</v>
      </c>
      <c r="F448" s="19">
        <v>15078</v>
      </c>
      <c r="G448" s="19">
        <v>24071529426</v>
      </c>
      <c r="H448" s="20">
        <v>8171791082</v>
      </c>
      <c r="I448" s="7">
        <v>0</v>
      </c>
      <c r="J448" s="7">
        <v>8171791082</v>
      </c>
      <c r="K448" s="13">
        <v>0</v>
      </c>
      <c r="L448" s="18">
        <v>175031014.27000001</v>
      </c>
      <c r="M448" s="13">
        <v>0</v>
      </c>
      <c r="N448" s="14">
        <v>0</v>
      </c>
      <c r="O448" s="28">
        <v>671156152.83000004</v>
      </c>
      <c r="P448" s="30">
        <v>15053551176.9</v>
      </c>
      <c r="R448" s="45">
        <v>24071529426</v>
      </c>
      <c r="S448" s="43">
        <f t="shared" si="18"/>
        <v>96286118</v>
      </c>
      <c r="T448" s="43">
        <f t="shared" si="19"/>
        <v>8023843.1699999999</v>
      </c>
      <c r="U448" s="50">
        <f t="shared" si="20"/>
        <v>64190745.359999999</v>
      </c>
    </row>
    <row r="449" spans="1:21" x14ac:dyDescent="0.2">
      <c r="A449" s="26" t="s">
        <v>884</v>
      </c>
      <c r="B449" s="9">
        <v>812001681</v>
      </c>
      <c r="C449" s="6" t="s">
        <v>867</v>
      </c>
      <c r="D449" s="6" t="s">
        <v>885</v>
      </c>
      <c r="E449" s="9" t="s">
        <v>13</v>
      </c>
      <c r="F449" s="19">
        <v>10410</v>
      </c>
      <c r="G449" s="19">
        <v>15265192770</v>
      </c>
      <c r="H449" s="20">
        <v>5669411158</v>
      </c>
      <c r="I449" s="7">
        <v>0</v>
      </c>
      <c r="J449" s="7">
        <v>5669411158</v>
      </c>
      <c r="K449" s="13">
        <v>0</v>
      </c>
      <c r="L449" s="18">
        <v>188282235.30000001</v>
      </c>
      <c r="M449" s="13">
        <v>0</v>
      </c>
      <c r="N449" s="14">
        <v>0</v>
      </c>
      <c r="O449" s="28">
        <v>463372831.33999997</v>
      </c>
      <c r="P449" s="30">
        <v>8944126545.3600006</v>
      </c>
      <c r="R449" s="45">
        <v>15265192770</v>
      </c>
      <c r="S449" s="43">
        <f t="shared" si="18"/>
        <v>61060771</v>
      </c>
      <c r="T449" s="43">
        <f t="shared" si="19"/>
        <v>5088397.58</v>
      </c>
      <c r="U449" s="50">
        <f t="shared" si="20"/>
        <v>40707180.640000001</v>
      </c>
    </row>
    <row r="450" spans="1:21" x14ac:dyDescent="0.2">
      <c r="A450" s="26" t="s">
        <v>886</v>
      </c>
      <c r="B450" s="9">
        <v>800096758</v>
      </c>
      <c r="C450" s="6" t="s">
        <v>867</v>
      </c>
      <c r="D450" s="6" t="s">
        <v>887</v>
      </c>
      <c r="E450" s="9" t="s">
        <v>13</v>
      </c>
      <c r="F450" s="19">
        <v>94325</v>
      </c>
      <c r="G450" s="19">
        <v>147332442950</v>
      </c>
      <c r="H450" s="20">
        <v>51632974175</v>
      </c>
      <c r="I450" s="7">
        <v>0</v>
      </c>
      <c r="J450" s="7">
        <v>51632974175</v>
      </c>
      <c r="K450" s="13">
        <v>0</v>
      </c>
      <c r="L450" s="18">
        <v>1325862740.0899999</v>
      </c>
      <c r="M450" s="13">
        <v>0</v>
      </c>
      <c r="N450" s="14">
        <v>0</v>
      </c>
      <c r="O450" s="28">
        <v>4198620779.6700001</v>
      </c>
      <c r="P450" s="30">
        <v>90174985255.240005</v>
      </c>
      <c r="R450" s="45">
        <v>147332442950</v>
      </c>
      <c r="S450" s="43">
        <f t="shared" si="18"/>
        <v>589329772</v>
      </c>
      <c r="T450" s="43">
        <f t="shared" si="19"/>
        <v>49110814.329999998</v>
      </c>
      <c r="U450" s="50">
        <f t="shared" si="20"/>
        <v>392886514.63999999</v>
      </c>
    </row>
    <row r="451" spans="1:21" x14ac:dyDescent="0.2">
      <c r="A451" s="26" t="s">
        <v>888</v>
      </c>
      <c r="B451" s="9">
        <v>800096761</v>
      </c>
      <c r="C451" s="6" t="s">
        <v>867</v>
      </c>
      <c r="D451" s="6" t="s">
        <v>889</v>
      </c>
      <c r="E451" s="9" t="s">
        <v>13</v>
      </c>
      <c r="F451" s="19">
        <v>14541</v>
      </c>
      <c r="G451" s="19">
        <v>21437127414</v>
      </c>
      <c r="H451" s="20">
        <v>7948491226</v>
      </c>
      <c r="I451" s="7">
        <v>0</v>
      </c>
      <c r="J451" s="7">
        <v>7948491226</v>
      </c>
      <c r="K451" s="13">
        <v>0</v>
      </c>
      <c r="L451" s="18">
        <v>168649602.78999999</v>
      </c>
      <c r="M451" s="13">
        <v>0</v>
      </c>
      <c r="N451" s="14">
        <v>0</v>
      </c>
      <c r="O451" s="28">
        <v>647253058.64999998</v>
      </c>
      <c r="P451" s="30">
        <v>12672733526.559999</v>
      </c>
      <c r="R451" s="45">
        <v>21437127414</v>
      </c>
      <c r="S451" s="43">
        <f t="shared" si="18"/>
        <v>85748510</v>
      </c>
      <c r="T451" s="43">
        <f t="shared" si="19"/>
        <v>7145709.1699999999</v>
      </c>
      <c r="U451" s="50">
        <f t="shared" si="20"/>
        <v>57165673.359999999</v>
      </c>
    </row>
    <row r="452" spans="1:21" x14ac:dyDescent="0.2">
      <c r="A452" s="26" t="s">
        <v>890</v>
      </c>
      <c r="B452" s="9">
        <v>800096762</v>
      </c>
      <c r="C452" s="6" t="s">
        <v>867</v>
      </c>
      <c r="D452" s="6" t="s">
        <v>891</v>
      </c>
      <c r="E452" s="9" t="s">
        <v>13</v>
      </c>
      <c r="F452" s="19">
        <v>14101</v>
      </c>
      <c r="G452" s="19">
        <v>22460594537</v>
      </c>
      <c r="H452" s="20">
        <v>7715063575</v>
      </c>
      <c r="I452" s="7">
        <v>0</v>
      </c>
      <c r="J452" s="7">
        <v>7715063575</v>
      </c>
      <c r="K452" s="13">
        <v>0</v>
      </c>
      <c r="L452" s="18">
        <v>185569601.59999999</v>
      </c>
      <c r="M452" s="13">
        <v>0</v>
      </c>
      <c r="N452" s="14">
        <v>0</v>
      </c>
      <c r="O452" s="28">
        <v>627667655.60000002</v>
      </c>
      <c r="P452" s="30">
        <v>13932293704.799999</v>
      </c>
      <c r="R452" s="45">
        <v>22460594537</v>
      </c>
      <c r="S452" s="43">
        <f t="shared" si="18"/>
        <v>89842378</v>
      </c>
      <c r="T452" s="43">
        <f t="shared" si="19"/>
        <v>7486864.8300000001</v>
      </c>
      <c r="U452" s="50">
        <f t="shared" si="20"/>
        <v>59894918.640000001</v>
      </c>
    </row>
    <row r="453" spans="1:21" x14ac:dyDescent="0.2">
      <c r="A453" s="26" t="s">
        <v>892</v>
      </c>
      <c r="B453" s="9">
        <v>800096763</v>
      </c>
      <c r="C453" s="6" t="s">
        <v>867</v>
      </c>
      <c r="D453" s="6" t="s">
        <v>893</v>
      </c>
      <c r="E453" s="9" t="s">
        <v>13</v>
      </c>
      <c r="F453" s="19">
        <v>60206</v>
      </c>
      <c r="G453" s="19">
        <v>84933507290</v>
      </c>
      <c r="H453" s="20">
        <v>32811178819</v>
      </c>
      <c r="I453" s="7">
        <v>0</v>
      </c>
      <c r="J453" s="7">
        <v>32811178819</v>
      </c>
      <c r="K453" s="13">
        <v>0</v>
      </c>
      <c r="L453" s="18">
        <v>890509976.42999995</v>
      </c>
      <c r="M453" s="13">
        <v>0</v>
      </c>
      <c r="N453" s="14">
        <v>0</v>
      </c>
      <c r="O453" s="28">
        <v>2679906309.6799998</v>
      </c>
      <c r="P453" s="30">
        <v>48551912184.889999</v>
      </c>
      <c r="R453" s="45">
        <v>84933507290</v>
      </c>
      <c r="S453" s="43">
        <f t="shared" si="18"/>
        <v>339734029</v>
      </c>
      <c r="T453" s="43">
        <f t="shared" si="19"/>
        <v>28311169.079999998</v>
      </c>
      <c r="U453" s="50">
        <f t="shared" si="20"/>
        <v>226489352.63999999</v>
      </c>
    </row>
    <row r="454" spans="1:21" x14ac:dyDescent="0.2">
      <c r="A454" s="26" t="s">
        <v>894</v>
      </c>
      <c r="B454" s="9">
        <v>800065474</v>
      </c>
      <c r="C454" s="6" t="s">
        <v>867</v>
      </c>
      <c r="D454" s="6" t="s">
        <v>895</v>
      </c>
      <c r="E454" s="9" t="s">
        <v>13</v>
      </c>
      <c r="F454" s="19">
        <v>23458</v>
      </c>
      <c r="G454" s="19">
        <v>34110582754</v>
      </c>
      <c r="H454" s="20">
        <v>12891135190</v>
      </c>
      <c r="I454" s="7">
        <v>0</v>
      </c>
      <c r="J454" s="7">
        <v>12891135190</v>
      </c>
      <c r="K454" s="13">
        <v>0</v>
      </c>
      <c r="L454" s="18">
        <v>346755001.98000002</v>
      </c>
      <c r="M454" s="13">
        <v>0</v>
      </c>
      <c r="N454" s="14">
        <v>0</v>
      </c>
      <c r="O454" s="28">
        <v>1044169056.45</v>
      </c>
      <c r="P454" s="30">
        <v>19828523505.57</v>
      </c>
      <c r="R454" s="45">
        <v>34110582754</v>
      </c>
      <c r="S454" s="43">
        <f t="shared" si="18"/>
        <v>136442331</v>
      </c>
      <c r="T454" s="43">
        <f t="shared" si="19"/>
        <v>11370194.25</v>
      </c>
      <c r="U454" s="50">
        <f t="shared" si="20"/>
        <v>90961554</v>
      </c>
    </row>
    <row r="455" spans="1:21" x14ac:dyDescent="0.2">
      <c r="A455" s="26" t="s">
        <v>896</v>
      </c>
      <c r="B455" s="9">
        <v>800096765</v>
      </c>
      <c r="C455" s="6" t="s">
        <v>867</v>
      </c>
      <c r="D455" s="6" t="s">
        <v>897</v>
      </c>
      <c r="E455" s="9" t="s">
        <v>13</v>
      </c>
      <c r="F455" s="19">
        <v>54996</v>
      </c>
      <c r="G455" s="19">
        <v>83732564916</v>
      </c>
      <c r="H455" s="20">
        <v>29998996846</v>
      </c>
      <c r="I455" s="7">
        <v>0</v>
      </c>
      <c r="J455" s="7">
        <v>29998996846</v>
      </c>
      <c r="K455" s="13">
        <v>0</v>
      </c>
      <c r="L455" s="18">
        <v>809314457.95000005</v>
      </c>
      <c r="M455" s="13">
        <v>0</v>
      </c>
      <c r="N455" s="14">
        <v>0</v>
      </c>
      <c r="O455" s="28">
        <v>2447997332.6100001</v>
      </c>
      <c r="P455" s="30">
        <v>50476256279.440002</v>
      </c>
      <c r="R455" s="45">
        <v>83732564916</v>
      </c>
      <c r="S455" s="43">
        <f t="shared" si="18"/>
        <v>334930260</v>
      </c>
      <c r="T455" s="43">
        <f t="shared" si="19"/>
        <v>27910855</v>
      </c>
      <c r="U455" s="50">
        <f t="shared" si="20"/>
        <v>223286840</v>
      </c>
    </row>
    <row r="456" spans="1:21" x14ac:dyDescent="0.2">
      <c r="A456" s="26" t="s">
        <v>898</v>
      </c>
      <c r="B456" s="9">
        <v>800096766</v>
      </c>
      <c r="C456" s="6" t="s">
        <v>867</v>
      </c>
      <c r="D456" s="6" t="s">
        <v>899</v>
      </c>
      <c r="E456" s="9" t="s">
        <v>13</v>
      </c>
      <c r="F456" s="19">
        <v>27172</v>
      </c>
      <c r="G456" s="19">
        <v>40969398160</v>
      </c>
      <c r="H456" s="20">
        <v>14773606295</v>
      </c>
      <c r="I456" s="7">
        <v>0</v>
      </c>
      <c r="J456" s="7">
        <v>14773606295</v>
      </c>
      <c r="K456" s="13">
        <v>0</v>
      </c>
      <c r="L456" s="18">
        <v>360509386.47000003</v>
      </c>
      <c r="M456" s="13">
        <v>0</v>
      </c>
      <c r="N456" s="14">
        <v>0</v>
      </c>
      <c r="O456" s="28">
        <v>1209487663.1300001</v>
      </c>
      <c r="P456" s="30">
        <v>24625794815.400002</v>
      </c>
      <c r="R456" s="45">
        <v>40969398160</v>
      </c>
      <c r="S456" s="43">
        <f t="shared" si="18"/>
        <v>163877593</v>
      </c>
      <c r="T456" s="43">
        <f t="shared" si="19"/>
        <v>13656466.08</v>
      </c>
      <c r="U456" s="50">
        <f t="shared" si="20"/>
        <v>109251728.64</v>
      </c>
    </row>
    <row r="457" spans="1:21" x14ac:dyDescent="0.2">
      <c r="A457" s="26" t="s">
        <v>900</v>
      </c>
      <c r="B457" s="9">
        <v>800096770</v>
      </c>
      <c r="C457" s="6" t="s">
        <v>867</v>
      </c>
      <c r="D457" s="6" t="s">
        <v>901</v>
      </c>
      <c r="E457" s="9" t="s">
        <v>13</v>
      </c>
      <c r="F457" s="19">
        <v>19438</v>
      </c>
      <c r="G457" s="19">
        <v>29333769172</v>
      </c>
      <c r="H457" s="20">
        <v>10607287615</v>
      </c>
      <c r="I457" s="7">
        <v>0</v>
      </c>
      <c r="J457" s="7">
        <v>10607287615</v>
      </c>
      <c r="K457" s="13">
        <v>0</v>
      </c>
      <c r="L457" s="18">
        <v>239609532.49000001</v>
      </c>
      <c r="M457" s="13">
        <v>0</v>
      </c>
      <c r="N457" s="14">
        <v>0</v>
      </c>
      <c r="O457" s="28">
        <v>865229692.17999995</v>
      </c>
      <c r="P457" s="30">
        <v>17621642332.330002</v>
      </c>
      <c r="R457" s="45">
        <v>29333769172</v>
      </c>
      <c r="S457" s="43">
        <f t="shared" si="18"/>
        <v>117335077</v>
      </c>
      <c r="T457" s="43">
        <f t="shared" si="19"/>
        <v>9777923.0800000001</v>
      </c>
      <c r="U457" s="50">
        <f t="shared" si="20"/>
        <v>78223384.640000001</v>
      </c>
    </row>
    <row r="458" spans="1:21" x14ac:dyDescent="0.2">
      <c r="A458" s="26" t="s">
        <v>902</v>
      </c>
      <c r="B458" s="9">
        <v>800096772</v>
      </c>
      <c r="C458" s="6" t="s">
        <v>867</v>
      </c>
      <c r="D458" s="6" t="s">
        <v>903</v>
      </c>
      <c r="E458" s="9" t="s">
        <v>16</v>
      </c>
      <c r="F458" s="19">
        <v>36256</v>
      </c>
      <c r="G458" s="19">
        <v>54312466912</v>
      </c>
      <c r="H458" s="20">
        <v>19845294977</v>
      </c>
      <c r="I458" s="7">
        <v>0</v>
      </c>
      <c r="J458" s="7">
        <v>19845294977</v>
      </c>
      <c r="K458" s="13">
        <v>0</v>
      </c>
      <c r="L458" s="18">
        <v>393074689.20999998</v>
      </c>
      <c r="M458" s="13">
        <v>0</v>
      </c>
      <c r="N458" s="14">
        <v>0</v>
      </c>
      <c r="O458" s="28">
        <v>1613837211.6400001</v>
      </c>
      <c r="P458" s="30">
        <v>32460260034.150002</v>
      </c>
      <c r="R458" s="45">
        <v>54312466912</v>
      </c>
      <c r="S458" s="43">
        <f t="shared" si="18"/>
        <v>217249868</v>
      </c>
      <c r="T458" s="43">
        <f t="shared" si="19"/>
        <v>18104155.670000002</v>
      </c>
      <c r="U458" s="50">
        <f t="shared" si="20"/>
        <v>144833245.36000001</v>
      </c>
    </row>
    <row r="459" spans="1:21" x14ac:dyDescent="0.2">
      <c r="A459" s="26" t="s">
        <v>904</v>
      </c>
      <c r="B459" s="9">
        <v>800079162</v>
      </c>
      <c r="C459" s="6" t="s">
        <v>867</v>
      </c>
      <c r="D459" s="6" t="s">
        <v>905</v>
      </c>
      <c r="E459" s="9" t="s">
        <v>13</v>
      </c>
      <c r="F459" s="19">
        <v>13857</v>
      </c>
      <c r="G459" s="19">
        <v>21743171127</v>
      </c>
      <c r="H459" s="20">
        <v>7600393769</v>
      </c>
      <c r="I459" s="7">
        <v>0</v>
      </c>
      <c r="J459" s="7">
        <v>7600393769</v>
      </c>
      <c r="K459" s="13">
        <v>0</v>
      </c>
      <c r="L459" s="18">
        <v>171826289.11000001</v>
      </c>
      <c r="M459" s="13">
        <v>0</v>
      </c>
      <c r="N459" s="14">
        <v>0</v>
      </c>
      <c r="O459" s="28">
        <v>616806659.36000001</v>
      </c>
      <c r="P459" s="30">
        <v>13354144409.530001</v>
      </c>
      <c r="R459" s="45">
        <v>21743171127</v>
      </c>
      <c r="S459" s="43">
        <f t="shared" si="18"/>
        <v>86972685</v>
      </c>
      <c r="T459" s="43">
        <f t="shared" si="19"/>
        <v>7247723.75</v>
      </c>
      <c r="U459" s="50">
        <f t="shared" si="20"/>
        <v>57981790</v>
      </c>
    </row>
    <row r="460" spans="1:21" x14ac:dyDescent="0.2">
      <c r="A460" s="26" t="s">
        <v>906</v>
      </c>
      <c r="B460" s="9">
        <v>800096777</v>
      </c>
      <c r="C460" s="6" t="s">
        <v>867</v>
      </c>
      <c r="D460" s="6" t="s">
        <v>907</v>
      </c>
      <c r="E460" s="9" t="s">
        <v>13</v>
      </c>
      <c r="F460" s="19">
        <v>81052</v>
      </c>
      <c r="G460" s="19">
        <v>126377494180</v>
      </c>
      <c r="H460" s="20">
        <v>44090412119</v>
      </c>
      <c r="I460" s="7">
        <v>0</v>
      </c>
      <c r="J460" s="7">
        <v>44090412119</v>
      </c>
      <c r="K460" s="13">
        <v>0</v>
      </c>
      <c r="L460" s="18">
        <v>1045710542.17</v>
      </c>
      <c r="M460" s="13">
        <v>0</v>
      </c>
      <c r="N460" s="14">
        <v>0</v>
      </c>
      <c r="O460" s="28">
        <v>3607809291.6399999</v>
      </c>
      <c r="P460" s="30">
        <v>77633562227.190002</v>
      </c>
      <c r="R460" s="45">
        <v>126377494180</v>
      </c>
      <c r="S460" s="43">
        <f t="shared" si="18"/>
        <v>505509977</v>
      </c>
      <c r="T460" s="43">
        <f t="shared" si="19"/>
        <v>42125831.420000002</v>
      </c>
      <c r="U460" s="50">
        <f t="shared" si="20"/>
        <v>337006651.36000001</v>
      </c>
    </row>
    <row r="461" spans="1:21" x14ac:dyDescent="0.2">
      <c r="A461" s="26" t="s">
        <v>908</v>
      </c>
      <c r="B461" s="9">
        <v>800075231</v>
      </c>
      <c r="C461" s="6" t="s">
        <v>867</v>
      </c>
      <c r="D461" s="6" t="s">
        <v>909</v>
      </c>
      <c r="E461" s="9" t="s">
        <v>13</v>
      </c>
      <c r="F461" s="19">
        <v>38091</v>
      </c>
      <c r="G461" s="19">
        <v>53395849527</v>
      </c>
      <c r="H461" s="20">
        <v>20506317861</v>
      </c>
      <c r="I461" s="7">
        <v>0</v>
      </c>
      <c r="J461" s="7">
        <v>20506317861</v>
      </c>
      <c r="K461" s="13">
        <v>0</v>
      </c>
      <c r="L461" s="18">
        <v>471567332.38999999</v>
      </c>
      <c r="M461" s="13">
        <v>0</v>
      </c>
      <c r="N461" s="14">
        <v>0</v>
      </c>
      <c r="O461" s="28">
        <v>1695517244.8299999</v>
      </c>
      <c r="P461" s="30">
        <v>30722447088.779999</v>
      </c>
      <c r="R461" s="45">
        <v>53395849527</v>
      </c>
      <c r="S461" s="43">
        <f t="shared" ref="S461:S524" si="21">+ROUND(R461*0.004,0)</f>
        <v>213583398</v>
      </c>
      <c r="T461" s="43">
        <f t="shared" ref="T461:T524" si="22">ROUND((S461/12),2)</f>
        <v>17798616.5</v>
      </c>
      <c r="U461" s="50">
        <f t="shared" ref="U461:U524" si="23">+T461*8</f>
        <v>142388932</v>
      </c>
    </row>
    <row r="462" spans="1:21" x14ac:dyDescent="0.2">
      <c r="A462" s="26" t="s">
        <v>910</v>
      </c>
      <c r="B462" s="9">
        <v>800096781</v>
      </c>
      <c r="C462" s="6" t="s">
        <v>867</v>
      </c>
      <c r="D462" s="6" t="s">
        <v>911</v>
      </c>
      <c r="E462" s="9" t="s">
        <v>13</v>
      </c>
      <c r="F462" s="19">
        <v>25742</v>
      </c>
      <c r="G462" s="19">
        <v>37549340560</v>
      </c>
      <c r="H462" s="20">
        <v>14153133366</v>
      </c>
      <c r="I462" s="7">
        <v>0</v>
      </c>
      <c r="J462" s="7">
        <v>14153133366</v>
      </c>
      <c r="K462" s="13">
        <v>0</v>
      </c>
      <c r="L462" s="18">
        <v>292491790.06</v>
      </c>
      <c r="M462" s="13">
        <v>0</v>
      </c>
      <c r="N462" s="14">
        <v>0</v>
      </c>
      <c r="O462" s="28">
        <v>1145835103.21</v>
      </c>
      <c r="P462" s="30">
        <v>21957880300.73</v>
      </c>
      <c r="R462" s="45">
        <v>37549340560</v>
      </c>
      <c r="S462" s="43">
        <f t="shared" si="21"/>
        <v>150197362</v>
      </c>
      <c r="T462" s="43">
        <f t="shared" si="22"/>
        <v>12516446.83</v>
      </c>
      <c r="U462" s="50">
        <f t="shared" si="23"/>
        <v>100131574.64</v>
      </c>
    </row>
    <row r="463" spans="1:21" x14ac:dyDescent="0.2">
      <c r="A463" s="26" t="s">
        <v>912</v>
      </c>
      <c r="B463" s="9">
        <v>800096804</v>
      </c>
      <c r="C463" s="6" t="s">
        <v>867</v>
      </c>
      <c r="D463" s="6" t="s">
        <v>913</v>
      </c>
      <c r="E463" s="9" t="s">
        <v>13</v>
      </c>
      <c r="F463" s="19">
        <v>30229</v>
      </c>
      <c r="G463" s="19">
        <v>46364605391</v>
      </c>
      <c r="H463" s="20">
        <v>16517528633</v>
      </c>
      <c r="I463" s="7">
        <v>0</v>
      </c>
      <c r="J463" s="7">
        <v>16517528633</v>
      </c>
      <c r="K463" s="13">
        <v>0</v>
      </c>
      <c r="L463" s="18">
        <v>320647539.13999999</v>
      </c>
      <c r="M463" s="13">
        <v>0</v>
      </c>
      <c r="N463" s="14">
        <v>0</v>
      </c>
      <c r="O463" s="28">
        <v>1345561702.0799999</v>
      </c>
      <c r="P463" s="30">
        <v>28180867516.779999</v>
      </c>
      <c r="R463" s="45">
        <v>46364605391</v>
      </c>
      <c r="S463" s="43">
        <f t="shared" si="21"/>
        <v>185458422</v>
      </c>
      <c r="T463" s="43">
        <f t="shared" si="22"/>
        <v>15454868.5</v>
      </c>
      <c r="U463" s="50">
        <f t="shared" si="23"/>
        <v>123638948</v>
      </c>
    </row>
    <row r="464" spans="1:21" x14ac:dyDescent="0.2">
      <c r="A464" s="26" t="s">
        <v>914</v>
      </c>
      <c r="B464" s="9">
        <v>800075537</v>
      </c>
      <c r="C464" s="6" t="s">
        <v>867</v>
      </c>
      <c r="D464" s="6" t="s">
        <v>191</v>
      </c>
      <c r="E464" s="9" t="s">
        <v>13</v>
      </c>
      <c r="F464" s="19">
        <v>17767</v>
      </c>
      <c r="G464" s="19">
        <v>27641774231</v>
      </c>
      <c r="H464" s="20">
        <v>9684412947</v>
      </c>
      <c r="I464" s="7">
        <v>0</v>
      </c>
      <c r="J464" s="7">
        <v>9684412947</v>
      </c>
      <c r="K464" s="13">
        <v>0</v>
      </c>
      <c r="L464" s="18">
        <v>196391711.88</v>
      </c>
      <c r="M464" s="13">
        <v>0</v>
      </c>
      <c r="N464" s="14">
        <v>0</v>
      </c>
      <c r="O464" s="28">
        <v>790849672.86000001</v>
      </c>
      <c r="P464" s="30">
        <v>16970119899.26</v>
      </c>
      <c r="R464" s="45">
        <v>27641774231</v>
      </c>
      <c r="S464" s="43">
        <f t="shared" si="21"/>
        <v>110567097</v>
      </c>
      <c r="T464" s="43">
        <f t="shared" si="22"/>
        <v>9213924.75</v>
      </c>
      <c r="U464" s="50">
        <f t="shared" si="23"/>
        <v>73711398</v>
      </c>
    </row>
    <row r="465" spans="1:21" x14ac:dyDescent="0.2">
      <c r="A465" s="26" t="s">
        <v>915</v>
      </c>
      <c r="B465" s="9">
        <v>900220061</v>
      </c>
      <c r="C465" s="6" t="s">
        <v>867</v>
      </c>
      <c r="D465" s="6" t="s">
        <v>916</v>
      </c>
      <c r="E465" s="9" t="s">
        <v>13</v>
      </c>
      <c r="F465" s="19">
        <v>7880</v>
      </c>
      <c r="G465" s="19">
        <v>10649236880</v>
      </c>
      <c r="H465" s="20">
        <v>4285836484</v>
      </c>
      <c r="I465" s="7">
        <v>0</v>
      </c>
      <c r="J465" s="7">
        <v>4285836484</v>
      </c>
      <c r="K465" s="13">
        <v>0</v>
      </c>
      <c r="L465" s="18">
        <v>81231107.409999996</v>
      </c>
      <c r="M465" s="13">
        <v>0</v>
      </c>
      <c r="N465" s="14">
        <v>0</v>
      </c>
      <c r="O465" s="28">
        <v>350756763.77999997</v>
      </c>
      <c r="P465" s="30">
        <v>5931412524.8100004</v>
      </c>
      <c r="R465" s="45">
        <v>10649236880</v>
      </c>
      <c r="S465" s="43">
        <f t="shared" si="21"/>
        <v>42596948</v>
      </c>
      <c r="T465" s="43">
        <f t="shared" si="22"/>
        <v>3549745.67</v>
      </c>
      <c r="U465" s="50">
        <f t="shared" si="23"/>
        <v>28397965.359999999</v>
      </c>
    </row>
    <row r="466" spans="1:21" x14ac:dyDescent="0.2">
      <c r="A466" s="26" t="s">
        <v>917</v>
      </c>
      <c r="B466" s="9">
        <v>800096805</v>
      </c>
      <c r="C466" s="6" t="s">
        <v>867</v>
      </c>
      <c r="D466" s="6" t="s">
        <v>918</v>
      </c>
      <c r="E466" s="9" t="s">
        <v>13</v>
      </c>
      <c r="F466" s="19">
        <v>33815</v>
      </c>
      <c r="G466" s="19">
        <v>56831281195</v>
      </c>
      <c r="H466" s="20">
        <v>18558230273</v>
      </c>
      <c r="I466" s="7">
        <v>0</v>
      </c>
      <c r="J466" s="7">
        <v>18558230273</v>
      </c>
      <c r="K466" s="13">
        <v>0</v>
      </c>
      <c r="L466" s="18">
        <v>409561687.07999998</v>
      </c>
      <c r="M466" s="13">
        <v>0</v>
      </c>
      <c r="N466" s="14">
        <v>0</v>
      </c>
      <c r="O466" s="28">
        <v>1505182736.97</v>
      </c>
      <c r="P466" s="30">
        <v>36358306497.949997</v>
      </c>
      <c r="R466" s="45">
        <v>56831281195</v>
      </c>
      <c r="S466" s="43">
        <f t="shared" si="21"/>
        <v>227325125</v>
      </c>
      <c r="T466" s="43">
        <f t="shared" si="22"/>
        <v>18943760.420000002</v>
      </c>
      <c r="U466" s="50">
        <f t="shared" si="23"/>
        <v>151550083.36000001</v>
      </c>
    </row>
    <row r="467" spans="1:21" x14ac:dyDescent="0.2">
      <c r="A467" s="26" t="s">
        <v>919</v>
      </c>
      <c r="B467" s="9">
        <v>800096807</v>
      </c>
      <c r="C467" s="6" t="s">
        <v>867</v>
      </c>
      <c r="D467" s="6" t="s">
        <v>920</v>
      </c>
      <c r="E467" s="9" t="s">
        <v>13</v>
      </c>
      <c r="F467" s="19">
        <v>88332</v>
      </c>
      <c r="G467" s="19">
        <v>120091593936</v>
      </c>
      <c r="H467" s="20">
        <v>48380337499</v>
      </c>
      <c r="I467" s="7">
        <v>0</v>
      </c>
      <c r="J467" s="7">
        <v>48380337499</v>
      </c>
      <c r="K467" s="13">
        <v>0</v>
      </c>
      <c r="L467" s="18">
        <v>1123903454.4200001</v>
      </c>
      <c r="M467" s="13">
        <v>0</v>
      </c>
      <c r="N467" s="14">
        <v>0</v>
      </c>
      <c r="O467" s="28">
        <v>3931858687.6199999</v>
      </c>
      <c r="P467" s="30">
        <v>66655494294.959999</v>
      </c>
      <c r="R467" s="45">
        <v>120091593936</v>
      </c>
      <c r="S467" s="43">
        <f t="shared" si="21"/>
        <v>480366376</v>
      </c>
      <c r="T467" s="43">
        <f t="shared" si="22"/>
        <v>40030531.329999998</v>
      </c>
      <c r="U467" s="50">
        <f t="shared" si="23"/>
        <v>320244250.63999999</v>
      </c>
    </row>
    <row r="468" spans="1:21" x14ac:dyDescent="0.2">
      <c r="A468" s="26" t="s">
        <v>921</v>
      </c>
      <c r="B468" s="9">
        <v>900220147</v>
      </c>
      <c r="C468" s="6" t="s">
        <v>867</v>
      </c>
      <c r="D468" s="6" t="s">
        <v>922</v>
      </c>
      <c r="E468" s="9" t="s">
        <v>13</v>
      </c>
      <c r="F468" s="19">
        <v>36959</v>
      </c>
      <c r="G468" s="19">
        <v>48810531653</v>
      </c>
      <c r="H468" s="20">
        <v>20215849887</v>
      </c>
      <c r="I468" s="7">
        <v>0</v>
      </c>
      <c r="J468" s="7">
        <v>20215849887</v>
      </c>
      <c r="K468" s="13">
        <v>0</v>
      </c>
      <c r="L468" s="18">
        <v>379777256.69999999</v>
      </c>
      <c r="M468" s="13">
        <v>0</v>
      </c>
      <c r="N468" s="14">
        <v>0</v>
      </c>
      <c r="O468" s="28">
        <v>1645129344.24</v>
      </c>
      <c r="P468" s="30">
        <v>26569775165.059998</v>
      </c>
      <c r="R468" s="45">
        <v>48810531653</v>
      </c>
      <c r="S468" s="43">
        <f t="shared" si="21"/>
        <v>195242127</v>
      </c>
      <c r="T468" s="43">
        <f t="shared" si="22"/>
        <v>16270177.25</v>
      </c>
      <c r="U468" s="50">
        <f t="shared" si="23"/>
        <v>130161418</v>
      </c>
    </row>
    <row r="469" spans="1:21" x14ac:dyDescent="0.2">
      <c r="A469" s="26" t="s">
        <v>923</v>
      </c>
      <c r="B469" s="9">
        <v>800096808</v>
      </c>
      <c r="C469" s="6" t="s">
        <v>867</v>
      </c>
      <c r="D469" s="6" t="s">
        <v>924</v>
      </c>
      <c r="E469" s="9" t="s">
        <v>13</v>
      </c>
      <c r="F469" s="19">
        <v>30781</v>
      </c>
      <c r="G469" s="19">
        <v>44871002750</v>
      </c>
      <c r="H469" s="20">
        <v>16894689594</v>
      </c>
      <c r="I469" s="7">
        <v>0</v>
      </c>
      <c r="J469" s="7">
        <v>16894689594</v>
      </c>
      <c r="K469" s="13">
        <v>0</v>
      </c>
      <c r="L469" s="18">
        <v>410569765.79000002</v>
      </c>
      <c r="M469" s="13">
        <v>0</v>
      </c>
      <c r="N469" s="14">
        <v>0</v>
      </c>
      <c r="O469" s="28">
        <v>1370132480.45</v>
      </c>
      <c r="P469" s="30">
        <v>26195610909.759998</v>
      </c>
      <c r="R469" s="45">
        <v>44871002750</v>
      </c>
      <c r="S469" s="43">
        <f t="shared" si="21"/>
        <v>179484011</v>
      </c>
      <c r="T469" s="43">
        <f t="shared" si="22"/>
        <v>14957000.92</v>
      </c>
      <c r="U469" s="50">
        <f t="shared" si="23"/>
        <v>119656007.36</v>
      </c>
    </row>
    <row r="470" spans="1:21" x14ac:dyDescent="0.2">
      <c r="A470" s="26" t="s">
        <v>925</v>
      </c>
      <c r="B470" s="9">
        <v>890680149</v>
      </c>
      <c r="C470" s="6" t="s">
        <v>926</v>
      </c>
      <c r="D470" s="6" t="s">
        <v>927</v>
      </c>
      <c r="E470" s="9" t="s">
        <v>13</v>
      </c>
      <c r="F470" s="19">
        <v>5006</v>
      </c>
      <c r="G470" s="19">
        <v>9908005356</v>
      </c>
      <c r="H470" s="20">
        <v>2695160469</v>
      </c>
      <c r="I470" s="7">
        <v>0</v>
      </c>
      <c r="J470" s="7">
        <v>2695160469</v>
      </c>
      <c r="K470" s="13">
        <v>0</v>
      </c>
      <c r="L470" s="18">
        <v>119257334.2</v>
      </c>
      <c r="M470" s="13">
        <v>0</v>
      </c>
      <c r="N470" s="14">
        <v>0</v>
      </c>
      <c r="O470" s="28">
        <v>1597638989.45</v>
      </c>
      <c r="P470" s="30">
        <v>5495948563.3500004</v>
      </c>
      <c r="R470" s="45">
        <v>9908005356</v>
      </c>
      <c r="S470" s="43">
        <f t="shared" si="21"/>
        <v>39632021</v>
      </c>
      <c r="T470" s="43">
        <f t="shared" si="22"/>
        <v>3302668.42</v>
      </c>
      <c r="U470" s="50">
        <f t="shared" si="23"/>
        <v>26421347.359999999</v>
      </c>
    </row>
    <row r="471" spans="1:21" x14ac:dyDescent="0.2">
      <c r="A471" s="26" t="s">
        <v>928</v>
      </c>
      <c r="B471" s="9">
        <v>899999450</v>
      </c>
      <c r="C471" s="6" t="s">
        <v>926</v>
      </c>
      <c r="D471" s="6" t="s">
        <v>929</v>
      </c>
      <c r="E471" s="9" t="s">
        <v>13</v>
      </c>
      <c r="F471" s="19">
        <v>2295</v>
      </c>
      <c r="G471" s="19">
        <v>4177678005</v>
      </c>
      <c r="H471" s="20">
        <v>1255645884</v>
      </c>
      <c r="I471" s="7">
        <v>0</v>
      </c>
      <c r="J471" s="7">
        <v>1255645884</v>
      </c>
      <c r="K471" s="13">
        <v>0</v>
      </c>
      <c r="L471" s="18">
        <v>35421198.979999997</v>
      </c>
      <c r="M471" s="13">
        <v>0</v>
      </c>
      <c r="N471" s="14">
        <v>0</v>
      </c>
      <c r="O471" s="28">
        <v>732437371.30999994</v>
      </c>
      <c r="P471" s="30">
        <v>2154173550.71</v>
      </c>
      <c r="R471" s="45">
        <v>4177678005</v>
      </c>
      <c r="S471" s="43">
        <f t="shared" si="21"/>
        <v>16710712</v>
      </c>
      <c r="T471" s="43">
        <f t="shared" si="22"/>
        <v>1392559.33</v>
      </c>
      <c r="U471" s="50">
        <f t="shared" si="23"/>
        <v>11140474.640000001</v>
      </c>
    </row>
    <row r="472" spans="1:21" x14ac:dyDescent="0.2">
      <c r="A472" s="26" t="s">
        <v>930</v>
      </c>
      <c r="B472" s="9">
        <v>890680097</v>
      </c>
      <c r="C472" s="6" t="s">
        <v>926</v>
      </c>
      <c r="D472" s="6" t="s">
        <v>931</v>
      </c>
      <c r="E472" s="9" t="s">
        <v>13</v>
      </c>
      <c r="F472" s="19">
        <v>5750</v>
      </c>
      <c r="G472" s="19">
        <v>9425877250</v>
      </c>
      <c r="H472" s="20">
        <v>3147068935</v>
      </c>
      <c r="I472" s="7">
        <v>0</v>
      </c>
      <c r="J472" s="7">
        <v>3147068935</v>
      </c>
      <c r="K472" s="13">
        <v>0</v>
      </c>
      <c r="L472" s="18">
        <v>120809554.31999999</v>
      </c>
      <c r="M472" s="13">
        <v>0</v>
      </c>
      <c r="N472" s="14">
        <v>0</v>
      </c>
      <c r="O472" s="28">
        <v>1835082738.5799999</v>
      </c>
      <c r="P472" s="30">
        <v>4322916022.1000004</v>
      </c>
      <c r="R472" s="45">
        <v>9425877250</v>
      </c>
      <c r="S472" s="43">
        <f t="shared" si="21"/>
        <v>37703509</v>
      </c>
      <c r="T472" s="43">
        <f t="shared" si="22"/>
        <v>3141959.08</v>
      </c>
      <c r="U472" s="50">
        <f t="shared" si="23"/>
        <v>25135672.640000001</v>
      </c>
    </row>
    <row r="473" spans="1:21" x14ac:dyDescent="0.2">
      <c r="A473" s="26" t="s">
        <v>932</v>
      </c>
      <c r="B473" s="9">
        <v>899999426</v>
      </c>
      <c r="C473" s="6" t="s">
        <v>926</v>
      </c>
      <c r="D473" s="6" t="s">
        <v>933</v>
      </c>
      <c r="E473" s="9" t="s">
        <v>13</v>
      </c>
      <c r="F473" s="19">
        <v>7220</v>
      </c>
      <c r="G473" s="19">
        <v>13314900180</v>
      </c>
      <c r="H473" s="20">
        <v>3947775473</v>
      </c>
      <c r="I473" s="7">
        <v>0</v>
      </c>
      <c r="J473" s="7">
        <v>3947775473</v>
      </c>
      <c r="K473" s="13">
        <v>0</v>
      </c>
      <c r="L473" s="18">
        <v>131402090.38</v>
      </c>
      <c r="M473" s="13">
        <v>0</v>
      </c>
      <c r="N473" s="14">
        <v>0</v>
      </c>
      <c r="O473" s="28">
        <v>2304225630</v>
      </c>
      <c r="P473" s="30">
        <v>6931496986.6199999</v>
      </c>
      <c r="R473" s="45">
        <v>13314900180</v>
      </c>
      <c r="S473" s="43">
        <f t="shared" si="21"/>
        <v>53259601</v>
      </c>
      <c r="T473" s="43">
        <f t="shared" si="22"/>
        <v>4438300.08</v>
      </c>
      <c r="U473" s="50">
        <f t="shared" si="23"/>
        <v>35506400.640000001</v>
      </c>
    </row>
    <row r="474" spans="1:21" x14ac:dyDescent="0.2">
      <c r="A474" s="26" t="s">
        <v>934</v>
      </c>
      <c r="B474" s="9">
        <v>800093386</v>
      </c>
      <c r="C474" s="6" t="s">
        <v>926</v>
      </c>
      <c r="D474" s="6" t="s">
        <v>935</v>
      </c>
      <c r="E474" s="9" t="s">
        <v>13</v>
      </c>
      <c r="F474" s="19">
        <v>5577</v>
      </c>
      <c r="G474" s="19">
        <v>10650608826</v>
      </c>
      <c r="H474" s="20">
        <v>3023425753</v>
      </c>
      <c r="I474" s="7">
        <v>0</v>
      </c>
      <c r="J474" s="7">
        <v>3023425753</v>
      </c>
      <c r="K474" s="13">
        <v>0</v>
      </c>
      <c r="L474" s="18">
        <v>83560612.260000005</v>
      </c>
      <c r="M474" s="13">
        <v>0</v>
      </c>
      <c r="N474" s="14">
        <v>0</v>
      </c>
      <c r="O474" s="28">
        <v>1779870684.01</v>
      </c>
      <c r="P474" s="30">
        <v>5763751776.7299995</v>
      </c>
      <c r="R474" s="45">
        <v>10650608826</v>
      </c>
      <c r="S474" s="43">
        <f t="shared" si="21"/>
        <v>42602435</v>
      </c>
      <c r="T474" s="43">
        <f t="shared" si="22"/>
        <v>3550202.92</v>
      </c>
      <c r="U474" s="50">
        <f t="shared" si="23"/>
        <v>28401623.359999999</v>
      </c>
    </row>
    <row r="475" spans="1:21" x14ac:dyDescent="0.2">
      <c r="A475" s="26" t="s">
        <v>936</v>
      </c>
      <c r="B475" s="9">
        <v>800094624</v>
      </c>
      <c r="C475" s="6" t="s">
        <v>926</v>
      </c>
      <c r="D475" s="6" t="s">
        <v>937</v>
      </c>
      <c r="E475" s="9" t="s">
        <v>16</v>
      </c>
      <c r="F475" s="19">
        <v>1109</v>
      </c>
      <c r="G475" s="19">
        <v>2253041073</v>
      </c>
      <c r="H475" s="20">
        <v>671414258</v>
      </c>
      <c r="I475" s="7">
        <v>0</v>
      </c>
      <c r="J475" s="7">
        <v>671414258</v>
      </c>
      <c r="K475" s="13">
        <v>0</v>
      </c>
      <c r="L475" s="18">
        <v>23011091.379999999</v>
      </c>
      <c r="M475" s="13">
        <v>0</v>
      </c>
      <c r="N475" s="14">
        <v>0</v>
      </c>
      <c r="O475" s="28">
        <v>353931609.93000001</v>
      </c>
      <c r="P475" s="30">
        <v>1204684113.6900001</v>
      </c>
      <c r="R475" s="45">
        <v>2253041073</v>
      </c>
      <c r="S475" s="43">
        <f t="shared" si="21"/>
        <v>9012164</v>
      </c>
      <c r="T475" s="43">
        <f t="shared" si="22"/>
        <v>751013.67</v>
      </c>
      <c r="U475" s="50">
        <f t="shared" si="23"/>
        <v>6008109.3600000003</v>
      </c>
    </row>
    <row r="476" spans="1:21" x14ac:dyDescent="0.2">
      <c r="A476" s="26" t="s">
        <v>938</v>
      </c>
      <c r="B476" s="9">
        <v>899999708</v>
      </c>
      <c r="C476" s="6" t="s">
        <v>926</v>
      </c>
      <c r="D476" s="6" t="s">
        <v>939</v>
      </c>
      <c r="E476" s="9" t="s">
        <v>13</v>
      </c>
      <c r="F476" s="19">
        <v>1194</v>
      </c>
      <c r="G476" s="19">
        <v>2455253244</v>
      </c>
      <c r="H476" s="20">
        <v>650281630</v>
      </c>
      <c r="I476" s="7">
        <v>0</v>
      </c>
      <c r="J476" s="7">
        <v>650281630</v>
      </c>
      <c r="K476" s="13">
        <v>0</v>
      </c>
      <c r="L476" s="18">
        <v>18632832.300000001</v>
      </c>
      <c r="M476" s="13">
        <v>0</v>
      </c>
      <c r="N476" s="14">
        <v>0</v>
      </c>
      <c r="O476" s="28">
        <v>381058919.98000002</v>
      </c>
      <c r="P476" s="30">
        <v>1405279861.72</v>
      </c>
      <c r="R476" s="45">
        <v>2455253244</v>
      </c>
      <c r="S476" s="43">
        <f t="shared" si="21"/>
        <v>9821013</v>
      </c>
      <c r="T476" s="43">
        <f t="shared" si="22"/>
        <v>818417.75</v>
      </c>
      <c r="U476" s="50">
        <f t="shared" si="23"/>
        <v>6547342</v>
      </c>
    </row>
    <row r="477" spans="1:21" x14ac:dyDescent="0.2">
      <c r="A477" s="26" t="s">
        <v>940</v>
      </c>
      <c r="B477" s="9">
        <v>800094622</v>
      </c>
      <c r="C477" s="6" t="s">
        <v>926</v>
      </c>
      <c r="D477" s="6" t="s">
        <v>941</v>
      </c>
      <c r="E477" s="9" t="s">
        <v>13</v>
      </c>
      <c r="F477" s="19">
        <v>2279</v>
      </c>
      <c r="G477" s="19">
        <v>3731557114</v>
      </c>
      <c r="H477" s="20">
        <v>1155672483</v>
      </c>
      <c r="I477" s="7">
        <v>0</v>
      </c>
      <c r="J477" s="7">
        <v>1155672483</v>
      </c>
      <c r="K477" s="13">
        <v>0</v>
      </c>
      <c r="L477" s="18">
        <v>41981856.57</v>
      </c>
      <c r="M477" s="13">
        <v>0</v>
      </c>
      <c r="N477" s="14">
        <v>0</v>
      </c>
      <c r="O477" s="28">
        <v>727331054.12</v>
      </c>
      <c r="P477" s="30">
        <v>1806571720.3099999</v>
      </c>
      <c r="R477" s="45">
        <v>3731557114</v>
      </c>
      <c r="S477" s="43">
        <f t="shared" si="21"/>
        <v>14926228</v>
      </c>
      <c r="T477" s="43">
        <f t="shared" si="22"/>
        <v>1243852.33</v>
      </c>
      <c r="U477" s="50">
        <f t="shared" si="23"/>
        <v>9950818.6400000006</v>
      </c>
    </row>
    <row r="478" spans="1:21" x14ac:dyDescent="0.2">
      <c r="A478" s="26" t="s">
        <v>942</v>
      </c>
      <c r="B478" s="9">
        <v>890680107</v>
      </c>
      <c r="C478" s="6" t="s">
        <v>926</v>
      </c>
      <c r="D478" s="6" t="s">
        <v>943</v>
      </c>
      <c r="E478" s="9" t="s">
        <v>13</v>
      </c>
      <c r="F478" s="19">
        <v>3403</v>
      </c>
      <c r="G478" s="19">
        <v>5032046727</v>
      </c>
      <c r="H478" s="20">
        <v>1816955792</v>
      </c>
      <c r="I478" s="7">
        <v>0</v>
      </c>
      <c r="J478" s="7">
        <v>1816955792</v>
      </c>
      <c r="K478" s="13">
        <v>0</v>
      </c>
      <c r="L478" s="18">
        <v>55952785.32</v>
      </c>
      <c r="M478" s="13">
        <v>0</v>
      </c>
      <c r="N478" s="14">
        <v>0</v>
      </c>
      <c r="O478" s="28">
        <v>1086049836.4100001</v>
      </c>
      <c r="P478" s="30">
        <v>2073088313.27</v>
      </c>
      <c r="R478" s="45">
        <v>5032046727</v>
      </c>
      <c r="S478" s="43">
        <f t="shared" si="21"/>
        <v>20128187</v>
      </c>
      <c r="T478" s="43">
        <f t="shared" si="22"/>
        <v>1677348.92</v>
      </c>
      <c r="U478" s="50">
        <f t="shared" si="23"/>
        <v>13418791.359999999</v>
      </c>
    </row>
    <row r="479" spans="1:21" x14ac:dyDescent="0.2">
      <c r="A479" s="26" t="s">
        <v>944</v>
      </c>
      <c r="B479" s="9">
        <v>800081091</v>
      </c>
      <c r="C479" s="6" t="s">
        <v>926</v>
      </c>
      <c r="D479" s="6" t="s">
        <v>945</v>
      </c>
      <c r="E479" s="9" t="s">
        <v>13</v>
      </c>
      <c r="F479" s="19">
        <v>5196</v>
      </c>
      <c r="G479" s="19">
        <v>8932194192</v>
      </c>
      <c r="H479" s="20">
        <v>2842853126</v>
      </c>
      <c r="I479" s="7">
        <v>0</v>
      </c>
      <c r="J479" s="7">
        <v>2842853126</v>
      </c>
      <c r="K479" s="13">
        <v>0</v>
      </c>
      <c r="L479" s="18">
        <v>113115632.45</v>
      </c>
      <c r="M479" s="13">
        <v>0</v>
      </c>
      <c r="N479" s="14">
        <v>0</v>
      </c>
      <c r="O479" s="28">
        <v>1658276506.03</v>
      </c>
      <c r="P479" s="30">
        <v>4317948927.5200005</v>
      </c>
      <c r="R479" s="45">
        <v>8932194192</v>
      </c>
      <c r="S479" s="43">
        <f t="shared" si="21"/>
        <v>35728777</v>
      </c>
      <c r="T479" s="43">
        <f t="shared" si="22"/>
        <v>2977398.08</v>
      </c>
      <c r="U479" s="50">
        <f t="shared" si="23"/>
        <v>23819184.640000001</v>
      </c>
    </row>
    <row r="480" spans="1:21" x14ac:dyDescent="0.2">
      <c r="A480" s="26" t="s">
        <v>946</v>
      </c>
      <c r="B480" s="9">
        <v>899999465</v>
      </c>
      <c r="C480" s="6" t="s">
        <v>926</v>
      </c>
      <c r="D480" s="6" t="s">
        <v>947</v>
      </c>
      <c r="E480" s="9" t="s">
        <v>13</v>
      </c>
      <c r="F480" s="19">
        <v>13967</v>
      </c>
      <c r="G480" s="19">
        <v>20664539642</v>
      </c>
      <c r="H480" s="20">
        <v>7537449617</v>
      </c>
      <c r="I480" s="7">
        <v>0</v>
      </c>
      <c r="J480" s="7">
        <v>7537449617</v>
      </c>
      <c r="K480" s="13">
        <v>0</v>
      </c>
      <c r="L480" s="18">
        <v>624388599.91999996</v>
      </c>
      <c r="M480" s="13">
        <v>555097591.66999996</v>
      </c>
      <c r="N480" s="14">
        <v>0</v>
      </c>
      <c r="O480" s="28">
        <v>4457495758.21</v>
      </c>
      <c r="P480" s="30">
        <v>7490108075.2000008</v>
      </c>
      <c r="R480" s="45">
        <v>20664539642</v>
      </c>
      <c r="S480" s="43">
        <f t="shared" si="21"/>
        <v>82658159</v>
      </c>
      <c r="T480" s="43">
        <f t="shared" si="22"/>
        <v>6888179.9199999999</v>
      </c>
      <c r="U480" s="50">
        <f t="shared" si="23"/>
        <v>55105439.359999999</v>
      </c>
    </row>
    <row r="481" spans="1:21" x14ac:dyDescent="0.2">
      <c r="A481" s="26" t="s">
        <v>948</v>
      </c>
      <c r="B481" s="9">
        <v>899999710</v>
      </c>
      <c r="C481" s="6" t="s">
        <v>926</v>
      </c>
      <c r="D481" s="6" t="s">
        <v>949</v>
      </c>
      <c r="E481" s="9" t="s">
        <v>16</v>
      </c>
      <c r="F481" s="19">
        <v>8931</v>
      </c>
      <c r="G481" s="19">
        <v>18292367028</v>
      </c>
      <c r="H481" s="20">
        <v>4677927043</v>
      </c>
      <c r="I481" s="7">
        <v>0</v>
      </c>
      <c r="J481" s="7">
        <v>4677927043</v>
      </c>
      <c r="K481" s="13">
        <v>0</v>
      </c>
      <c r="L481" s="18">
        <v>130574975.51000001</v>
      </c>
      <c r="M481" s="13">
        <v>0</v>
      </c>
      <c r="N481" s="14">
        <v>0</v>
      </c>
      <c r="O481" s="28">
        <v>2850282424.04</v>
      </c>
      <c r="P481" s="30">
        <v>10633582585.450001</v>
      </c>
      <c r="R481" s="45">
        <v>18292367028</v>
      </c>
      <c r="S481" s="43">
        <f t="shared" si="21"/>
        <v>73169468</v>
      </c>
      <c r="T481" s="43">
        <f t="shared" si="22"/>
        <v>6097455.6699999999</v>
      </c>
      <c r="U481" s="50">
        <f t="shared" si="23"/>
        <v>48779645.359999999</v>
      </c>
    </row>
    <row r="482" spans="1:21" x14ac:dyDescent="0.2">
      <c r="A482" s="26" t="s">
        <v>950</v>
      </c>
      <c r="B482" s="9">
        <v>899999462</v>
      </c>
      <c r="C482" s="6" t="s">
        <v>926</v>
      </c>
      <c r="D482" s="6" t="s">
        <v>951</v>
      </c>
      <c r="E482" s="9" t="s">
        <v>13</v>
      </c>
      <c r="F482" s="19">
        <v>11487</v>
      </c>
      <c r="G482" s="19">
        <v>19404162036</v>
      </c>
      <c r="H482" s="20">
        <v>6280463286</v>
      </c>
      <c r="I482" s="7">
        <v>0</v>
      </c>
      <c r="J482" s="7">
        <v>6280463286</v>
      </c>
      <c r="K482" s="13">
        <v>0</v>
      </c>
      <c r="L482" s="18">
        <v>193805469.97</v>
      </c>
      <c r="M482" s="13">
        <v>0</v>
      </c>
      <c r="N482" s="14">
        <v>0</v>
      </c>
      <c r="O482" s="28">
        <v>3666016594.4400001</v>
      </c>
      <c r="P482" s="30">
        <v>9263876685.5900002</v>
      </c>
      <c r="R482" s="45">
        <v>19404162036</v>
      </c>
      <c r="S482" s="43">
        <f t="shared" si="21"/>
        <v>77616648</v>
      </c>
      <c r="T482" s="43">
        <f t="shared" si="22"/>
        <v>6468054</v>
      </c>
      <c r="U482" s="50">
        <f t="shared" si="23"/>
        <v>51744432</v>
      </c>
    </row>
    <row r="483" spans="1:21" x14ac:dyDescent="0.2">
      <c r="A483" s="26" t="s">
        <v>952</v>
      </c>
      <c r="B483" s="9">
        <v>899999367</v>
      </c>
      <c r="C483" s="6" t="s">
        <v>926</v>
      </c>
      <c r="D483" s="6" t="s">
        <v>953</v>
      </c>
      <c r="E483" s="9" t="s">
        <v>13</v>
      </c>
      <c r="F483" s="19">
        <v>5175</v>
      </c>
      <c r="G483" s="19">
        <v>8788469625</v>
      </c>
      <c r="H483" s="20">
        <v>2806648127</v>
      </c>
      <c r="I483" s="7">
        <v>0</v>
      </c>
      <c r="J483" s="7">
        <v>2806648127</v>
      </c>
      <c r="K483" s="13">
        <v>0</v>
      </c>
      <c r="L483" s="18">
        <v>56584408.390000001</v>
      </c>
      <c r="M483" s="13">
        <v>0</v>
      </c>
      <c r="N483" s="14">
        <v>0</v>
      </c>
      <c r="O483" s="28">
        <v>1651574464.72</v>
      </c>
      <c r="P483" s="30">
        <v>4273662624.8900003</v>
      </c>
      <c r="R483" s="45">
        <v>8788469625</v>
      </c>
      <c r="S483" s="43">
        <f t="shared" si="21"/>
        <v>35153879</v>
      </c>
      <c r="T483" s="43">
        <f t="shared" si="22"/>
        <v>2929489.9199999999</v>
      </c>
      <c r="U483" s="50">
        <f t="shared" si="23"/>
        <v>23435919.359999999</v>
      </c>
    </row>
    <row r="484" spans="1:21" x14ac:dyDescent="0.2">
      <c r="A484" s="26" t="s">
        <v>954</v>
      </c>
      <c r="B484" s="9">
        <v>899999400</v>
      </c>
      <c r="C484" s="6" t="s">
        <v>926</v>
      </c>
      <c r="D484" s="6" t="s">
        <v>955</v>
      </c>
      <c r="E484" s="9" t="s">
        <v>16</v>
      </c>
      <c r="F484" s="19">
        <v>2032</v>
      </c>
      <c r="G484" s="19">
        <v>4530677248</v>
      </c>
      <c r="H484" s="20">
        <v>1095071752</v>
      </c>
      <c r="I484" s="7">
        <v>0</v>
      </c>
      <c r="J484" s="7">
        <v>1095071752</v>
      </c>
      <c r="K484" s="13">
        <v>0</v>
      </c>
      <c r="L484" s="18">
        <v>28462170.609999999</v>
      </c>
      <c r="M484" s="13">
        <v>0</v>
      </c>
      <c r="N484" s="14">
        <v>0</v>
      </c>
      <c r="O484" s="28">
        <v>648502282.57000005</v>
      </c>
      <c r="P484" s="30">
        <v>2758641042.8200002</v>
      </c>
      <c r="R484" s="45">
        <v>4530677248</v>
      </c>
      <c r="S484" s="43">
        <f t="shared" si="21"/>
        <v>18122709</v>
      </c>
      <c r="T484" s="43">
        <f t="shared" si="22"/>
        <v>1510225.75</v>
      </c>
      <c r="U484" s="50">
        <f t="shared" si="23"/>
        <v>12081806</v>
      </c>
    </row>
    <row r="485" spans="1:21" x14ac:dyDescent="0.2">
      <c r="A485" s="26" t="s">
        <v>956</v>
      </c>
      <c r="B485" s="9">
        <v>899999172</v>
      </c>
      <c r="C485" s="6" t="s">
        <v>926</v>
      </c>
      <c r="D485" s="6" t="s">
        <v>957</v>
      </c>
      <c r="E485" s="9" t="s">
        <v>13</v>
      </c>
      <c r="F485" s="19">
        <v>25299</v>
      </c>
      <c r="G485" s="19">
        <v>36566390331</v>
      </c>
      <c r="H485" s="20">
        <v>13723357988</v>
      </c>
      <c r="I485" s="7">
        <v>0</v>
      </c>
      <c r="J485" s="7">
        <v>13723357988</v>
      </c>
      <c r="K485" s="13">
        <v>0</v>
      </c>
      <c r="L485" s="18">
        <v>1399545380.6900001</v>
      </c>
      <c r="M485" s="13">
        <v>644834817.42999995</v>
      </c>
      <c r="N485" s="14">
        <v>0</v>
      </c>
      <c r="O485" s="28">
        <v>8074044904.9099998</v>
      </c>
      <c r="P485" s="30">
        <v>12724607239.970001</v>
      </c>
      <c r="R485" s="45">
        <v>36566390331</v>
      </c>
      <c r="S485" s="43">
        <f t="shared" si="21"/>
        <v>146265561</v>
      </c>
      <c r="T485" s="43">
        <f t="shared" si="22"/>
        <v>12188796.75</v>
      </c>
      <c r="U485" s="50">
        <f t="shared" si="23"/>
        <v>97510374</v>
      </c>
    </row>
    <row r="486" spans="1:21" x14ac:dyDescent="0.2">
      <c r="A486" s="26" t="s">
        <v>958</v>
      </c>
      <c r="B486" s="9">
        <v>899999467</v>
      </c>
      <c r="C486" s="6" t="s">
        <v>926</v>
      </c>
      <c r="D486" s="6" t="s">
        <v>959</v>
      </c>
      <c r="E486" s="9" t="s">
        <v>13</v>
      </c>
      <c r="F486" s="19">
        <v>5535</v>
      </c>
      <c r="G486" s="19">
        <v>9525563415</v>
      </c>
      <c r="H486" s="20">
        <v>3031090683</v>
      </c>
      <c r="I486" s="7">
        <v>0</v>
      </c>
      <c r="J486" s="7">
        <v>3031090683</v>
      </c>
      <c r="K486" s="13">
        <v>0</v>
      </c>
      <c r="L486" s="18">
        <v>73883670.590000004</v>
      </c>
      <c r="M486" s="13">
        <v>0</v>
      </c>
      <c r="N486" s="14">
        <v>0</v>
      </c>
      <c r="O486" s="28">
        <v>1766466601.4000001</v>
      </c>
      <c r="P486" s="30">
        <v>4654122460.0100002</v>
      </c>
      <c r="R486" s="45">
        <v>9525563415</v>
      </c>
      <c r="S486" s="43">
        <f t="shared" si="21"/>
        <v>38102254</v>
      </c>
      <c r="T486" s="43">
        <f t="shared" si="22"/>
        <v>3175187.83</v>
      </c>
      <c r="U486" s="50">
        <f t="shared" si="23"/>
        <v>25401502.640000001</v>
      </c>
    </row>
    <row r="487" spans="1:21" x14ac:dyDescent="0.2">
      <c r="A487" s="26" t="s">
        <v>960</v>
      </c>
      <c r="B487" s="9">
        <v>899999414</v>
      </c>
      <c r="C487" s="6" t="s">
        <v>926</v>
      </c>
      <c r="D487" s="6" t="s">
        <v>961</v>
      </c>
      <c r="E487" s="9" t="s">
        <v>13</v>
      </c>
      <c r="F487" s="19">
        <v>5831</v>
      </c>
      <c r="G487" s="19">
        <v>10254513220</v>
      </c>
      <c r="H487" s="20">
        <v>3137553453</v>
      </c>
      <c r="I487" s="7">
        <v>0</v>
      </c>
      <c r="J487" s="7">
        <v>3137553453</v>
      </c>
      <c r="K487" s="13">
        <v>0</v>
      </c>
      <c r="L487" s="18">
        <v>112947605.09999999</v>
      </c>
      <c r="M487" s="13">
        <v>0</v>
      </c>
      <c r="N487" s="14">
        <v>0</v>
      </c>
      <c r="O487" s="28">
        <v>1860933469.3299999</v>
      </c>
      <c r="P487" s="30">
        <v>5143078692.5699997</v>
      </c>
      <c r="R487" s="45">
        <v>10254513220</v>
      </c>
      <c r="S487" s="43">
        <f t="shared" si="21"/>
        <v>41018053</v>
      </c>
      <c r="T487" s="43">
        <f t="shared" si="22"/>
        <v>3418171.08</v>
      </c>
      <c r="U487" s="50">
        <f t="shared" si="23"/>
        <v>27345368.640000001</v>
      </c>
    </row>
    <row r="488" spans="1:21" x14ac:dyDescent="0.2">
      <c r="A488" s="26" t="s">
        <v>962</v>
      </c>
      <c r="B488" s="9">
        <v>899999357</v>
      </c>
      <c r="C488" s="6" t="s">
        <v>926</v>
      </c>
      <c r="D488" s="6" t="s">
        <v>963</v>
      </c>
      <c r="E488" s="9" t="s">
        <v>13</v>
      </c>
      <c r="F488" s="19">
        <v>11349</v>
      </c>
      <c r="G488" s="19">
        <v>17233672131</v>
      </c>
      <c r="H488" s="20">
        <v>6197375574</v>
      </c>
      <c r="I488" s="7">
        <v>0</v>
      </c>
      <c r="J488" s="7">
        <v>6197375574</v>
      </c>
      <c r="K488" s="13">
        <v>0</v>
      </c>
      <c r="L488" s="18">
        <v>236948948.02000001</v>
      </c>
      <c r="M488" s="13">
        <v>0</v>
      </c>
      <c r="N488" s="14">
        <v>0</v>
      </c>
      <c r="O488" s="28">
        <v>3621974608.71</v>
      </c>
      <c r="P488" s="30">
        <v>7177373000.2700005</v>
      </c>
      <c r="R488" s="45">
        <v>17233672131</v>
      </c>
      <c r="S488" s="43">
        <f t="shared" si="21"/>
        <v>68934689</v>
      </c>
      <c r="T488" s="43">
        <f t="shared" si="22"/>
        <v>5744557.4199999999</v>
      </c>
      <c r="U488" s="50">
        <f t="shared" si="23"/>
        <v>45956459.359999999</v>
      </c>
    </row>
    <row r="489" spans="1:21" x14ac:dyDescent="0.2">
      <c r="A489" s="26" t="s">
        <v>964</v>
      </c>
      <c r="B489" s="9">
        <v>899999466</v>
      </c>
      <c r="C489" s="6" t="s">
        <v>926</v>
      </c>
      <c r="D489" s="6" t="s">
        <v>965</v>
      </c>
      <c r="E489" s="9" t="s">
        <v>13</v>
      </c>
      <c r="F489" s="19">
        <v>4552</v>
      </c>
      <c r="G489" s="19">
        <v>7868928600</v>
      </c>
      <c r="H489" s="20">
        <v>2477870267</v>
      </c>
      <c r="I489" s="7">
        <v>0</v>
      </c>
      <c r="J489" s="7">
        <v>2477870267</v>
      </c>
      <c r="K489" s="13">
        <v>0</v>
      </c>
      <c r="L489" s="18">
        <v>73016702.299999997</v>
      </c>
      <c r="M489" s="13">
        <v>0</v>
      </c>
      <c r="N489" s="14">
        <v>0</v>
      </c>
      <c r="O489" s="28">
        <v>1452747239.3</v>
      </c>
      <c r="P489" s="30">
        <v>3865294391.3999996</v>
      </c>
      <c r="R489" s="45">
        <v>7868928600</v>
      </c>
      <c r="S489" s="43">
        <f t="shared" si="21"/>
        <v>31475714</v>
      </c>
      <c r="T489" s="43">
        <f t="shared" si="22"/>
        <v>2622976.17</v>
      </c>
      <c r="U489" s="50">
        <f t="shared" si="23"/>
        <v>20983809.359999999</v>
      </c>
    </row>
    <row r="490" spans="1:21" x14ac:dyDescent="0.2">
      <c r="A490" s="26" t="s">
        <v>966</v>
      </c>
      <c r="B490" s="9">
        <v>899999705</v>
      </c>
      <c r="C490" s="6" t="s">
        <v>926</v>
      </c>
      <c r="D490" s="6" t="s">
        <v>967</v>
      </c>
      <c r="E490" s="9" t="s">
        <v>13</v>
      </c>
      <c r="F490" s="19">
        <v>6349</v>
      </c>
      <c r="G490" s="19">
        <v>9239217176</v>
      </c>
      <c r="H490" s="20">
        <v>3421298866</v>
      </c>
      <c r="I490" s="7">
        <v>0</v>
      </c>
      <c r="J490" s="7">
        <v>3421298866</v>
      </c>
      <c r="K490" s="13">
        <v>0</v>
      </c>
      <c r="L490" s="18">
        <v>242905912.05000001</v>
      </c>
      <c r="M490" s="13">
        <v>540241</v>
      </c>
      <c r="N490" s="14">
        <v>0</v>
      </c>
      <c r="O490" s="28">
        <v>2026250488.21</v>
      </c>
      <c r="P490" s="30">
        <v>3548221668.7399998</v>
      </c>
      <c r="R490" s="45">
        <v>9239217176</v>
      </c>
      <c r="S490" s="43">
        <f t="shared" si="21"/>
        <v>36956869</v>
      </c>
      <c r="T490" s="43">
        <f t="shared" si="22"/>
        <v>3079739.08</v>
      </c>
      <c r="U490" s="50">
        <f t="shared" si="23"/>
        <v>24637912.640000001</v>
      </c>
    </row>
    <row r="491" spans="1:21" x14ac:dyDescent="0.2">
      <c r="A491" s="26" t="s">
        <v>968</v>
      </c>
      <c r="B491" s="9">
        <v>899999406</v>
      </c>
      <c r="C491" s="6" t="s">
        <v>926</v>
      </c>
      <c r="D491" s="6" t="s">
        <v>969</v>
      </c>
      <c r="E491" s="9" t="s">
        <v>13</v>
      </c>
      <c r="F491" s="19">
        <v>2100</v>
      </c>
      <c r="G491" s="19">
        <v>3663788100</v>
      </c>
      <c r="H491" s="20">
        <v>1143446467</v>
      </c>
      <c r="I491" s="7">
        <v>0</v>
      </c>
      <c r="J491" s="7">
        <v>1143446467</v>
      </c>
      <c r="K491" s="13">
        <v>0</v>
      </c>
      <c r="L491" s="18">
        <v>31688810.899999999</v>
      </c>
      <c r="M491" s="13">
        <v>0</v>
      </c>
      <c r="N491" s="14">
        <v>0</v>
      </c>
      <c r="O491" s="28">
        <v>670204130.61000001</v>
      </c>
      <c r="P491" s="30">
        <v>1818448691.4899998</v>
      </c>
      <c r="R491" s="45">
        <v>3663788100</v>
      </c>
      <c r="S491" s="43">
        <f t="shared" si="21"/>
        <v>14655152</v>
      </c>
      <c r="T491" s="43">
        <f t="shared" si="22"/>
        <v>1221262.67</v>
      </c>
      <c r="U491" s="50">
        <f t="shared" si="23"/>
        <v>9770101.3599999994</v>
      </c>
    </row>
    <row r="492" spans="1:21" x14ac:dyDescent="0.2">
      <c r="A492" s="26" t="s">
        <v>970</v>
      </c>
      <c r="B492" s="9">
        <v>890680162</v>
      </c>
      <c r="C492" s="6" t="s">
        <v>926</v>
      </c>
      <c r="D492" s="6" t="s">
        <v>971</v>
      </c>
      <c r="E492" s="9" t="s">
        <v>13</v>
      </c>
      <c r="F492" s="19">
        <v>12009</v>
      </c>
      <c r="G492" s="19">
        <v>21430324698</v>
      </c>
      <c r="H492" s="20">
        <v>6543979595</v>
      </c>
      <c r="I492" s="7">
        <v>0</v>
      </c>
      <c r="J492" s="7">
        <v>6543979595</v>
      </c>
      <c r="K492" s="13">
        <v>0</v>
      </c>
      <c r="L492" s="18">
        <v>213573734.77000001</v>
      </c>
      <c r="M492" s="13">
        <v>0</v>
      </c>
      <c r="N492" s="14">
        <v>0</v>
      </c>
      <c r="O492" s="28">
        <v>3832610192.6199999</v>
      </c>
      <c r="P492" s="30">
        <v>10840161175.610001</v>
      </c>
      <c r="R492" s="45">
        <v>21430324698</v>
      </c>
      <c r="S492" s="43">
        <f t="shared" si="21"/>
        <v>85721299</v>
      </c>
      <c r="T492" s="43">
        <f t="shared" si="22"/>
        <v>7143441.5800000001</v>
      </c>
      <c r="U492" s="50">
        <f t="shared" si="23"/>
        <v>57147532.640000001</v>
      </c>
    </row>
    <row r="493" spans="1:21" x14ac:dyDescent="0.2">
      <c r="A493" s="26" t="s">
        <v>972</v>
      </c>
      <c r="B493" s="9">
        <v>899999460</v>
      </c>
      <c r="C493" s="6" t="s">
        <v>926</v>
      </c>
      <c r="D493" s="6" t="s">
        <v>340</v>
      </c>
      <c r="E493" s="9" t="s">
        <v>13</v>
      </c>
      <c r="F493" s="19">
        <v>2813</v>
      </c>
      <c r="G493" s="19">
        <v>5452128470</v>
      </c>
      <c r="H493" s="20">
        <v>1513595198</v>
      </c>
      <c r="I493" s="7">
        <v>0</v>
      </c>
      <c r="J493" s="7">
        <v>1513595198</v>
      </c>
      <c r="K493" s="13">
        <v>0</v>
      </c>
      <c r="L493" s="18">
        <v>41021037.880000003</v>
      </c>
      <c r="M493" s="13">
        <v>0</v>
      </c>
      <c r="N493" s="14">
        <v>0</v>
      </c>
      <c r="O493" s="28">
        <v>897754390.19000006</v>
      </c>
      <c r="P493" s="30">
        <v>2999757843.9299998</v>
      </c>
      <c r="R493" s="45">
        <v>5452128470</v>
      </c>
      <c r="S493" s="43">
        <f t="shared" si="21"/>
        <v>21808514</v>
      </c>
      <c r="T493" s="43">
        <f t="shared" si="22"/>
        <v>1817376.17</v>
      </c>
      <c r="U493" s="50">
        <f t="shared" si="23"/>
        <v>14539009.359999999</v>
      </c>
    </row>
    <row r="494" spans="1:21" x14ac:dyDescent="0.2">
      <c r="A494" s="26" t="s">
        <v>973</v>
      </c>
      <c r="B494" s="9">
        <v>832002318</v>
      </c>
      <c r="C494" s="6" t="s">
        <v>926</v>
      </c>
      <c r="D494" s="6" t="s">
        <v>974</v>
      </c>
      <c r="E494" s="9" t="s">
        <v>13</v>
      </c>
      <c r="F494" s="19">
        <v>7316</v>
      </c>
      <c r="G494" s="19">
        <v>10188671296</v>
      </c>
      <c r="H494" s="20">
        <v>4004408184</v>
      </c>
      <c r="I494" s="7">
        <v>0</v>
      </c>
      <c r="J494" s="7">
        <v>4004408184</v>
      </c>
      <c r="K494" s="13">
        <v>0</v>
      </c>
      <c r="L494" s="18">
        <v>270196449.64999998</v>
      </c>
      <c r="M494" s="13">
        <v>0</v>
      </c>
      <c r="N494" s="14">
        <v>0</v>
      </c>
      <c r="O494" s="28">
        <v>2334863533.1199999</v>
      </c>
      <c r="P494" s="30">
        <v>3579203129.2299995</v>
      </c>
      <c r="R494" s="45">
        <v>10188671296</v>
      </c>
      <c r="S494" s="43">
        <f t="shared" si="21"/>
        <v>40754685</v>
      </c>
      <c r="T494" s="43">
        <f t="shared" si="22"/>
        <v>3396223.75</v>
      </c>
      <c r="U494" s="50">
        <f t="shared" si="23"/>
        <v>27169790</v>
      </c>
    </row>
    <row r="495" spans="1:21" x14ac:dyDescent="0.2">
      <c r="A495" s="26" t="s">
        <v>975</v>
      </c>
      <c r="B495" s="9">
        <v>899999328</v>
      </c>
      <c r="C495" s="6" t="s">
        <v>926</v>
      </c>
      <c r="D495" s="6" t="s">
        <v>976</v>
      </c>
      <c r="E495" s="9" t="s">
        <v>13</v>
      </c>
      <c r="F495" s="19">
        <v>38411</v>
      </c>
      <c r="G495" s="19">
        <v>56948071778</v>
      </c>
      <c r="H495" s="20">
        <v>20960272905</v>
      </c>
      <c r="I495" s="7">
        <v>0</v>
      </c>
      <c r="J495" s="7">
        <v>20960272905</v>
      </c>
      <c r="K495" s="13">
        <v>0</v>
      </c>
      <c r="L495" s="18">
        <v>1148722838.3900001</v>
      </c>
      <c r="M495" s="13">
        <v>0</v>
      </c>
      <c r="N495" s="14">
        <v>0</v>
      </c>
      <c r="O495" s="28">
        <v>12258671838.52</v>
      </c>
      <c r="P495" s="30">
        <v>22580404196.089996</v>
      </c>
      <c r="R495" s="45">
        <v>56948071778</v>
      </c>
      <c r="S495" s="43">
        <f t="shared" si="21"/>
        <v>227792287</v>
      </c>
      <c r="T495" s="43">
        <f t="shared" si="22"/>
        <v>18982690.579999998</v>
      </c>
      <c r="U495" s="50">
        <f t="shared" si="23"/>
        <v>151861524.63999999</v>
      </c>
    </row>
    <row r="496" spans="1:21" x14ac:dyDescent="0.2">
      <c r="A496" s="26" t="s">
        <v>977</v>
      </c>
      <c r="B496" s="9">
        <v>899999364</v>
      </c>
      <c r="C496" s="6" t="s">
        <v>926</v>
      </c>
      <c r="D496" s="6" t="s">
        <v>978</v>
      </c>
      <c r="E496" s="9" t="s">
        <v>13</v>
      </c>
      <c r="F496" s="19">
        <v>7568</v>
      </c>
      <c r="G496" s="19">
        <v>12772339536</v>
      </c>
      <c r="H496" s="20">
        <v>4077144731</v>
      </c>
      <c r="I496" s="7">
        <v>0</v>
      </c>
      <c r="J496" s="7">
        <v>4077144731</v>
      </c>
      <c r="K496" s="13">
        <v>0</v>
      </c>
      <c r="L496" s="18">
        <v>138331353.00999999</v>
      </c>
      <c r="M496" s="13">
        <v>0</v>
      </c>
      <c r="N496" s="14">
        <v>0</v>
      </c>
      <c r="O496" s="28">
        <v>2415288028.79</v>
      </c>
      <c r="P496" s="30">
        <v>6141575423.1999998</v>
      </c>
      <c r="R496" s="45">
        <v>12772339536</v>
      </c>
      <c r="S496" s="43">
        <f t="shared" si="21"/>
        <v>51089358</v>
      </c>
      <c r="T496" s="43">
        <f t="shared" si="22"/>
        <v>4257446.5</v>
      </c>
      <c r="U496" s="50">
        <f t="shared" si="23"/>
        <v>34059572</v>
      </c>
    </row>
    <row r="497" spans="1:21" x14ac:dyDescent="0.2">
      <c r="A497" s="26" t="s">
        <v>979</v>
      </c>
      <c r="B497" s="9">
        <v>899999420</v>
      </c>
      <c r="C497" s="6" t="s">
        <v>926</v>
      </c>
      <c r="D497" s="6" t="s">
        <v>980</v>
      </c>
      <c r="E497" s="9" t="s">
        <v>13</v>
      </c>
      <c r="F497" s="19">
        <v>4520</v>
      </c>
      <c r="G497" s="19">
        <v>7190479280</v>
      </c>
      <c r="H497" s="20">
        <v>2460103165</v>
      </c>
      <c r="I497" s="7">
        <v>0</v>
      </c>
      <c r="J497" s="7">
        <v>2460103165</v>
      </c>
      <c r="K497" s="13">
        <v>0</v>
      </c>
      <c r="L497" s="18">
        <v>52165561.590000004</v>
      </c>
      <c r="M497" s="13">
        <v>0</v>
      </c>
      <c r="N497" s="14">
        <v>0</v>
      </c>
      <c r="O497" s="28">
        <v>1442534604.9300001</v>
      </c>
      <c r="P497" s="30">
        <v>3235675948.4799995</v>
      </c>
      <c r="R497" s="45">
        <v>7190479280</v>
      </c>
      <c r="S497" s="43">
        <f t="shared" si="21"/>
        <v>28761917</v>
      </c>
      <c r="T497" s="43">
        <f t="shared" si="22"/>
        <v>2396826.42</v>
      </c>
      <c r="U497" s="50">
        <f t="shared" si="23"/>
        <v>19174611.359999999</v>
      </c>
    </row>
    <row r="498" spans="1:21" x14ac:dyDescent="0.2">
      <c r="A498" s="26" t="s">
        <v>981</v>
      </c>
      <c r="B498" s="9">
        <v>899999433</v>
      </c>
      <c r="C498" s="6" t="s">
        <v>926</v>
      </c>
      <c r="D498" s="6" t="s">
        <v>982</v>
      </c>
      <c r="E498" s="9" t="s">
        <v>13</v>
      </c>
      <c r="F498" s="19">
        <v>19052</v>
      </c>
      <c r="G498" s="19">
        <v>28223175552</v>
      </c>
      <c r="H498" s="20">
        <v>10404081111</v>
      </c>
      <c r="I498" s="7">
        <v>0</v>
      </c>
      <c r="J498" s="7">
        <v>10404081111</v>
      </c>
      <c r="K498" s="13">
        <v>0</v>
      </c>
      <c r="L498" s="18">
        <v>722791064.70000005</v>
      </c>
      <c r="M498" s="13">
        <v>132686338.01000001</v>
      </c>
      <c r="N498" s="14">
        <v>0</v>
      </c>
      <c r="O498" s="28">
        <v>6080347188.7600002</v>
      </c>
      <c r="P498" s="30">
        <v>10883269849.529999</v>
      </c>
      <c r="R498" s="45">
        <v>28223175552</v>
      </c>
      <c r="S498" s="43">
        <f t="shared" si="21"/>
        <v>112892702</v>
      </c>
      <c r="T498" s="43">
        <f t="shared" si="22"/>
        <v>9407725.1699999999</v>
      </c>
      <c r="U498" s="50">
        <f t="shared" si="23"/>
        <v>75261801.359999999</v>
      </c>
    </row>
    <row r="499" spans="1:21" x14ac:dyDescent="0.2">
      <c r="A499" s="26" t="s">
        <v>983</v>
      </c>
      <c r="B499" s="9">
        <v>899999323</v>
      </c>
      <c r="C499" s="6" t="s">
        <v>926</v>
      </c>
      <c r="D499" s="6" t="s">
        <v>984</v>
      </c>
      <c r="E499" s="9" t="s">
        <v>13</v>
      </c>
      <c r="F499" s="19">
        <v>2350</v>
      </c>
      <c r="G499" s="19">
        <v>4111141700</v>
      </c>
      <c r="H499" s="20">
        <v>1260243452</v>
      </c>
      <c r="I499" s="7">
        <v>0</v>
      </c>
      <c r="J499" s="7">
        <v>1260243452</v>
      </c>
      <c r="K499" s="13">
        <v>0</v>
      </c>
      <c r="L499" s="18">
        <v>27501574.030000001</v>
      </c>
      <c r="M499" s="13">
        <v>0</v>
      </c>
      <c r="N499" s="14">
        <v>0</v>
      </c>
      <c r="O499" s="28">
        <v>749990336.63999999</v>
      </c>
      <c r="P499" s="30">
        <v>2073406337.3299999</v>
      </c>
      <c r="R499" s="45">
        <v>4111141700</v>
      </c>
      <c r="S499" s="43">
        <f t="shared" si="21"/>
        <v>16444567</v>
      </c>
      <c r="T499" s="43">
        <f t="shared" si="22"/>
        <v>1370380.58</v>
      </c>
      <c r="U499" s="50">
        <f t="shared" si="23"/>
        <v>10963044.640000001</v>
      </c>
    </row>
    <row r="500" spans="1:21" x14ac:dyDescent="0.2">
      <c r="A500" s="26" t="s">
        <v>985</v>
      </c>
      <c r="B500" s="9">
        <v>890680008</v>
      </c>
      <c r="C500" s="6" t="s">
        <v>926</v>
      </c>
      <c r="D500" s="6" t="s">
        <v>986</v>
      </c>
      <c r="E500" s="9" t="s">
        <v>13</v>
      </c>
      <c r="F500" s="19">
        <v>57395</v>
      </c>
      <c r="G500" s="19">
        <v>93725690630</v>
      </c>
      <c r="H500" s="20">
        <v>31402826426</v>
      </c>
      <c r="I500" s="7">
        <v>0</v>
      </c>
      <c r="J500" s="7">
        <v>31402826426</v>
      </c>
      <c r="K500" s="13">
        <v>0</v>
      </c>
      <c r="L500" s="18">
        <v>1475106411.76</v>
      </c>
      <c r="M500" s="13">
        <v>0</v>
      </c>
      <c r="N500" s="14">
        <v>0</v>
      </c>
      <c r="O500" s="28">
        <v>18317317179.240002</v>
      </c>
      <c r="P500" s="30">
        <v>42530440613</v>
      </c>
      <c r="R500" s="45">
        <v>93725690630</v>
      </c>
      <c r="S500" s="43">
        <f t="shared" si="21"/>
        <v>374902763</v>
      </c>
      <c r="T500" s="43">
        <f t="shared" si="22"/>
        <v>31241896.920000002</v>
      </c>
      <c r="U500" s="50">
        <f t="shared" si="23"/>
        <v>249935175.36000001</v>
      </c>
    </row>
    <row r="501" spans="1:21" x14ac:dyDescent="0.2">
      <c r="A501" s="26" t="s">
        <v>987</v>
      </c>
      <c r="B501" s="9">
        <v>800094671</v>
      </c>
      <c r="C501" s="6" t="s">
        <v>926</v>
      </c>
      <c r="D501" s="6" t="s">
        <v>988</v>
      </c>
      <c r="E501" s="9" t="s">
        <v>16</v>
      </c>
      <c r="F501" s="19">
        <v>2984</v>
      </c>
      <c r="G501" s="19">
        <v>6262028440</v>
      </c>
      <c r="H501" s="20">
        <v>1561934005</v>
      </c>
      <c r="I501" s="7">
        <v>0</v>
      </c>
      <c r="J501" s="7">
        <v>1561934005</v>
      </c>
      <c r="K501" s="13">
        <v>0</v>
      </c>
      <c r="L501" s="18">
        <v>35369517.020000003</v>
      </c>
      <c r="M501" s="13">
        <v>0</v>
      </c>
      <c r="N501" s="14">
        <v>0</v>
      </c>
      <c r="O501" s="28">
        <v>952328155.12</v>
      </c>
      <c r="P501" s="30">
        <v>3712396762.8600001</v>
      </c>
      <c r="R501" s="45">
        <v>6262028440</v>
      </c>
      <c r="S501" s="43">
        <f t="shared" si="21"/>
        <v>25048114</v>
      </c>
      <c r="T501" s="43">
        <f t="shared" si="22"/>
        <v>2087342.83</v>
      </c>
      <c r="U501" s="50">
        <f t="shared" si="23"/>
        <v>16698742.640000001</v>
      </c>
    </row>
    <row r="502" spans="1:21" x14ac:dyDescent="0.2">
      <c r="A502" s="26" t="s">
        <v>989</v>
      </c>
      <c r="B502" s="9">
        <v>899999419</v>
      </c>
      <c r="C502" s="6" t="s">
        <v>926</v>
      </c>
      <c r="D502" s="6" t="s">
        <v>990</v>
      </c>
      <c r="E502" s="9" t="s">
        <v>13</v>
      </c>
      <c r="F502" s="19">
        <v>2565</v>
      </c>
      <c r="G502" s="19">
        <v>3906359055</v>
      </c>
      <c r="H502" s="20">
        <v>1394748192</v>
      </c>
      <c r="I502" s="7">
        <v>0</v>
      </c>
      <c r="J502" s="7">
        <v>1394748192</v>
      </c>
      <c r="K502" s="13">
        <v>0</v>
      </c>
      <c r="L502" s="18">
        <v>130178731.08</v>
      </c>
      <c r="M502" s="13">
        <v>0</v>
      </c>
      <c r="N502" s="14">
        <v>0</v>
      </c>
      <c r="O502" s="28">
        <v>818606473.82000005</v>
      </c>
      <c r="P502" s="30">
        <v>1562825658.0999999</v>
      </c>
      <c r="R502" s="45">
        <v>3906359055</v>
      </c>
      <c r="S502" s="43">
        <f t="shared" si="21"/>
        <v>15625436</v>
      </c>
      <c r="T502" s="43">
        <f t="shared" si="22"/>
        <v>1302119.67</v>
      </c>
      <c r="U502" s="50">
        <f t="shared" si="23"/>
        <v>10416957.359999999</v>
      </c>
    </row>
    <row r="503" spans="1:21" x14ac:dyDescent="0.2">
      <c r="A503" s="26" t="s">
        <v>991</v>
      </c>
      <c r="B503" s="9">
        <v>899999331</v>
      </c>
      <c r="C503" s="6" t="s">
        <v>926</v>
      </c>
      <c r="D503" s="6" t="s">
        <v>992</v>
      </c>
      <c r="E503" s="9" t="s">
        <v>13</v>
      </c>
      <c r="F503" s="19">
        <v>5335</v>
      </c>
      <c r="G503" s="19">
        <v>10516784135</v>
      </c>
      <c r="H503" s="20">
        <v>2842149180</v>
      </c>
      <c r="I503" s="7">
        <v>0</v>
      </c>
      <c r="J503" s="7">
        <v>2842149180</v>
      </c>
      <c r="K503" s="13">
        <v>0</v>
      </c>
      <c r="L503" s="18">
        <v>74717555.859999999</v>
      </c>
      <c r="M503" s="13">
        <v>0</v>
      </c>
      <c r="N503" s="14">
        <v>0</v>
      </c>
      <c r="O503" s="28">
        <v>1702637636.5799999</v>
      </c>
      <c r="P503" s="30">
        <v>5897279762.5599995</v>
      </c>
      <c r="R503" s="45">
        <v>10516784135</v>
      </c>
      <c r="S503" s="43">
        <f t="shared" si="21"/>
        <v>42067137</v>
      </c>
      <c r="T503" s="43">
        <f t="shared" si="22"/>
        <v>3505594.75</v>
      </c>
      <c r="U503" s="50">
        <f t="shared" si="23"/>
        <v>28044758</v>
      </c>
    </row>
    <row r="504" spans="1:21" x14ac:dyDescent="0.2">
      <c r="A504" s="26" t="s">
        <v>993</v>
      </c>
      <c r="B504" s="9">
        <v>800094684</v>
      </c>
      <c r="C504" s="6" t="s">
        <v>926</v>
      </c>
      <c r="D504" s="6" t="s">
        <v>994</v>
      </c>
      <c r="E504" s="9" t="s">
        <v>13</v>
      </c>
      <c r="F504" s="19">
        <v>2095</v>
      </c>
      <c r="G504" s="19">
        <v>3979536300</v>
      </c>
      <c r="H504" s="20">
        <v>1117063393</v>
      </c>
      <c r="I504" s="7">
        <v>0</v>
      </c>
      <c r="J504" s="7">
        <v>1117063393</v>
      </c>
      <c r="K504" s="13">
        <v>0</v>
      </c>
      <c r="L504" s="18">
        <v>24113081.870000001</v>
      </c>
      <c r="M504" s="13">
        <v>0</v>
      </c>
      <c r="N504" s="14">
        <v>0</v>
      </c>
      <c r="O504" s="28">
        <v>668608406.49000001</v>
      </c>
      <c r="P504" s="30">
        <v>2169751418.6400003</v>
      </c>
      <c r="R504" s="45">
        <v>3979536300</v>
      </c>
      <c r="S504" s="43">
        <f t="shared" si="21"/>
        <v>15918145</v>
      </c>
      <c r="T504" s="43">
        <f t="shared" si="22"/>
        <v>1326512.08</v>
      </c>
      <c r="U504" s="50">
        <f t="shared" si="23"/>
        <v>10612096.640000001</v>
      </c>
    </row>
    <row r="505" spans="1:21" x14ac:dyDescent="0.2">
      <c r="A505" s="26" t="s">
        <v>995</v>
      </c>
      <c r="B505" s="9">
        <v>890680378</v>
      </c>
      <c r="C505" s="6" t="s">
        <v>926</v>
      </c>
      <c r="D505" s="6" t="s">
        <v>996</v>
      </c>
      <c r="E505" s="9" t="s">
        <v>13</v>
      </c>
      <c r="F505" s="19">
        <v>51437</v>
      </c>
      <c r="G505" s="19">
        <v>85381459351</v>
      </c>
      <c r="H505" s="20">
        <v>28088731509</v>
      </c>
      <c r="I505" s="7">
        <v>0</v>
      </c>
      <c r="J505" s="7">
        <v>28088731509</v>
      </c>
      <c r="K505" s="13">
        <v>0</v>
      </c>
      <c r="L505" s="18">
        <v>1480616823.72</v>
      </c>
      <c r="M505" s="13">
        <v>0</v>
      </c>
      <c r="N505" s="14">
        <v>0</v>
      </c>
      <c r="O505" s="28">
        <v>16415852317.25</v>
      </c>
      <c r="P505" s="30">
        <v>39396258701.029999</v>
      </c>
      <c r="R505" s="45">
        <v>85381459351</v>
      </c>
      <c r="S505" s="43">
        <f t="shared" si="21"/>
        <v>341525837</v>
      </c>
      <c r="T505" s="43">
        <f t="shared" si="22"/>
        <v>28460486.420000002</v>
      </c>
      <c r="U505" s="50">
        <f t="shared" si="23"/>
        <v>227683891.36000001</v>
      </c>
    </row>
    <row r="506" spans="1:21" x14ac:dyDescent="0.2">
      <c r="A506" s="26" t="s">
        <v>997</v>
      </c>
      <c r="B506" s="9">
        <v>832000992</v>
      </c>
      <c r="C506" s="6" t="s">
        <v>926</v>
      </c>
      <c r="D506" s="6" t="s">
        <v>117</v>
      </c>
      <c r="E506" s="9" t="s">
        <v>13</v>
      </c>
      <c r="F506" s="19">
        <v>3850</v>
      </c>
      <c r="G506" s="19">
        <v>5914008100</v>
      </c>
      <c r="H506" s="20">
        <v>2011542308</v>
      </c>
      <c r="I506" s="7">
        <v>0</v>
      </c>
      <c r="J506" s="7">
        <v>2011542308</v>
      </c>
      <c r="K506" s="13">
        <v>0</v>
      </c>
      <c r="L506" s="18">
        <v>67181807.780000001</v>
      </c>
      <c r="M506" s="13">
        <v>0</v>
      </c>
      <c r="N506" s="14">
        <v>0</v>
      </c>
      <c r="O506" s="28">
        <v>1228707572.79</v>
      </c>
      <c r="P506" s="30">
        <v>2606576411.4300003</v>
      </c>
      <c r="R506" s="45">
        <v>5914008100</v>
      </c>
      <c r="S506" s="43">
        <f t="shared" si="21"/>
        <v>23656032</v>
      </c>
      <c r="T506" s="43">
        <f t="shared" si="22"/>
        <v>1971336</v>
      </c>
      <c r="U506" s="50">
        <f t="shared" si="23"/>
        <v>15770688</v>
      </c>
    </row>
    <row r="507" spans="1:21" x14ac:dyDescent="0.2">
      <c r="A507" s="26" t="s">
        <v>998</v>
      </c>
      <c r="B507" s="9">
        <v>899999362</v>
      </c>
      <c r="C507" s="6" t="s">
        <v>926</v>
      </c>
      <c r="D507" s="6" t="s">
        <v>999</v>
      </c>
      <c r="E507" s="9" t="s">
        <v>13</v>
      </c>
      <c r="F507" s="19">
        <v>4762</v>
      </c>
      <c r="G507" s="19">
        <v>7819923062</v>
      </c>
      <c r="H507" s="20">
        <v>2521832405</v>
      </c>
      <c r="I507" s="7">
        <v>0</v>
      </c>
      <c r="J507" s="7">
        <v>2521832405</v>
      </c>
      <c r="K507" s="13">
        <v>0</v>
      </c>
      <c r="L507" s="18">
        <v>168736965.63</v>
      </c>
      <c r="M507" s="13">
        <v>0</v>
      </c>
      <c r="N507" s="14">
        <v>0</v>
      </c>
      <c r="O507" s="28">
        <v>1519767652.3699999</v>
      </c>
      <c r="P507" s="30">
        <v>3609586039</v>
      </c>
      <c r="R507" s="45">
        <v>7819923062</v>
      </c>
      <c r="S507" s="43">
        <f t="shared" si="21"/>
        <v>31279692</v>
      </c>
      <c r="T507" s="43">
        <f t="shared" si="22"/>
        <v>2606641</v>
      </c>
      <c r="U507" s="50">
        <f t="shared" si="23"/>
        <v>20853128</v>
      </c>
    </row>
    <row r="508" spans="1:21" x14ac:dyDescent="0.2">
      <c r="A508" s="26" t="s">
        <v>1000</v>
      </c>
      <c r="B508" s="9">
        <v>899999701</v>
      </c>
      <c r="C508" s="6" t="s">
        <v>926</v>
      </c>
      <c r="D508" s="6" t="s">
        <v>1001</v>
      </c>
      <c r="E508" s="9" t="s">
        <v>13</v>
      </c>
      <c r="F508" s="19">
        <v>13923</v>
      </c>
      <c r="G508" s="19">
        <v>24985728495</v>
      </c>
      <c r="H508" s="20">
        <v>7528592175</v>
      </c>
      <c r="I508" s="7">
        <v>0</v>
      </c>
      <c r="J508" s="7">
        <v>7528592175</v>
      </c>
      <c r="K508" s="13">
        <v>0</v>
      </c>
      <c r="L508" s="18">
        <v>320243606.16000003</v>
      </c>
      <c r="M508" s="13">
        <v>0</v>
      </c>
      <c r="N508" s="14">
        <v>0</v>
      </c>
      <c r="O508" s="28">
        <v>4443453385.9499998</v>
      </c>
      <c r="P508" s="30">
        <v>12693439327.889999</v>
      </c>
      <c r="R508" s="45">
        <v>24985728495</v>
      </c>
      <c r="S508" s="43">
        <f t="shared" si="21"/>
        <v>99942914</v>
      </c>
      <c r="T508" s="43">
        <f t="shared" si="22"/>
        <v>8328576.1699999999</v>
      </c>
      <c r="U508" s="50">
        <f t="shared" si="23"/>
        <v>66628609.359999999</v>
      </c>
    </row>
    <row r="509" spans="1:21" x14ac:dyDescent="0.2">
      <c r="A509" s="26" t="s">
        <v>1002</v>
      </c>
      <c r="B509" s="9">
        <v>899999442</v>
      </c>
      <c r="C509" s="6" t="s">
        <v>926</v>
      </c>
      <c r="D509" s="6" t="s">
        <v>1003</v>
      </c>
      <c r="E509" s="9" t="s">
        <v>13</v>
      </c>
      <c r="F509" s="19">
        <v>3622</v>
      </c>
      <c r="G509" s="19">
        <v>5602683456</v>
      </c>
      <c r="H509" s="20">
        <v>1937512942</v>
      </c>
      <c r="I509" s="7">
        <v>0</v>
      </c>
      <c r="J509" s="7">
        <v>1937512942</v>
      </c>
      <c r="K509" s="13">
        <v>0</v>
      </c>
      <c r="L509" s="18">
        <v>174875438.12</v>
      </c>
      <c r="M509" s="13">
        <v>0</v>
      </c>
      <c r="N509" s="14">
        <v>0</v>
      </c>
      <c r="O509" s="28">
        <v>1155942552.8900001</v>
      </c>
      <c r="P509" s="30">
        <v>2334352522.9899998</v>
      </c>
      <c r="R509" s="45">
        <v>5602683456</v>
      </c>
      <c r="S509" s="43">
        <f t="shared" si="21"/>
        <v>22410734</v>
      </c>
      <c r="T509" s="43">
        <f t="shared" si="22"/>
        <v>1867561.17</v>
      </c>
      <c r="U509" s="50">
        <f t="shared" si="23"/>
        <v>14940489.359999999</v>
      </c>
    </row>
    <row r="510" spans="1:21" x14ac:dyDescent="0.2">
      <c r="A510" s="26" t="s">
        <v>1004</v>
      </c>
      <c r="B510" s="9">
        <v>800011271</v>
      </c>
      <c r="C510" s="6" t="s">
        <v>926</v>
      </c>
      <c r="D510" s="6" t="s">
        <v>1005</v>
      </c>
      <c r="E510" s="9" t="s">
        <v>16</v>
      </c>
      <c r="F510" s="19">
        <v>1264</v>
      </c>
      <c r="G510" s="19">
        <v>2885050928</v>
      </c>
      <c r="H510" s="20">
        <v>664420877</v>
      </c>
      <c r="I510" s="7">
        <v>0</v>
      </c>
      <c r="J510" s="7">
        <v>664420877</v>
      </c>
      <c r="K510" s="13">
        <v>0</v>
      </c>
      <c r="L510" s="18">
        <v>18648466.640000001</v>
      </c>
      <c r="M510" s="13">
        <v>0</v>
      </c>
      <c r="N510" s="14">
        <v>0</v>
      </c>
      <c r="O510" s="28">
        <v>403399057.66000003</v>
      </c>
      <c r="P510" s="30">
        <v>1798582526.7</v>
      </c>
      <c r="R510" s="45">
        <v>2885050928</v>
      </c>
      <c r="S510" s="43">
        <f t="shared" si="21"/>
        <v>11540204</v>
      </c>
      <c r="T510" s="43">
        <f t="shared" si="22"/>
        <v>961683.67</v>
      </c>
      <c r="U510" s="50">
        <f t="shared" si="23"/>
        <v>7693469.3600000003</v>
      </c>
    </row>
    <row r="511" spans="1:21" x14ac:dyDescent="0.2">
      <c r="A511" s="26" t="s">
        <v>1006</v>
      </c>
      <c r="B511" s="9">
        <v>899999395</v>
      </c>
      <c r="C511" s="6" t="s">
        <v>926</v>
      </c>
      <c r="D511" s="6" t="s">
        <v>1007</v>
      </c>
      <c r="E511" s="9" t="s">
        <v>13</v>
      </c>
      <c r="F511" s="19">
        <v>2791</v>
      </c>
      <c r="G511" s="19">
        <v>4613827219</v>
      </c>
      <c r="H511" s="20">
        <v>1532840397</v>
      </c>
      <c r="I511" s="7">
        <v>0</v>
      </c>
      <c r="J511" s="7">
        <v>1532840397</v>
      </c>
      <c r="K511" s="13">
        <v>0</v>
      </c>
      <c r="L511" s="18">
        <v>68267557.120000005</v>
      </c>
      <c r="M511" s="13">
        <v>0</v>
      </c>
      <c r="N511" s="14">
        <v>0</v>
      </c>
      <c r="O511" s="28">
        <v>890733204.05999994</v>
      </c>
      <c r="P511" s="30">
        <v>2121986060.8200002</v>
      </c>
      <c r="R511" s="45">
        <v>4613827219</v>
      </c>
      <c r="S511" s="43">
        <f t="shared" si="21"/>
        <v>18455309</v>
      </c>
      <c r="T511" s="43">
        <f t="shared" si="22"/>
        <v>1537942.42</v>
      </c>
      <c r="U511" s="50">
        <f t="shared" si="23"/>
        <v>12303539.359999999</v>
      </c>
    </row>
    <row r="512" spans="1:21" x14ac:dyDescent="0.2">
      <c r="A512" s="26" t="s">
        <v>1008</v>
      </c>
      <c r="B512" s="9">
        <v>800094685</v>
      </c>
      <c r="C512" s="6" t="s">
        <v>926</v>
      </c>
      <c r="D512" s="6" t="s">
        <v>1009</v>
      </c>
      <c r="E512" s="9" t="s">
        <v>13</v>
      </c>
      <c r="F512" s="19">
        <v>1940</v>
      </c>
      <c r="G512" s="19">
        <v>3835024980</v>
      </c>
      <c r="H512" s="20">
        <v>1048037484</v>
      </c>
      <c r="I512" s="7">
        <v>0</v>
      </c>
      <c r="J512" s="7">
        <v>1048037484</v>
      </c>
      <c r="K512" s="13">
        <v>0</v>
      </c>
      <c r="L512" s="18">
        <v>25586772.120000001</v>
      </c>
      <c r="M512" s="13">
        <v>0</v>
      </c>
      <c r="N512" s="14">
        <v>0</v>
      </c>
      <c r="O512" s="28">
        <v>619140958.75</v>
      </c>
      <c r="P512" s="30">
        <v>2142259765.1300001</v>
      </c>
      <c r="R512" s="45">
        <v>3835024980</v>
      </c>
      <c r="S512" s="43">
        <f t="shared" si="21"/>
        <v>15340100</v>
      </c>
      <c r="T512" s="43">
        <f t="shared" si="22"/>
        <v>1278341.67</v>
      </c>
      <c r="U512" s="50">
        <f t="shared" si="23"/>
        <v>10226733.359999999</v>
      </c>
    </row>
    <row r="513" spans="1:21" x14ac:dyDescent="0.2">
      <c r="A513" s="26" t="s">
        <v>1010</v>
      </c>
      <c r="B513" s="9">
        <v>800094701</v>
      </c>
      <c r="C513" s="6" t="s">
        <v>926</v>
      </c>
      <c r="D513" s="6" t="s">
        <v>1011</v>
      </c>
      <c r="E513" s="9" t="s">
        <v>13</v>
      </c>
      <c r="F513" s="19">
        <v>3267</v>
      </c>
      <c r="G513" s="19">
        <v>4966297380</v>
      </c>
      <c r="H513" s="20">
        <v>1781008461</v>
      </c>
      <c r="I513" s="7">
        <v>0</v>
      </c>
      <c r="J513" s="7">
        <v>1781008461</v>
      </c>
      <c r="K513" s="13">
        <v>0</v>
      </c>
      <c r="L513" s="18">
        <v>41956854.140000001</v>
      </c>
      <c r="M513" s="13">
        <v>0</v>
      </c>
      <c r="N513" s="14">
        <v>0</v>
      </c>
      <c r="O513" s="28">
        <v>1042646140.34</v>
      </c>
      <c r="P513" s="30">
        <v>2100685924.52</v>
      </c>
      <c r="R513" s="45">
        <v>4966297380</v>
      </c>
      <c r="S513" s="43">
        <f t="shared" si="21"/>
        <v>19865190</v>
      </c>
      <c r="T513" s="43">
        <f t="shared" si="22"/>
        <v>1655432.5</v>
      </c>
      <c r="U513" s="50">
        <f t="shared" si="23"/>
        <v>13243460</v>
      </c>
    </row>
    <row r="514" spans="1:21" x14ac:dyDescent="0.2">
      <c r="A514" s="26" t="s">
        <v>1012</v>
      </c>
      <c r="B514" s="9">
        <v>800094704</v>
      </c>
      <c r="C514" s="6" t="s">
        <v>926</v>
      </c>
      <c r="D514" s="6" t="s">
        <v>1013</v>
      </c>
      <c r="E514" s="9" t="s">
        <v>13</v>
      </c>
      <c r="F514" s="19">
        <v>2588</v>
      </c>
      <c r="G514" s="19">
        <v>3900028008</v>
      </c>
      <c r="H514" s="20">
        <v>1415225253</v>
      </c>
      <c r="I514" s="7">
        <v>0</v>
      </c>
      <c r="J514" s="7">
        <v>1415225253</v>
      </c>
      <c r="K514" s="13">
        <v>0</v>
      </c>
      <c r="L514" s="18">
        <v>28174789.190000001</v>
      </c>
      <c r="M514" s="13">
        <v>0</v>
      </c>
      <c r="N514" s="14">
        <v>0</v>
      </c>
      <c r="O514" s="28">
        <v>825946804.76999998</v>
      </c>
      <c r="P514" s="30">
        <v>1630681161.04</v>
      </c>
      <c r="R514" s="45">
        <v>3900028008</v>
      </c>
      <c r="S514" s="43">
        <f t="shared" si="21"/>
        <v>15600112</v>
      </c>
      <c r="T514" s="43">
        <f t="shared" si="22"/>
        <v>1300009.33</v>
      </c>
      <c r="U514" s="50">
        <f t="shared" si="23"/>
        <v>10400074.640000001</v>
      </c>
    </row>
    <row r="515" spans="1:21" x14ac:dyDescent="0.2">
      <c r="A515" s="26" t="s">
        <v>1014</v>
      </c>
      <c r="B515" s="9">
        <v>800004018</v>
      </c>
      <c r="C515" s="6" t="s">
        <v>926</v>
      </c>
      <c r="D515" s="6" t="s">
        <v>1015</v>
      </c>
      <c r="E515" s="9" t="s">
        <v>16</v>
      </c>
      <c r="F515" s="19">
        <v>1605</v>
      </c>
      <c r="G515" s="19">
        <v>3449721195</v>
      </c>
      <c r="H515" s="20">
        <v>860257064</v>
      </c>
      <c r="I515" s="7">
        <v>0</v>
      </c>
      <c r="J515" s="7">
        <v>860257064</v>
      </c>
      <c r="K515" s="13">
        <v>0</v>
      </c>
      <c r="L515" s="18">
        <v>24281551.260000002</v>
      </c>
      <c r="M515" s="13">
        <v>0</v>
      </c>
      <c r="N515" s="14">
        <v>0</v>
      </c>
      <c r="O515" s="28">
        <v>512227442.68000001</v>
      </c>
      <c r="P515" s="30">
        <v>2052955137.0599999</v>
      </c>
      <c r="R515" s="45">
        <v>3449721195</v>
      </c>
      <c r="S515" s="43">
        <f t="shared" si="21"/>
        <v>13798885</v>
      </c>
      <c r="T515" s="43">
        <f t="shared" si="22"/>
        <v>1149907.08</v>
      </c>
      <c r="U515" s="50">
        <f t="shared" si="23"/>
        <v>9199256.6400000006</v>
      </c>
    </row>
    <row r="516" spans="1:21" x14ac:dyDescent="0.2">
      <c r="A516" s="26" t="s">
        <v>1016</v>
      </c>
      <c r="B516" s="9">
        <v>800094705</v>
      </c>
      <c r="C516" s="6" t="s">
        <v>926</v>
      </c>
      <c r="D516" s="6" t="s">
        <v>1017</v>
      </c>
      <c r="E516" s="9" t="s">
        <v>16</v>
      </c>
      <c r="F516" s="19">
        <v>3911</v>
      </c>
      <c r="G516" s="19">
        <v>8467185937</v>
      </c>
      <c r="H516" s="20">
        <v>2074842428</v>
      </c>
      <c r="I516" s="7">
        <v>0</v>
      </c>
      <c r="J516" s="7">
        <v>2074842428</v>
      </c>
      <c r="K516" s="13">
        <v>0</v>
      </c>
      <c r="L516" s="18">
        <v>49236218.520000003</v>
      </c>
      <c r="M516" s="13">
        <v>0</v>
      </c>
      <c r="N516" s="14">
        <v>0</v>
      </c>
      <c r="O516" s="28">
        <v>1248175407.0599999</v>
      </c>
      <c r="P516" s="30">
        <v>5094931883.4200001</v>
      </c>
      <c r="R516" s="45">
        <v>8467185937</v>
      </c>
      <c r="S516" s="43">
        <f t="shared" si="21"/>
        <v>33868744</v>
      </c>
      <c r="T516" s="43">
        <f t="shared" si="22"/>
        <v>2822395.33</v>
      </c>
      <c r="U516" s="50">
        <f t="shared" si="23"/>
        <v>22579162.640000001</v>
      </c>
    </row>
    <row r="517" spans="1:21" x14ac:dyDescent="0.2">
      <c r="A517" s="26" t="s">
        <v>1018</v>
      </c>
      <c r="B517" s="9">
        <v>899999712</v>
      </c>
      <c r="C517" s="6" t="s">
        <v>926</v>
      </c>
      <c r="D517" s="6" t="s">
        <v>1019</v>
      </c>
      <c r="E517" s="9" t="s">
        <v>13</v>
      </c>
      <c r="F517" s="19">
        <v>5900</v>
      </c>
      <c r="G517" s="19">
        <v>9948161100</v>
      </c>
      <c r="H517" s="20">
        <v>3149343762</v>
      </c>
      <c r="I517" s="7">
        <v>0</v>
      </c>
      <c r="J517" s="7">
        <v>3149343762</v>
      </c>
      <c r="K517" s="13">
        <v>0</v>
      </c>
      <c r="L517" s="18">
        <v>271414964.62</v>
      </c>
      <c r="M517" s="13">
        <v>0</v>
      </c>
      <c r="N517" s="14">
        <v>0</v>
      </c>
      <c r="O517" s="28">
        <v>1882954462.1900001</v>
      </c>
      <c r="P517" s="30">
        <v>4644447911.1900005</v>
      </c>
      <c r="R517" s="45">
        <v>9948161100</v>
      </c>
      <c r="S517" s="43">
        <f t="shared" si="21"/>
        <v>39792644</v>
      </c>
      <c r="T517" s="43">
        <f t="shared" si="22"/>
        <v>3316053.67</v>
      </c>
      <c r="U517" s="50">
        <f t="shared" si="23"/>
        <v>26528429.359999999</v>
      </c>
    </row>
    <row r="518" spans="1:21" x14ac:dyDescent="0.2">
      <c r="A518" s="26" t="s">
        <v>1020</v>
      </c>
      <c r="B518" s="9">
        <v>890680026</v>
      </c>
      <c r="C518" s="6" t="s">
        <v>926</v>
      </c>
      <c r="D518" s="6" t="s">
        <v>1021</v>
      </c>
      <c r="E518" s="9" t="s">
        <v>13</v>
      </c>
      <c r="F518" s="19">
        <v>18630</v>
      </c>
      <c r="G518" s="19">
        <v>31176149940</v>
      </c>
      <c r="H518" s="20">
        <v>10222275011</v>
      </c>
      <c r="I518" s="7">
        <v>0</v>
      </c>
      <c r="J518" s="7">
        <v>10222275011</v>
      </c>
      <c r="K518" s="13">
        <v>0</v>
      </c>
      <c r="L518" s="18">
        <v>336381811.80000001</v>
      </c>
      <c r="M518" s="13">
        <v>0</v>
      </c>
      <c r="N518" s="14">
        <v>0</v>
      </c>
      <c r="O518" s="28">
        <v>5945668072.9899998</v>
      </c>
      <c r="P518" s="30">
        <v>14671825044.210001</v>
      </c>
      <c r="R518" s="45">
        <v>31176149940</v>
      </c>
      <c r="S518" s="43">
        <f t="shared" si="21"/>
        <v>124704600</v>
      </c>
      <c r="T518" s="43">
        <f t="shared" si="22"/>
        <v>10392050</v>
      </c>
      <c r="U518" s="50">
        <f t="shared" si="23"/>
        <v>83136400</v>
      </c>
    </row>
    <row r="519" spans="1:21" x14ac:dyDescent="0.2">
      <c r="A519" s="26" t="s">
        <v>1022</v>
      </c>
      <c r="B519" s="9">
        <v>899999369</v>
      </c>
      <c r="C519" s="6" t="s">
        <v>926</v>
      </c>
      <c r="D519" s="6" t="s">
        <v>1023</v>
      </c>
      <c r="E519" s="9" t="s">
        <v>13</v>
      </c>
      <c r="F519" s="19">
        <v>6038</v>
      </c>
      <c r="G519" s="19">
        <v>11970854268</v>
      </c>
      <c r="H519" s="20">
        <v>3180937003</v>
      </c>
      <c r="I519" s="7">
        <v>0</v>
      </c>
      <c r="J519" s="7">
        <v>3180937003</v>
      </c>
      <c r="K519" s="13">
        <v>0</v>
      </c>
      <c r="L519" s="18">
        <v>74021454.780000001</v>
      </c>
      <c r="M519" s="13">
        <v>0</v>
      </c>
      <c r="N519" s="14">
        <v>0</v>
      </c>
      <c r="O519" s="28">
        <v>1926996447.9200001</v>
      </c>
      <c r="P519" s="30">
        <v>6788899362.2999992</v>
      </c>
      <c r="R519" s="45">
        <v>11970854268</v>
      </c>
      <c r="S519" s="43">
        <f t="shared" si="21"/>
        <v>47883417</v>
      </c>
      <c r="T519" s="43">
        <f t="shared" si="22"/>
        <v>3990284.75</v>
      </c>
      <c r="U519" s="50">
        <f t="shared" si="23"/>
        <v>31922278</v>
      </c>
    </row>
    <row r="520" spans="1:21" x14ac:dyDescent="0.2">
      <c r="A520" s="26" t="s">
        <v>1024</v>
      </c>
      <c r="B520" s="9">
        <v>899999721</v>
      </c>
      <c r="C520" s="6" t="s">
        <v>926</v>
      </c>
      <c r="D520" s="6" t="s">
        <v>1025</v>
      </c>
      <c r="E520" s="9" t="s">
        <v>13</v>
      </c>
      <c r="F520" s="19">
        <v>3854</v>
      </c>
      <c r="G520" s="19">
        <v>8054971766</v>
      </c>
      <c r="H520" s="20">
        <v>2060253282</v>
      </c>
      <c r="I520" s="7">
        <v>0</v>
      </c>
      <c r="J520" s="7">
        <v>2060253282</v>
      </c>
      <c r="K520" s="13">
        <v>0</v>
      </c>
      <c r="L520" s="18">
        <v>49681832.710000001</v>
      </c>
      <c r="M520" s="13">
        <v>0</v>
      </c>
      <c r="N520" s="14">
        <v>0</v>
      </c>
      <c r="O520" s="28">
        <v>1229984152.0799999</v>
      </c>
      <c r="P520" s="30">
        <v>4715052499.21</v>
      </c>
      <c r="R520" s="45">
        <v>8054971766</v>
      </c>
      <c r="S520" s="43">
        <f t="shared" si="21"/>
        <v>32219887</v>
      </c>
      <c r="T520" s="43">
        <f t="shared" si="22"/>
        <v>2684990.58</v>
      </c>
      <c r="U520" s="50">
        <f t="shared" si="23"/>
        <v>21479924.640000001</v>
      </c>
    </row>
    <row r="521" spans="1:21" x14ac:dyDescent="0.2">
      <c r="A521" s="26" t="s">
        <v>1026</v>
      </c>
      <c r="B521" s="9">
        <v>800073475</v>
      </c>
      <c r="C521" s="6" t="s">
        <v>926</v>
      </c>
      <c r="D521" s="6" t="s">
        <v>768</v>
      </c>
      <c r="E521" s="9" t="s">
        <v>13</v>
      </c>
      <c r="F521" s="19">
        <v>8655</v>
      </c>
      <c r="G521" s="19">
        <v>14130395340</v>
      </c>
      <c r="H521" s="20">
        <v>4690059417</v>
      </c>
      <c r="I521" s="7">
        <v>0</v>
      </c>
      <c r="J521" s="7">
        <v>4690059417</v>
      </c>
      <c r="K521" s="13">
        <v>0</v>
      </c>
      <c r="L521" s="18">
        <v>174573511.91</v>
      </c>
      <c r="M521" s="13">
        <v>0</v>
      </c>
      <c r="N521" s="14">
        <v>0</v>
      </c>
      <c r="O521" s="28">
        <v>2762198452.5900002</v>
      </c>
      <c r="P521" s="30">
        <v>6503563958.5</v>
      </c>
      <c r="R521" s="45">
        <v>14130395340</v>
      </c>
      <c r="S521" s="43">
        <f t="shared" si="21"/>
        <v>56521581</v>
      </c>
      <c r="T521" s="43">
        <f t="shared" si="22"/>
        <v>4710131.75</v>
      </c>
      <c r="U521" s="50">
        <f t="shared" si="23"/>
        <v>37681054</v>
      </c>
    </row>
    <row r="522" spans="1:21" x14ac:dyDescent="0.2">
      <c r="A522" s="26" t="s">
        <v>1027</v>
      </c>
      <c r="B522" s="9">
        <v>899999330</v>
      </c>
      <c r="C522" s="6" t="s">
        <v>926</v>
      </c>
      <c r="D522" s="6" t="s">
        <v>1028</v>
      </c>
      <c r="E522" s="9" t="s">
        <v>13</v>
      </c>
      <c r="F522" s="19">
        <v>4593</v>
      </c>
      <c r="G522" s="19">
        <v>7375228122</v>
      </c>
      <c r="H522" s="20">
        <v>2455826232</v>
      </c>
      <c r="I522" s="7">
        <v>0</v>
      </c>
      <c r="J522" s="7">
        <v>2455826232</v>
      </c>
      <c r="K522" s="13">
        <v>0</v>
      </c>
      <c r="L522" s="18">
        <v>82518304.379999995</v>
      </c>
      <c r="M522" s="13">
        <v>0</v>
      </c>
      <c r="N522" s="14">
        <v>0</v>
      </c>
      <c r="O522" s="28">
        <v>1465832177.0899999</v>
      </c>
      <c r="P522" s="30">
        <v>3371051408.5299997</v>
      </c>
      <c r="R522" s="45">
        <v>7375228122</v>
      </c>
      <c r="S522" s="43">
        <f t="shared" si="21"/>
        <v>29500912</v>
      </c>
      <c r="T522" s="43">
        <f t="shared" si="22"/>
        <v>2458409.33</v>
      </c>
      <c r="U522" s="50">
        <f t="shared" si="23"/>
        <v>19667274.640000001</v>
      </c>
    </row>
    <row r="523" spans="1:21" x14ac:dyDescent="0.2">
      <c r="A523" s="26" t="s">
        <v>1029</v>
      </c>
      <c r="B523" s="9">
        <v>899999401</v>
      </c>
      <c r="C523" s="6" t="s">
        <v>926</v>
      </c>
      <c r="D523" s="6" t="s">
        <v>1030</v>
      </c>
      <c r="E523" s="9" t="s">
        <v>13</v>
      </c>
      <c r="F523" s="19">
        <v>4198</v>
      </c>
      <c r="G523" s="19">
        <v>7788843260</v>
      </c>
      <c r="H523" s="20">
        <v>2290156146</v>
      </c>
      <c r="I523" s="7">
        <v>0</v>
      </c>
      <c r="J523" s="7">
        <v>2290156146</v>
      </c>
      <c r="K523" s="13">
        <v>0</v>
      </c>
      <c r="L523" s="18">
        <v>48415420.219999999</v>
      </c>
      <c r="M523" s="13">
        <v>0</v>
      </c>
      <c r="N523" s="14">
        <v>0</v>
      </c>
      <c r="O523" s="28">
        <v>1339769971.5699999</v>
      </c>
      <c r="P523" s="30">
        <v>4110501722.21</v>
      </c>
      <c r="R523" s="45">
        <v>7788843260</v>
      </c>
      <c r="S523" s="43">
        <f t="shared" si="21"/>
        <v>31155373</v>
      </c>
      <c r="T523" s="43">
        <f t="shared" si="22"/>
        <v>2596281.08</v>
      </c>
      <c r="U523" s="50">
        <f t="shared" si="23"/>
        <v>20770248.640000001</v>
      </c>
    </row>
    <row r="524" spans="1:21" x14ac:dyDescent="0.2">
      <c r="A524" s="26" t="s">
        <v>1031</v>
      </c>
      <c r="B524" s="9">
        <v>899999325</v>
      </c>
      <c r="C524" s="6" t="s">
        <v>926</v>
      </c>
      <c r="D524" s="6" t="s">
        <v>1032</v>
      </c>
      <c r="E524" s="9" t="s">
        <v>13</v>
      </c>
      <c r="F524" s="19">
        <v>22301</v>
      </c>
      <c r="G524" s="19">
        <v>32324229052</v>
      </c>
      <c r="H524" s="20">
        <v>11906143381</v>
      </c>
      <c r="I524" s="7">
        <v>0</v>
      </c>
      <c r="J524" s="7">
        <v>11906143381</v>
      </c>
      <c r="K524" s="13">
        <v>0</v>
      </c>
      <c r="L524" s="18">
        <v>746443506.02999997</v>
      </c>
      <c r="M524" s="13">
        <v>7561296.9000000004</v>
      </c>
      <c r="N524" s="14">
        <v>0</v>
      </c>
      <c r="O524" s="28">
        <v>7117248722.2600002</v>
      </c>
      <c r="P524" s="30">
        <v>12546832145.809998</v>
      </c>
      <c r="R524" s="45">
        <v>32324229052</v>
      </c>
      <c r="S524" s="43">
        <f t="shared" si="21"/>
        <v>129296916</v>
      </c>
      <c r="T524" s="43">
        <f t="shared" si="22"/>
        <v>10774743</v>
      </c>
      <c r="U524" s="50">
        <f t="shared" si="23"/>
        <v>86197944</v>
      </c>
    </row>
    <row r="525" spans="1:21" x14ac:dyDescent="0.2">
      <c r="A525" s="26" t="s">
        <v>1033</v>
      </c>
      <c r="B525" s="9">
        <v>800094711</v>
      </c>
      <c r="C525" s="6" t="s">
        <v>926</v>
      </c>
      <c r="D525" s="6" t="s">
        <v>1034</v>
      </c>
      <c r="E525" s="9" t="s">
        <v>13</v>
      </c>
      <c r="F525" s="19">
        <v>2260</v>
      </c>
      <c r="G525" s="19">
        <v>4694180460</v>
      </c>
      <c r="H525" s="20">
        <v>1211584011</v>
      </c>
      <c r="I525" s="7">
        <v>0</v>
      </c>
      <c r="J525" s="7">
        <v>1211584011</v>
      </c>
      <c r="K525" s="13">
        <v>0</v>
      </c>
      <c r="L525" s="18">
        <v>43754677.079999998</v>
      </c>
      <c r="M525" s="13">
        <v>0</v>
      </c>
      <c r="N525" s="14">
        <v>0</v>
      </c>
      <c r="O525" s="28">
        <v>721267302.47000003</v>
      </c>
      <c r="P525" s="30">
        <v>2717574469.4499998</v>
      </c>
      <c r="R525" s="45">
        <v>4694180460</v>
      </c>
      <c r="S525" s="43">
        <f t="shared" ref="S525:S588" si="24">+ROUND(R525*0.004,0)</f>
        <v>18776722</v>
      </c>
      <c r="T525" s="43">
        <f t="shared" ref="T525:T588" si="25">ROUND((S525/12),2)</f>
        <v>1564726.83</v>
      </c>
      <c r="U525" s="50">
        <f t="shared" ref="U525:U588" si="26">+T525*8</f>
        <v>12517814.640000001</v>
      </c>
    </row>
    <row r="526" spans="1:21" x14ac:dyDescent="0.2">
      <c r="A526" s="26" t="s">
        <v>1035</v>
      </c>
      <c r="B526" s="9">
        <v>899999470</v>
      </c>
      <c r="C526" s="6" t="s">
        <v>926</v>
      </c>
      <c r="D526" s="6" t="s">
        <v>1036</v>
      </c>
      <c r="E526" s="9" t="s">
        <v>16</v>
      </c>
      <c r="F526" s="19">
        <v>5949</v>
      </c>
      <c r="G526" s="19">
        <v>10279431774</v>
      </c>
      <c r="H526" s="20">
        <v>3237898735</v>
      </c>
      <c r="I526" s="7">
        <v>0</v>
      </c>
      <c r="J526" s="7">
        <v>3237898735</v>
      </c>
      <c r="K526" s="13">
        <v>0</v>
      </c>
      <c r="L526" s="18">
        <v>67115406.760000005</v>
      </c>
      <c r="M526" s="13">
        <v>0</v>
      </c>
      <c r="N526" s="14">
        <v>0</v>
      </c>
      <c r="O526" s="28">
        <v>1898592558.5699999</v>
      </c>
      <c r="P526" s="30">
        <v>5075825073.6700001</v>
      </c>
      <c r="R526" s="45">
        <v>10279431774</v>
      </c>
      <c r="S526" s="43">
        <f t="shared" si="24"/>
        <v>41117727</v>
      </c>
      <c r="T526" s="43">
        <f t="shared" si="25"/>
        <v>3426477.25</v>
      </c>
      <c r="U526" s="50">
        <f t="shared" si="26"/>
        <v>27411818</v>
      </c>
    </row>
    <row r="527" spans="1:21" x14ac:dyDescent="0.2">
      <c r="A527" s="26" t="s">
        <v>1037</v>
      </c>
      <c r="B527" s="9">
        <v>899999342</v>
      </c>
      <c r="C527" s="6" t="s">
        <v>926</v>
      </c>
      <c r="D527" s="6" t="s">
        <v>1038</v>
      </c>
      <c r="E527" s="9" t="s">
        <v>13</v>
      </c>
      <c r="F527" s="19">
        <v>21548</v>
      </c>
      <c r="G527" s="19">
        <v>32583528076</v>
      </c>
      <c r="H527" s="20">
        <v>11853039074</v>
      </c>
      <c r="I527" s="7">
        <v>0</v>
      </c>
      <c r="J527" s="7">
        <v>11853039074</v>
      </c>
      <c r="K527" s="13">
        <v>0</v>
      </c>
      <c r="L527" s="18">
        <v>850285274.30999994</v>
      </c>
      <c r="M527" s="13">
        <v>240393676.90000001</v>
      </c>
      <c r="N527" s="14">
        <v>0</v>
      </c>
      <c r="O527" s="28">
        <v>6876932669.71</v>
      </c>
      <c r="P527" s="30">
        <v>12762877381.080002</v>
      </c>
      <c r="R527" s="45">
        <v>32583528076</v>
      </c>
      <c r="S527" s="43">
        <f t="shared" si="24"/>
        <v>130334112</v>
      </c>
      <c r="T527" s="43">
        <f t="shared" si="25"/>
        <v>10861176</v>
      </c>
      <c r="U527" s="50">
        <f t="shared" si="26"/>
        <v>86889408</v>
      </c>
    </row>
    <row r="528" spans="1:21" x14ac:dyDescent="0.2">
      <c r="A528" s="26" t="s">
        <v>1039</v>
      </c>
      <c r="B528" s="9">
        <v>890680390</v>
      </c>
      <c r="C528" s="6" t="s">
        <v>926</v>
      </c>
      <c r="D528" s="6" t="s">
        <v>157</v>
      </c>
      <c r="E528" s="9" t="s">
        <v>13</v>
      </c>
      <c r="F528" s="19">
        <v>1180</v>
      </c>
      <c r="G528" s="19">
        <v>2304233200</v>
      </c>
      <c r="H528" s="20">
        <v>641071729</v>
      </c>
      <c r="I528" s="7">
        <v>0</v>
      </c>
      <c r="J528" s="7">
        <v>641071729</v>
      </c>
      <c r="K528" s="13">
        <v>0</v>
      </c>
      <c r="L528" s="18">
        <v>19307724.73</v>
      </c>
      <c r="M528" s="13">
        <v>0</v>
      </c>
      <c r="N528" s="14">
        <v>0</v>
      </c>
      <c r="O528" s="28">
        <v>376590892.44</v>
      </c>
      <c r="P528" s="30">
        <v>1267262853.8299999</v>
      </c>
      <c r="R528" s="45">
        <v>2304233200</v>
      </c>
      <c r="S528" s="43">
        <f t="shared" si="24"/>
        <v>9216933</v>
      </c>
      <c r="T528" s="43">
        <f t="shared" si="25"/>
        <v>768077.75</v>
      </c>
      <c r="U528" s="50">
        <f t="shared" si="26"/>
        <v>6144622</v>
      </c>
    </row>
    <row r="529" spans="1:21" x14ac:dyDescent="0.2">
      <c r="A529" s="26" t="s">
        <v>1040</v>
      </c>
      <c r="B529" s="9">
        <v>899999366</v>
      </c>
      <c r="C529" s="6" t="s">
        <v>926</v>
      </c>
      <c r="D529" s="6" t="s">
        <v>1041</v>
      </c>
      <c r="E529" s="9" t="s">
        <v>13</v>
      </c>
      <c r="F529" s="19">
        <v>3672</v>
      </c>
      <c r="G529" s="19">
        <v>5661129744</v>
      </c>
      <c r="H529" s="20">
        <v>2010291774</v>
      </c>
      <c r="I529" s="7">
        <v>0</v>
      </c>
      <c r="J529" s="7">
        <v>2010291774</v>
      </c>
      <c r="K529" s="13">
        <v>0</v>
      </c>
      <c r="L529" s="18">
        <v>105198710.84999999</v>
      </c>
      <c r="M529" s="13">
        <v>0</v>
      </c>
      <c r="N529" s="14">
        <v>0</v>
      </c>
      <c r="O529" s="28">
        <v>1171899794.0999999</v>
      </c>
      <c r="P529" s="30">
        <v>2373739465.0500002</v>
      </c>
      <c r="R529" s="45">
        <v>5661129744</v>
      </c>
      <c r="S529" s="43">
        <f t="shared" si="24"/>
        <v>22644519</v>
      </c>
      <c r="T529" s="43">
        <f t="shared" si="25"/>
        <v>1887043.25</v>
      </c>
      <c r="U529" s="50">
        <f t="shared" si="26"/>
        <v>15096346</v>
      </c>
    </row>
    <row r="530" spans="1:21" x14ac:dyDescent="0.2">
      <c r="A530" s="26" t="s">
        <v>1042</v>
      </c>
      <c r="B530" s="9">
        <v>899999707</v>
      </c>
      <c r="C530" s="6" t="s">
        <v>926</v>
      </c>
      <c r="D530" s="6" t="s">
        <v>1043</v>
      </c>
      <c r="E530" s="9" t="s">
        <v>13</v>
      </c>
      <c r="F530" s="19">
        <v>2004</v>
      </c>
      <c r="G530" s="19">
        <v>3920673696</v>
      </c>
      <c r="H530" s="20">
        <v>1073336919</v>
      </c>
      <c r="I530" s="7">
        <v>0</v>
      </c>
      <c r="J530" s="7">
        <v>1073336919</v>
      </c>
      <c r="K530" s="13">
        <v>0</v>
      </c>
      <c r="L530" s="18">
        <v>36888130.189999998</v>
      </c>
      <c r="M530" s="13">
        <v>0</v>
      </c>
      <c r="N530" s="14">
        <v>0</v>
      </c>
      <c r="O530" s="28">
        <v>639566227.5</v>
      </c>
      <c r="P530" s="30">
        <v>2170882419.3099999</v>
      </c>
      <c r="R530" s="45">
        <v>3920673696</v>
      </c>
      <c r="S530" s="43">
        <f t="shared" si="24"/>
        <v>15682695</v>
      </c>
      <c r="T530" s="43">
        <f t="shared" si="25"/>
        <v>1306891.25</v>
      </c>
      <c r="U530" s="50">
        <f t="shared" si="26"/>
        <v>10455130</v>
      </c>
    </row>
    <row r="531" spans="1:21" x14ac:dyDescent="0.2">
      <c r="A531" s="26" t="s">
        <v>1044</v>
      </c>
      <c r="B531" s="9">
        <v>800094713</v>
      </c>
      <c r="C531" s="6" t="s">
        <v>926</v>
      </c>
      <c r="D531" s="6" t="s">
        <v>1045</v>
      </c>
      <c r="E531" s="9" t="s">
        <v>13</v>
      </c>
      <c r="F531" s="19">
        <v>1758</v>
      </c>
      <c r="G531" s="19">
        <v>3808875768</v>
      </c>
      <c r="H531" s="20">
        <v>927944711</v>
      </c>
      <c r="I531" s="7">
        <v>0</v>
      </c>
      <c r="J531" s="7">
        <v>927944711</v>
      </c>
      <c r="K531" s="13">
        <v>0</v>
      </c>
      <c r="L531" s="18">
        <v>25711236.100000001</v>
      </c>
      <c r="M531" s="13">
        <v>0</v>
      </c>
      <c r="N531" s="14">
        <v>0</v>
      </c>
      <c r="O531" s="28">
        <v>561056600.76999998</v>
      </c>
      <c r="P531" s="30">
        <v>2294163220.1300001</v>
      </c>
      <c r="R531" s="45">
        <v>3808875768</v>
      </c>
      <c r="S531" s="43">
        <f t="shared" si="24"/>
        <v>15235503</v>
      </c>
      <c r="T531" s="43">
        <f t="shared" si="25"/>
        <v>1269625.25</v>
      </c>
      <c r="U531" s="50">
        <f t="shared" si="26"/>
        <v>10157002</v>
      </c>
    </row>
    <row r="532" spans="1:21" x14ac:dyDescent="0.2">
      <c r="A532" s="26" t="s">
        <v>1046</v>
      </c>
      <c r="B532" s="9">
        <v>899999718</v>
      </c>
      <c r="C532" s="6" t="s">
        <v>926</v>
      </c>
      <c r="D532" s="6" t="s">
        <v>1047</v>
      </c>
      <c r="E532" s="9" t="s">
        <v>13</v>
      </c>
      <c r="F532" s="19">
        <v>2757</v>
      </c>
      <c r="G532" s="19">
        <v>5245763199</v>
      </c>
      <c r="H532" s="20">
        <v>1493615949</v>
      </c>
      <c r="I532" s="7">
        <v>0</v>
      </c>
      <c r="J532" s="7">
        <v>1493615949</v>
      </c>
      <c r="K532" s="13">
        <v>0</v>
      </c>
      <c r="L532" s="18">
        <v>46816999.100000001</v>
      </c>
      <c r="M532" s="13">
        <v>0</v>
      </c>
      <c r="N532" s="14">
        <v>0</v>
      </c>
      <c r="O532" s="28">
        <v>879882280.03999996</v>
      </c>
      <c r="P532" s="30">
        <v>2825447970.8600001</v>
      </c>
      <c r="R532" s="45">
        <v>5245763199</v>
      </c>
      <c r="S532" s="43">
        <f t="shared" si="24"/>
        <v>20983053</v>
      </c>
      <c r="T532" s="43">
        <f t="shared" si="25"/>
        <v>1748587.75</v>
      </c>
      <c r="U532" s="50">
        <f t="shared" si="26"/>
        <v>13988702</v>
      </c>
    </row>
    <row r="533" spans="1:21" x14ac:dyDescent="0.2">
      <c r="A533" s="26" t="s">
        <v>1048</v>
      </c>
      <c r="B533" s="9">
        <v>890680088</v>
      </c>
      <c r="C533" s="6" t="s">
        <v>926</v>
      </c>
      <c r="D533" s="6" t="s">
        <v>249</v>
      </c>
      <c r="E533" s="9" t="s">
        <v>13</v>
      </c>
      <c r="F533" s="19">
        <v>3674</v>
      </c>
      <c r="G533" s="19">
        <v>6120362292</v>
      </c>
      <c r="H533" s="20">
        <v>1943471348</v>
      </c>
      <c r="I533" s="7">
        <v>0</v>
      </c>
      <c r="J533" s="7">
        <v>1943471348</v>
      </c>
      <c r="K533" s="13">
        <v>0</v>
      </c>
      <c r="L533" s="18">
        <v>61614759.240000002</v>
      </c>
      <c r="M533" s="13">
        <v>0</v>
      </c>
      <c r="N533" s="14">
        <v>0</v>
      </c>
      <c r="O533" s="28">
        <v>1172538083.74</v>
      </c>
      <c r="P533" s="30">
        <v>2942738101.02</v>
      </c>
      <c r="R533" s="45">
        <v>6120362292</v>
      </c>
      <c r="S533" s="43">
        <f t="shared" si="24"/>
        <v>24481449</v>
      </c>
      <c r="T533" s="43">
        <f t="shared" si="25"/>
        <v>2040120.75</v>
      </c>
      <c r="U533" s="50">
        <f t="shared" si="26"/>
        <v>16320966</v>
      </c>
    </row>
    <row r="534" spans="1:21" x14ac:dyDescent="0.2">
      <c r="A534" s="26" t="s">
        <v>1049</v>
      </c>
      <c r="B534" s="9">
        <v>899999475</v>
      </c>
      <c r="C534" s="6" t="s">
        <v>926</v>
      </c>
      <c r="D534" s="6" t="s">
        <v>1050</v>
      </c>
      <c r="E534" s="9" t="s">
        <v>13</v>
      </c>
      <c r="F534" s="19">
        <v>15283</v>
      </c>
      <c r="G534" s="19">
        <v>27418588414</v>
      </c>
      <c r="H534" s="20">
        <v>8393998913</v>
      </c>
      <c r="I534" s="7">
        <v>0</v>
      </c>
      <c r="J534" s="7">
        <v>8393998913</v>
      </c>
      <c r="K534" s="13">
        <v>0</v>
      </c>
      <c r="L534" s="18">
        <v>268219410.30000001</v>
      </c>
      <c r="M534" s="13">
        <v>0</v>
      </c>
      <c r="N534" s="14">
        <v>0</v>
      </c>
      <c r="O534" s="28">
        <v>4877490346.7200003</v>
      </c>
      <c r="P534" s="30">
        <v>13878879743.98</v>
      </c>
      <c r="R534" s="45">
        <v>27418588414</v>
      </c>
      <c r="S534" s="43">
        <f t="shared" si="24"/>
        <v>109674354</v>
      </c>
      <c r="T534" s="43">
        <f t="shared" si="25"/>
        <v>9139529.5</v>
      </c>
      <c r="U534" s="50">
        <f t="shared" si="26"/>
        <v>73116236</v>
      </c>
    </row>
    <row r="535" spans="1:21" x14ac:dyDescent="0.2">
      <c r="A535" s="26" t="s">
        <v>1051</v>
      </c>
      <c r="B535" s="9">
        <v>899999704</v>
      </c>
      <c r="C535" s="6" t="s">
        <v>926</v>
      </c>
      <c r="D535" s="6" t="s">
        <v>1052</v>
      </c>
      <c r="E535" s="9" t="s">
        <v>13</v>
      </c>
      <c r="F535" s="19">
        <v>2969</v>
      </c>
      <c r="G535" s="19">
        <v>5549574637</v>
      </c>
      <c r="H535" s="20">
        <v>1600082052</v>
      </c>
      <c r="I535" s="7">
        <v>0</v>
      </c>
      <c r="J535" s="7">
        <v>1600082052</v>
      </c>
      <c r="K535" s="13">
        <v>0</v>
      </c>
      <c r="L535" s="18">
        <v>35612542.490000002</v>
      </c>
      <c r="M535" s="13">
        <v>0</v>
      </c>
      <c r="N535" s="14">
        <v>0</v>
      </c>
      <c r="O535" s="28">
        <v>947540982.75</v>
      </c>
      <c r="P535" s="30">
        <v>2966339059.7600002</v>
      </c>
      <c r="R535" s="45">
        <v>5549574637</v>
      </c>
      <c r="S535" s="43">
        <f t="shared" si="24"/>
        <v>22198299</v>
      </c>
      <c r="T535" s="43">
        <f t="shared" si="25"/>
        <v>1849858.25</v>
      </c>
      <c r="U535" s="50">
        <f t="shared" si="26"/>
        <v>14798866</v>
      </c>
    </row>
    <row r="536" spans="1:21" x14ac:dyDescent="0.2">
      <c r="A536" s="26" t="s">
        <v>1053</v>
      </c>
      <c r="B536" s="9">
        <v>890680173</v>
      </c>
      <c r="C536" s="6" t="s">
        <v>926</v>
      </c>
      <c r="D536" s="6" t="s">
        <v>1054</v>
      </c>
      <c r="E536" s="9" t="s">
        <v>13</v>
      </c>
      <c r="F536" s="19">
        <v>2973</v>
      </c>
      <c r="G536" s="19">
        <v>5158285812</v>
      </c>
      <c r="H536" s="20">
        <v>1584770575</v>
      </c>
      <c r="I536" s="7">
        <v>0</v>
      </c>
      <c r="J536" s="7">
        <v>1584770575</v>
      </c>
      <c r="K536" s="13">
        <v>0</v>
      </c>
      <c r="L536" s="18">
        <v>48143829.770000003</v>
      </c>
      <c r="M536" s="13">
        <v>0</v>
      </c>
      <c r="N536" s="14">
        <v>0</v>
      </c>
      <c r="O536" s="28">
        <v>948817562.04999995</v>
      </c>
      <c r="P536" s="30">
        <v>2576553845.1800003</v>
      </c>
      <c r="R536" s="45">
        <v>5158285812</v>
      </c>
      <c r="S536" s="43">
        <f t="shared" si="24"/>
        <v>20633143</v>
      </c>
      <c r="T536" s="43">
        <f t="shared" si="25"/>
        <v>1719428.58</v>
      </c>
      <c r="U536" s="50">
        <f t="shared" si="26"/>
        <v>13755428.640000001</v>
      </c>
    </row>
    <row r="537" spans="1:21" x14ac:dyDescent="0.2">
      <c r="A537" s="26" t="s">
        <v>1055</v>
      </c>
      <c r="B537" s="9">
        <v>800074120</v>
      </c>
      <c r="C537" s="6" t="s">
        <v>926</v>
      </c>
      <c r="D537" s="6" t="s">
        <v>1056</v>
      </c>
      <c r="E537" s="9" t="s">
        <v>16</v>
      </c>
      <c r="F537" s="19">
        <v>3479</v>
      </c>
      <c r="G537" s="19">
        <v>5811711248</v>
      </c>
      <c r="H537" s="20">
        <v>1875374192</v>
      </c>
      <c r="I537" s="7">
        <v>0</v>
      </c>
      <c r="J537" s="7">
        <v>1875374192</v>
      </c>
      <c r="K537" s="13">
        <v>0</v>
      </c>
      <c r="L537" s="18">
        <v>45494584.259999998</v>
      </c>
      <c r="M537" s="13">
        <v>0</v>
      </c>
      <c r="N537" s="14">
        <v>0</v>
      </c>
      <c r="O537" s="28">
        <v>1110304843.04</v>
      </c>
      <c r="P537" s="30">
        <v>2780537628.6999998</v>
      </c>
      <c r="R537" s="45">
        <v>5811711248</v>
      </c>
      <c r="S537" s="43">
        <f t="shared" si="24"/>
        <v>23246845</v>
      </c>
      <c r="T537" s="43">
        <f t="shared" si="25"/>
        <v>1937237.08</v>
      </c>
      <c r="U537" s="50">
        <f t="shared" si="26"/>
        <v>15497896.640000001</v>
      </c>
    </row>
    <row r="538" spans="1:21" x14ac:dyDescent="0.2">
      <c r="A538" s="26" t="s">
        <v>1057</v>
      </c>
      <c r="B538" s="9">
        <v>890680154</v>
      </c>
      <c r="C538" s="6" t="s">
        <v>926</v>
      </c>
      <c r="D538" s="6" t="s">
        <v>1058</v>
      </c>
      <c r="E538" s="9" t="s">
        <v>13</v>
      </c>
      <c r="F538" s="19">
        <v>6787</v>
      </c>
      <c r="G538" s="19">
        <v>10925984080</v>
      </c>
      <c r="H538" s="20">
        <v>3629760008</v>
      </c>
      <c r="I538" s="7">
        <v>0</v>
      </c>
      <c r="J538" s="7">
        <v>3629760008</v>
      </c>
      <c r="K538" s="13">
        <v>0</v>
      </c>
      <c r="L538" s="18">
        <v>91944113.349999994</v>
      </c>
      <c r="M538" s="13">
        <v>0</v>
      </c>
      <c r="N538" s="14">
        <v>0</v>
      </c>
      <c r="O538" s="28">
        <v>2166035921.1700001</v>
      </c>
      <c r="P538" s="30">
        <v>5038244037.4799995</v>
      </c>
      <c r="R538" s="45">
        <v>10925984080</v>
      </c>
      <c r="S538" s="43">
        <f t="shared" si="24"/>
        <v>43703936</v>
      </c>
      <c r="T538" s="43">
        <f t="shared" si="25"/>
        <v>3641994.67</v>
      </c>
      <c r="U538" s="50">
        <f t="shared" si="26"/>
        <v>29135957.359999999</v>
      </c>
    </row>
    <row r="539" spans="1:21" x14ac:dyDescent="0.2">
      <c r="A539" s="26" t="s">
        <v>1059</v>
      </c>
      <c r="B539" s="9">
        <v>899999413</v>
      </c>
      <c r="C539" s="6" t="s">
        <v>926</v>
      </c>
      <c r="D539" s="6" t="s">
        <v>1060</v>
      </c>
      <c r="E539" s="9" t="s">
        <v>13</v>
      </c>
      <c r="F539" s="19">
        <v>5723</v>
      </c>
      <c r="G539" s="19">
        <v>9735441084</v>
      </c>
      <c r="H539" s="20">
        <v>3090051477</v>
      </c>
      <c r="I539" s="7">
        <v>0</v>
      </c>
      <c r="J539" s="7">
        <v>3090051477</v>
      </c>
      <c r="K539" s="13">
        <v>0</v>
      </c>
      <c r="L539" s="18">
        <v>105288730.97</v>
      </c>
      <c r="M539" s="13">
        <v>0</v>
      </c>
      <c r="N539" s="14">
        <v>0</v>
      </c>
      <c r="O539" s="28">
        <v>1826465828.3299999</v>
      </c>
      <c r="P539" s="30">
        <v>4713635047.7000008</v>
      </c>
      <c r="R539" s="45">
        <v>9735441084</v>
      </c>
      <c r="S539" s="43">
        <f t="shared" si="24"/>
        <v>38941764</v>
      </c>
      <c r="T539" s="43">
        <f t="shared" si="25"/>
        <v>3245147</v>
      </c>
      <c r="U539" s="50">
        <f t="shared" si="26"/>
        <v>25961176</v>
      </c>
    </row>
    <row r="540" spans="1:21" x14ac:dyDescent="0.2">
      <c r="A540" s="26" t="s">
        <v>1061</v>
      </c>
      <c r="B540" s="9">
        <v>800085612</v>
      </c>
      <c r="C540" s="6" t="s">
        <v>926</v>
      </c>
      <c r="D540" s="6" t="s">
        <v>1062</v>
      </c>
      <c r="E540" s="9" t="s">
        <v>16</v>
      </c>
      <c r="F540" s="19">
        <v>1596</v>
      </c>
      <c r="G540" s="19">
        <v>3518749080</v>
      </c>
      <c r="H540" s="20">
        <v>722593504</v>
      </c>
      <c r="I540" s="7">
        <v>0</v>
      </c>
      <c r="J540" s="7">
        <v>722593504</v>
      </c>
      <c r="K540" s="13">
        <v>0</v>
      </c>
      <c r="L540" s="18">
        <v>17336341.899999999</v>
      </c>
      <c r="M540" s="13">
        <v>0</v>
      </c>
      <c r="N540" s="14">
        <v>0</v>
      </c>
      <c r="O540" s="28">
        <v>509355139.25999999</v>
      </c>
      <c r="P540" s="30">
        <v>2269464094.8400002</v>
      </c>
      <c r="R540" s="45">
        <v>3518749080</v>
      </c>
      <c r="S540" s="43">
        <f t="shared" si="24"/>
        <v>14074996</v>
      </c>
      <c r="T540" s="43">
        <f t="shared" si="25"/>
        <v>1172916.33</v>
      </c>
      <c r="U540" s="50">
        <f t="shared" si="26"/>
        <v>9383330.6400000006</v>
      </c>
    </row>
    <row r="541" spans="1:21" x14ac:dyDescent="0.2">
      <c r="A541" s="26" t="s">
        <v>1063</v>
      </c>
      <c r="B541" s="9">
        <v>899999432</v>
      </c>
      <c r="C541" s="6" t="s">
        <v>926</v>
      </c>
      <c r="D541" s="6" t="s">
        <v>1064</v>
      </c>
      <c r="E541" s="9" t="s">
        <v>13</v>
      </c>
      <c r="F541" s="19">
        <v>2428</v>
      </c>
      <c r="G541" s="19">
        <v>5119775492</v>
      </c>
      <c r="H541" s="20">
        <v>1316339398</v>
      </c>
      <c r="I541" s="7">
        <v>0</v>
      </c>
      <c r="J541" s="7">
        <v>1316339398</v>
      </c>
      <c r="K541" s="13">
        <v>0</v>
      </c>
      <c r="L541" s="18">
        <v>32627336.199999999</v>
      </c>
      <c r="M541" s="13">
        <v>0</v>
      </c>
      <c r="N541" s="14">
        <v>0</v>
      </c>
      <c r="O541" s="28">
        <v>774883632.91999996</v>
      </c>
      <c r="P541" s="30">
        <v>2995925124.8800001</v>
      </c>
      <c r="R541" s="45">
        <v>5119775492</v>
      </c>
      <c r="S541" s="43">
        <f t="shared" si="24"/>
        <v>20479102</v>
      </c>
      <c r="T541" s="43">
        <f t="shared" si="25"/>
        <v>1706591.83</v>
      </c>
      <c r="U541" s="50">
        <f t="shared" si="26"/>
        <v>13652734.640000001</v>
      </c>
    </row>
    <row r="542" spans="1:21" x14ac:dyDescent="0.2">
      <c r="A542" s="26" t="s">
        <v>1065</v>
      </c>
      <c r="B542" s="9">
        <v>800094716</v>
      </c>
      <c r="C542" s="6" t="s">
        <v>926</v>
      </c>
      <c r="D542" s="6" t="s">
        <v>1066</v>
      </c>
      <c r="E542" s="9" t="s">
        <v>13</v>
      </c>
      <c r="F542" s="19">
        <v>3735</v>
      </c>
      <c r="G542" s="19">
        <v>5943430800</v>
      </c>
      <c r="H542" s="20">
        <v>2017632738</v>
      </c>
      <c r="I542" s="7">
        <v>0</v>
      </c>
      <c r="J542" s="7">
        <v>2017632738</v>
      </c>
      <c r="K542" s="13">
        <v>0</v>
      </c>
      <c r="L542" s="18">
        <v>77242457.950000003</v>
      </c>
      <c r="M542" s="13">
        <v>0</v>
      </c>
      <c r="N542" s="14">
        <v>0</v>
      </c>
      <c r="O542" s="28">
        <v>1192005918.01</v>
      </c>
      <c r="P542" s="30">
        <v>2656549686.04</v>
      </c>
      <c r="R542" s="45">
        <v>5943430800</v>
      </c>
      <c r="S542" s="43">
        <f t="shared" si="24"/>
        <v>23773723</v>
      </c>
      <c r="T542" s="43">
        <f t="shared" si="25"/>
        <v>1981143.58</v>
      </c>
      <c r="U542" s="50">
        <f t="shared" si="26"/>
        <v>15849148.640000001</v>
      </c>
    </row>
    <row r="543" spans="1:21" x14ac:dyDescent="0.2">
      <c r="A543" s="26" t="s">
        <v>1067</v>
      </c>
      <c r="B543" s="9">
        <v>899999431</v>
      </c>
      <c r="C543" s="6" t="s">
        <v>926</v>
      </c>
      <c r="D543" s="6" t="s">
        <v>1068</v>
      </c>
      <c r="E543" s="9" t="s">
        <v>13</v>
      </c>
      <c r="F543" s="19">
        <v>4400</v>
      </c>
      <c r="G543" s="19">
        <v>8737858800</v>
      </c>
      <c r="H543" s="20">
        <v>2325698161</v>
      </c>
      <c r="I543" s="7">
        <v>0</v>
      </c>
      <c r="J543" s="7">
        <v>2325698161</v>
      </c>
      <c r="K543" s="13">
        <v>0</v>
      </c>
      <c r="L543" s="18">
        <v>53609620.859999999</v>
      </c>
      <c r="M543" s="13">
        <v>0</v>
      </c>
      <c r="N543" s="14">
        <v>0</v>
      </c>
      <c r="O543" s="28">
        <v>1404237226.04</v>
      </c>
      <c r="P543" s="30">
        <v>4954313792.1000004</v>
      </c>
      <c r="R543" s="45">
        <v>8737858800</v>
      </c>
      <c r="S543" s="43">
        <f t="shared" si="24"/>
        <v>34951435</v>
      </c>
      <c r="T543" s="43">
        <f t="shared" si="25"/>
        <v>2912619.58</v>
      </c>
      <c r="U543" s="50">
        <f t="shared" si="26"/>
        <v>23300956.640000001</v>
      </c>
    </row>
    <row r="544" spans="1:21" x14ac:dyDescent="0.2">
      <c r="A544" s="26" t="s">
        <v>1069</v>
      </c>
      <c r="B544" s="9">
        <v>890680236</v>
      </c>
      <c r="C544" s="6" t="s">
        <v>926</v>
      </c>
      <c r="D544" s="6" t="s">
        <v>1070</v>
      </c>
      <c r="E544" s="9" t="s">
        <v>13</v>
      </c>
      <c r="F544" s="19">
        <v>4049</v>
      </c>
      <c r="G544" s="19">
        <v>7268007637</v>
      </c>
      <c r="H544" s="20">
        <v>2216473610</v>
      </c>
      <c r="I544" s="7">
        <v>0</v>
      </c>
      <c r="J544" s="7">
        <v>2216473610</v>
      </c>
      <c r="K544" s="13">
        <v>0</v>
      </c>
      <c r="L544" s="18">
        <v>61495615.270000003</v>
      </c>
      <c r="M544" s="13">
        <v>0</v>
      </c>
      <c r="N544" s="14">
        <v>0</v>
      </c>
      <c r="O544" s="28">
        <v>1292217392.78</v>
      </c>
      <c r="P544" s="30">
        <v>3697821018.9499998</v>
      </c>
      <c r="R544" s="45">
        <v>7268007637</v>
      </c>
      <c r="S544" s="43">
        <f t="shared" si="24"/>
        <v>29072031</v>
      </c>
      <c r="T544" s="43">
        <f t="shared" si="25"/>
        <v>2422669.25</v>
      </c>
      <c r="U544" s="50">
        <f t="shared" si="26"/>
        <v>19381354</v>
      </c>
    </row>
    <row r="545" spans="1:21" x14ac:dyDescent="0.2">
      <c r="A545" s="26" t="s">
        <v>1071</v>
      </c>
      <c r="B545" s="9">
        <v>890680059</v>
      </c>
      <c r="C545" s="6" t="s">
        <v>926</v>
      </c>
      <c r="D545" s="6" t="s">
        <v>1072</v>
      </c>
      <c r="E545" s="9" t="s">
        <v>13</v>
      </c>
      <c r="F545" s="19">
        <v>3971</v>
      </c>
      <c r="G545" s="19">
        <v>6933838549</v>
      </c>
      <c r="H545" s="20">
        <v>2050571767</v>
      </c>
      <c r="I545" s="7">
        <v>0</v>
      </c>
      <c r="J545" s="7">
        <v>2050571767</v>
      </c>
      <c r="K545" s="13">
        <v>0</v>
      </c>
      <c r="L545" s="18">
        <v>76016830.780000001</v>
      </c>
      <c r="M545" s="13">
        <v>0</v>
      </c>
      <c r="N545" s="14">
        <v>0</v>
      </c>
      <c r="O545" s="28">
        <v>1267324096.5</v>
      </c>
      <c r="P545" s="30">
        <v>3539925854.7200003</v>
      </c>
      <c r="R545" s="45">
        <v>6933838549</v>
      </c>
      <c r="S545" s="43">
        <f t="shared" si="24"/>
        <v>27735354</v>
      </c>
      <c r="T545" s="43">
        <f t="shared" si="25"/>
        <v>2311279.5</v>
      </c>
      <c r="U545" s="50">
        <f t="shared" si="26"/>
        <v>18490236</v>
      </c>
    </row>
    <row r="546" spans="1:21" x14ac:dyDescent="0.2">
      <c r="A546" s="26" t="s">
        <v>1073</v>
      </c>
      <c r="B546" s="9">
        <v>860527046</v>
      </c>
      <c r="C546" s="6" t="s">
        <v>926</v>
      </c>
      <c r="D546" s="6" t="s">
        <v>1074</v>
      </c>
      <c r="E546" s="9" t="s">
        <v>13</v>
      </c>
      <c r="F546" s="19">
        <v>5024</v>
      </c>
      <c r="G546" s="19">
        <v>9206670912</v>
      </c>
      <c r="H546" s="20">
        <v>2672563756</v>
      </c>
      <c r="I546" s="7">
        <v>0</v>
      </c>
      <c r="J546" s="7">
        <v>2672563756</v>
      </c>
      <c r="K546" s="13">
        <v>0</v>
      </c>
      <c r="L546" s="18">
        <v>68342306.540000007</v>
      </c>
      <c r="M546" s="13">
        <v>0</v>
      </c>
      <c r="N546" s="14">
        <v>0</v>
      </c>
      <c r="O546" s="28">
        <v>1603383596.28</v>
      </c>
      <c r="P546" s="30">
        <v>4862381253.1800003</v>
      </c>
      <c r="R546" s="45">
        <v>9206670912</v>
      </c>
      <c r="S546" s="43">
        <f t="shared" si="24"/>
        <v>36826684</v>
      </c>
      <c r="T546" s="43">
        <f t="shared" si="25"/>
        <v>3068890.33</v>
      </c>
      <c r="U546" s="50">
        <f t="shared" si="26"/>
        <v>24551122.640000001</v>
      </c>
    </row>
    <row r="547" spans="1:21" x14ac:dyDescent="0.2">
      <c r="A547" s="26" t="s">
        <v>1075</v>
      </c>
      <c r="B547" s="9">
        <v>800093437</v>
      </c>
      <c r="C547" s="6" t="s">
        <v>926</v>
      </c>
      <c r="D547" s="6" t="s">
        <v>1076</v>
      </c>
      <c r="E547" s="9" t="s">
        <v>13</v>
      </c>
      <c r="F547" s="19">
        <v>5697</v>
      </c>
      <c r="G547" s="19">
        <v>9410828724</v>
      </c>
      <c r="H547" s="20">
        <v>3035194632</v>
      </c>
      <c r="I547" s="7">
        <v>0</v>
      </c>
      <c r="J547" s="7">
        <v>3035194632</v>
      </c>
      <c r="K547" s="13">
        <v>0</v>
      </c>
      <c r="L547" s="18">
        <v>77885085.530000001</v>
      </c>
      <c r="M547" s="13">
        <v>0</v>
      </c>
      <c r="N547" s="14">
        <v>0</v>
      </c>
      <c r="O547" s="28">
        <v>1818168062.9000001</v>
      </c>
      <c r="P547" s="30">
        <v>4479580943.5699997</v>
      </c>
      <c r="R547" s="45">
        <v>9410828724</v>
      </c>
      <c r="S547" s="43">
        <f t="shared" si="24"/>
        <v>37643315</v>
      </c>
      <c r="T547" s="43">
        <f t="shared" si="25"/>
        <v>3136942.92</v>
      </c>
      <c r="U547" s="50">
        <f t="shared" si="26"/>
        <v>25095543.359999999</v>
      </c>
    </row>
    <row r="548" spans="1:21" x14ac:dyDescent="0.2">
      <c r="A548" s="26" t="s">
        <v>1077</v>
      </c>
      <c r="B548" s="9">
        <v>800094751</v>
      </c>
      <c r="C548" s="6" t="s">
        <v>926</v>
      </c>
      <c r="D548" s="6" t="s">
        <v>1078</v>
      </c>
      <c r="E548" s="9" t="s">
        <v>13</v>
      </c>
      <c r="F548" s="19">
        <v>2779</v>
      </c>
      <c r="G548" s="19">
        <v>4893438277</v>
      </c>
      <c r="H548" s="20">
        <v>1475583655</v>
      </c>
      <c r="I548" s="7">
        <v>0</v>
      </c>
      <c r="J548" s="7">
        <v>1475583655</v>
      </c>
      <c r="K548" s="13">
        <v>0</v>
      </c>
      <c r="L548" s="18">
        <v>32490674.800000001</v>
      </c>
      <c r="M548" s="13">
        <v>0</v>
      </c>
      <c r="N548" s="14">
        <v>0</v>
      </c>
      <c r="O548" s="28">
        <v>886903466.16999996</v>
      </c>
      <c r="P548" s="30">
        <v>2498460481.0300002</v>
      </c>
      <c r="R548" s="45">
        <v>4893438277</v>
      </c>
      <c r="S548" s="43">
        <f t="shared" si="24"/>
        <v>19573753</v>
      </c>
      <c r="T548" s="43">
        <f t="shared" si="25"/>
        <v>1631146.08</v>
      </c>
      <c r="U548" s="50">
        <f t="shared" si="26"/>
        <v>13049168.640000001</v>
      </c>
    </row>
    <row r="549" spans="1:21" x14ac:dyDescent="0.2">
      <c r="A549" s="26" t="s">
        <v>1079</v>
      </c>
      <c r="B549" s="9">
        <v>899999173</v>
      </c>
      <c r="C549" s="6" t="s">
        <v>926</v>
      </c>
      <c r="D549" s="6" t="s">
        <v>193</v>
      </c>
      <c r="E549" s="9" t="s">
        <v>13</v>
      </c>
      <c r="F549" s="19">
        <v>3960</v>
      </c>
      <c r="G549" s="19">
        <v>6735429360</v>
      </c>
      <c r="H549" s="20">
        <v>2157184944</v>
      </c>
      <c r="I549" s="7">
        <v>0</v>
      </c>
      <c r="J549" s="7">
        <v>2157184944</v>
      </c>
      <c r="K549" s="13">
        <v>0</v>
      </c>
      <c r="L549" s="18">
        <v>60423122.100000001</v>
      </c>
      <c r="M549" s="13">
        <v>0</v>
      </c>
      <c r="N549" s="14">
        <v>0</v>
      </c>
      <c r="O549" s="28">
        <v>1263813503.4400001</v>
      </c>
      <c r="P549" s="30">
        <v>3254007790.46</v>
      </c>
      <c r="R549" s="45">
        <v>6735429360</v>
      </c>
      <c r="S549" s="43">
        <f t="shared" si="24"/>
        <v>26941717</v>
      </c>
      <c r="T549" s="43">
        <f t="shared" si="25"/>
        <v>2245143.08</v>
      </c>
      <c r="U549" s="50">
        <f t="shared" si="26"/>
        <v>17961144.640000001</v>
      </c>
    </row>
    <row r="550" spans="1:21" x14ac:dyDescent="0.2">
      <c r="A550" s="26" t="s">
        <v>1080</v>
      </c>
      <c r="B550" s="9">
        <v>899999422</v>
      </c>
      <c r="C550" s="6" t="s">
        <v>926</v>
      </c>
      <c r="D550" s="6" t="s">
        <v>1081</v>
      </c>
      <c r="E550" s="9" t="s">
        <v>16</v>
      </c>
      <c r="F550" s="19">
        <v>6082</v>
      </c>
      <c r="G550" s="19">
        <v>13027905526</v>
      </c>
      <c r="H550" s="20">
        <v>3221499712</v>
      </c>
      <c r="I550" s="7">
        <v>0</v>
      </c>
      <c r="J550" s="7">
        <v>3221499712</v>
      </c>
      <c r="K550" s="13">
        <v>0</v>
      </c>
      <c r="L550" s="18">
        <v>85296599.609999999</v>
      </c>
      <c r="M550" s="13">
        <v>0</v>
      </c>
      <c r="N550" s="14">
        <v>0</v>
      </c>
      <c r="O550" s="28">
        <v>1941038820.1800001</v>
      </c>
      <c r="P550" s="30">
        <v>7780070394.21</v>
      </c>
      <c r="R550" s="45">
        <v>13027905526</v>
      </c>
      <c r="S550" s="43">
        <f t="shared" si="24"/>
        <v>52111622</v>
      </c>
      <c r="T550" s="43">
        <f t="shared" si="25"/>
        <v>4342635.17</v>
      </c>
      <c r="U550" s="50">
        <f t="shared" si="26"/>
        <v>34741081.359999999</v>
      </c>
    </row>
    <row r="551" spans="1:21" x14ac:dyDescent="0.2">
      <c r="A551" s="26" t="s">
        <v>1082</v>
      </c>
      <c r="B551" s="9">
        <v>800094752</v>
      </c>
      <c r="C551" s="6" t="s">
        <v>926</v>
      </c>
      <c r="D551" s="6" t="s">
        <v>1083</v>
      </c>
      <c r="E551" s="9" t="s">
        <v>13</v>
      </c>
      <c r="F551" s="19">
        <v>4945</v>
      </c>
      <c r="G551" s="19">
        <v>9119509660</v>
      </c>
      <c r="H551" s="20">
        <v>2676294677</v>
      </c>
      <c r="I551" s="7">
        <v>0</v>
      </c>
      <c r="J551" s="7">
        <v>2676294677</v>
      </c>
      <c r="K551" s="13">
        <v>0</v>
      </c>
      <c r="L551" s="18">
        <v>67766661.799999997</v>
      </c>
      <c r="M551" s="13">
        <v>0</v>
      </c>
      <c r="N551" s="14">
        <v>0</v>
      </c>
      <c r="O551" s="28">
        <v>1578171155.1800001</v>
      </c>
      <c r="P551" s="30">
        <v>4797277166.0199995</v>
      </c>
      <c r="R551" s="45">
        <v>9119509660</v>
      </c>
      <c r="S551" s="43">
        <f t="shared" si="24"/>
        <v>36478039</v>
      </c>
      <c r="T551" s="43">
        <f t="shared" si="25"/>
        <v>3039836.58</v>
      </c>
      <c r="U551" s="50">
        <f t="shared" si="26"/>
        <v>24318692.640000001</v>
      </c>
    </row>
    <row r="552" spans="1:21" x14ac:dyDescent="0.2">
      <c r="A552" s="26" t="s">
        <v>1084</v>
      </c>
      <c r="B552" s="9">
        <v>899999415</v>
      </c>
      <c r="C552" s="6" t="s">
        <v>926</v>
      </c>
      <c r="D552" s="6" t="s">
        <v>1085</v>
      </c>
      <c r="E552" s="9" t="s">
        <v>13</v>
      </c>
      <c r="F552" s="19">
        <v>3227</v>
      </c>
      <c r="G552" s="19">
        <v>5133973061</v>
      </c>
      <c r="H552" s="20">
        <v>1765394161</v>
      </c>
      <c r="I552" s="7">
        <v>0</v>
      </c>
      <c r="J552" s="7">
        <v>1765394161</v>
      </c>
      <c r="K552" s="13">
        <v>0</v>
      </c>
      <c r="L552" s="18">
        <v>137934675.61000001</v>
      </c>
      <c r="M552" s="13">
        <v>0</v>
      </c>
      <c r="N552" s="14">
        <v>0</v>
      </c>
      <c r="O552" s="28">
        <v>1029880347.37</v>
      </c>
      <c r="P552" s="30">
        <v>2200763877.02</v>
      </c>
      <c r="R552" s="45">
        <v>5133973061</v>
      </c>
      <c r="S552" s="43">
        <f t="shared" si="24"/>
        <v>20535892</v>
      </c>
      <c r="T552" s="43">
        <f t="shared" si="25"/>
        <v>1711324.33</v>
      </c>
      <c r="U552" s="50">
        <f t="shared" si="26"/>
        <v>13690594.640000001</v>
      </c>
    </row>
    <row r="553" spans="1:21" x14ac:dyDescent="0.2">
      <c r="A553" s="26" t="s">
        <v>1086</v>
      </c>
      <c r="B553" s="9">
        <v>899999372</v>
      </c>
      <c r="C553" s="6" t="s">
        <v>926</v>
      </c>
      <c r="D553" s="6" t="s">
        <v>1087</v>
      </c>
      <c r="E553" s="9" t="s">
        <v>13</v>
      </c>
      <c r="F553" s="19">
        <v>9724</v>
      </c>
      <c r="G553" s="19">
        <v>15107653704</v>
      </c>
      <c r="H553" s="20">
        <v>4881369964</v>
      </c>
      <c r="I553" s="7">
        <v>0</v>
      </c>
      <c r="J553" s="7">
        <v>4881369964</v>
      </c>
      <c r="K553" s="13">
        <v>0</v>
      </c>
      <c r="L553" s="18">
        <v>280976718.42000002</v>
      </c>
      <c r="M553" s="13">
        <v>0</v>
      </c>
      <c r="N553" s="14">
        <v>0</v>
      </c>
      <c r="O553" s="28">
        <v>3103364269.5500002</v>
      </c>
      <c r="P553" s="30">
        <v>6841942752.0299997</v>
      </c>
      <c r="R553" s="45">
        <v>15107653704</v>
      </c>
      <c r="S553" s="43">
        <f t="shared" si="24"/>
        <v>60430615</v>
      </c>
      <c r="T553" s="43">
        <f t="shared" si="25"/>
        <v>5035884.58</v>
      </c>
      <c r="U553" s="50">
        <f t="shared" si="26"/>
        <v>40287076.640000001</v>
      </c>
    </row>
    <row r="554" spans="1:21" x14ac:dyDescent="0.2">
      <c r="A554" s="26" t="s">
        <v>1088</v>
      </c>
      <c r="B554" s="9">
        <v>890680437</v>
      </c>
      <c r="C554" s="6" t="s">
        <v>926</v>
      </c>
      <c r="D554" s="6" t="s">
        <v>1089</v>
      </c>
      <c r="E554" s="9" t="s">
        <v>13</v>
      </c>
      <c r="F554" s="19">
        <v>13692</v>
      </c>
      <c r="G554" s="19">
        <v>22729431984</v>
      </c>
      <c r="H554" s="20">
        <v>7366915158</v>
      </c>
      <c r="I554" s="7">
        <v>0</v>
      </c>
      <c r="J554" s="7">
        <v>7366915158</v>
      </c>
      <c r="K554" s="13">
        <v>0</v>
      </c>
      <c r="L554" s="18">
        <v>249179190.62</v>
      </c>
      <c r="M554" s="13">
        <v>0</v>
      </c>
      <c r="N554" s="14">
        <v>0</v>
      </c>
      <c r="O554" s="28">
        <v>4369730931.5799999</v>
      </c>
      <c r="P554" s="30">
        <v>10743606703.799999</v>
      </c>
      <c r="R554" s="45">
        <v>22729431984</v>
      </c>
      <c r="S554" s="43">
        <f t="shared" si="24"/>
        <v>90917728</v>
      </c>
      <c r="T554" s="43">
        <f t="shared" si="25"/>
        <v>7576477.3300000001</v>
      </c>
      <c r="U554" s="50">
        <f t="shared" si="26"/>
        <v>60611818.640000001</v>
      </c>
    </row>
    <row r="555" spans="1:21" x14ac:dyDescent="0.2">
      <c r="A555" s="26" t="s">
        <v>1090</v>
      </c>
      <c r="B555" s="9">
        <v>899999384</v>
      </c>
      <c r="C555" s="6" t="s">
        <v>926</v>
      </c>
      <c r="D555" s="6" t="s">
        <v>1091</v>
      </c>
      <c r="E555" s="9" t="s">
        <v>13</v>
      </c>
      <c r="F555" s="19">
        <v>5554</v>
      </c>
      <c r="G555" s="19">
        <v>8707544538</v>
      </c>
      <c r="H555" s="20">
        <v>2989657707</v>
      </c>
      <c r="I555" s="7">
        <v>0</v>
      </c>
      <c r="J555" s="7">
        <v>2989657707</v>
      </c>
      <c r="K555" s="13">
        <v>0</v>
      </c>
      <c r="L555" s="18">
        <v>151546349.34999999</v>
      </c>
      <c r="M555" s="13">
        <v>0</v>
      </c>
      <c r="N555" s="14">
        <v>0</v>
      </c>
      <c r="O555" s="28">
        <v>1772530353.05</v>
      </c>
      <c r="P555" s="30">
        <v>3793810128.6000004</v>
      </c>
      <c r="R555" s="45">
        <v>8707544538</v>
      </c>
      <c r="S555" s="43">
        <f t="shared" si="24"/>
        <v>34830178</v>
      </c>
      <c r="T555" s="43">
        <f t="shared" si="25"/>
        <v>2902514.83</v>
      </c>
      <c r="U555" s="50">
        <f t="shared" si="26"/>
        <v>23220118.640000001</v>
      </c>
    </row>
    <row r="556" spans="1:21" x14ac:dyDescent="0.2">
      <c r="A556" s="26" t="s">
        <v>1092</v>
      </c>
      <c r="B556" s="9">
        <v>800094755</v>
      </c>
      <c r="C556" s="6" t="s">
        <v>926</v>
      </c>
      <c r="D556" s="6" t="s">
        <v>1093</v>
      </c>
      <c r="E556" s="9" t="s">
        <v>49</v>
      </c>
      <c r="F556" s="19">
        <v>161076</v>
      </c>
      <c r="G556" s="19">
        <v>273395905560</v>
      </c>
      <c r="H556" s="20">
        <v>87049368721</v>
      </c>
      <c r="I556" s="7">
        <v>0</v>
      </c>
      <c r="J556" s="7">
        <v>87049368721</v>
      </c>
      <c r="K556" s="13">
        <v>0</v>
      </c>
      <c r="L556" s="18">
        <v>3824833382.6999998</v>
      </c>
      <c r="M556" s="13">
        <v>0</v>
      </c>
      <c r="N556" s="14">
        <v>11055626896.860001</v>
      </c>
      <c r="O556" s="28">
        <v>51406571686.779999</v>
      </c>
      <c r="P556" s="30">
        <v>120059504872.66</v>
      </c>
      <c r="R556" s="45">
        <v>273395905560</v>
      </c>
      <c r="S556" s="43">
        <f t="shared" si="24"/>
        <v>1093583622</v>
      </c>
      <c r="T556" s="43">
        <f t="shared" si="25"/>
        <v>91131968.5</v>
      </c>
      <c r="U556" s="50">
        <f t="shared" si="26"/>
        <v>729055748</v>
      </c>
    </row>
    <row r="557" spans="1:21" x14ac:dyDescent="0.2">
      <c r="A557" s="26" t="s">
        <v>1094</v>
      </c>
      <c r="B557" s="9">
        <v>899999468</v>
      </c>
      <c r="C557" s="6" t="s">
        <v>926</v>
      </c>
      <c r="D557" s="6" t="s">
        <v>1095</v>
      </c>
      <c r="E557" s="9" t="s">
        <v>13</v>
      </c>
      <c r="F557" s="19">
        <v>3399</v>
      </c>
      <c r="G557" s="19">
        <v>5237610873</v>
      </c>
      <c r="H557" s="20">
        <v>1807288181</v>
      </c>
      <c r="I557" s="7">
        <v>0</v>
      </c>
      <c r="J557" s="7">
        <v>1807288181</v>
      </c>
      <c r="K557" s="13">
        <v>0</v>
      </c>
      <c r="L557" s="18">
        <v>98264461.060000002</v>
      </c>
      <c r="M557" s="13">
        <v>0</v>
      </c>
      <c r="N557" s="14">
        <v>0</v>
      </c>
      <c r="O557" s="28">
        <v>1084773257.1199999</v>
      </c>
      <c r="P557" s="30">
        <v>2247284973.8200002</v>
      </c>
      <c r="R557" s="45">
        <v>5237610873</v>
      </c>
      <c r="S557" s="43">
        <f t="shared" si="24"/>
        <v>20950443</v>
      </c>
      <c r="T557" s="43">
        <f t="shared" si="25"/>
        <v>1745870.25</v>
      </c>
      <c r="U557" s="50">
        <f t="shared" si="26"/>
        <v>13966962</v>
      </c>
    </row>
    <row r="558" spans="1:21" x14ac:dyDescent="0.2">
      <c r="A558" s="26" t="s">
        <v>1096</v>
      </c>
      <c r="B558" s="9">
        <v>899999314</v>
      </c>
      <c r="C558" s="6" t="s">
        <v>926</v>
      </c>
      <c r="D558" s="6" t="s">
        <v>1097</v>
      </c>
      <c r="E558" s="9" t="s">
        <v>13</v>
      </c>
      <c r="F558" s="19">
        <v>4396</v>
      </c>
      <c r="G558" s="19">
        <v>6765276952</v>
      </c>
      <c r="H558" s="20">
        <v>2428509925</v>
      </c>
      <c r="I558" s="7">
        <v>0</v>
      </c>
      <c r="J558" s="7">
        <v>2428509925</v>
      </c>
      <c r="K558" s="13">
        <v>0</v>
      </c>
      <c r="L558" s="18">
        <v>165501776.47999999</v>
      </c>
      <c r="M558" s="13">
        <v>0</v>
      </c>
      <c r="N558" s="14">
        <v>0</v>
      </c>
      <c r="O558" s="28">
        <v>1402960646.74</v>
      </c>
      <c r="P558" s="30">
        <v>2768304603.7799997</v>
      </c>
      <c r="R558" s="45">
        <v>6765276952</v>
      </c>
      <c r="S558" s="43">
        <f t="shared" si="24"/>
        <v>27061108</v>
      </c>
      <c r="T558" s="43">
        <f t="shared" si="25"/>
        <v>2255092.33</v>
      </c>
      <c r="U558" s="50">
        <f t="shared" si="26"/>
        <v>18040738.640000001</v>
      </c>
    </row>
    <row r="559" spans="1:21" x14ac:dyDescent="0.2">
      <c r="A559" s="26" t="s">
        <v>1098</v>
      </c>
      <c r="B559" s="9">
        <v>899999430</v>
      </c>
      <c r="C559" s="6" t="s">
        <v>926</v>
      </c>
      <c r="D559" s="6" t="s">
        <v>1099</v>
      </c>
      <c r="E559" s="9" t="s">
        <v>13</v>
      </c>
      <c r="F559" s="19">
        <v>4104</v>
      </c>
      <c r="G559" s="19">
        <v>6729722784</v>
      </c>
      <c r="H559" s="20">
        <v>2241348483</v>
      </c>
      <c r="I559" s="7">
        <v>0</v>
      </c>
      <c r="J559" s="7">
        <v>2241348483</v>
      </c>
      <c r="K559" s="13">
        <v>0</v>
      </c>
      <c r="L559" s="18">
        <v>162663201.78999999</v>
      </c>
      <c r="M559" s="13">
        <v>0</v>
      </c>
      <c r="N559" s="14">
        <v>0</v>
      </c>
      <c r="O559" s="28">
        <v>1309770358.1099999</v>
      </c>
      <c r="P559" s="30">
        <v>3015940741.1000004</v>
      </c>
      <c r="R559" s="45">
        <v>6729722784</v>
      </c>
      <c r="S559" s="43">
        <f t="shared" si="24"/>
        <v>26918891</v>
      </c>
      <c r="T559" s="43">
        <f t="shared" si="25"/>
        <v>2243240.92</v>
      </c>
      <c r="U559" s="50">
        <f t="shared" si="26"/>
        <v>17945927.359999999</v>
      </c>
    </row>
    <row r="560" spans="1:21" x14ac:dyDescent="0.2">
      <c r="A560" s="26" t="s">
        <v>1100</v>
      </c>
      <c r="B560" s="9">
        <v>899999398</v>
      </c>
      <c r="C560" s="6" t="s">
        <v>926</v>
      </c>
      <c r="D560" s="6" t="s">
        <v>1101</v>
      </c>
      <c r="E560" s="9" t="s">
        <v>13</v>
      </c>
      <c r="F560" s="19">
        <v>2587</v>
      </c>
      <c r="G560" s="19">
        <v>4855139315</v>
      </c>
      <c r="H560" s="20">
        <v>1402708420</v>
      </c>
      <c r="I560" s="7">
        <v>0</v>
      </c>
      <c r="J560" s="7">
        <v>1402708420</v>
      </c>
      <c r="K560" s="13">
        <v>0</v>
      </c>
      <c r="L560" s="18">
        <v>29151454.329999998</v>
      </c>
      <c r="M560" s="13">
        <v>0</v>
      </c>
      <c r="N560" s="14">
        <v>0</v>
      </c>
      <c r="O560" s="28">
        <v>825627659.95000005</v>
      </c>
      <c r="P560" s="30">
        <v>2597651780.7200003</v>
      </c>
      <c r="R560" s="45">
        <v>4855139315</v>
      </c>
      <c r="S560" s="43">
        <f t="shared" si="24"/>
        <v>19420557</v>
      </c>
      <c r="T560" s="43">
        <f t="shared" si="25"/>
        <v>1618379.75</v>
      </c>
      <c r="U560" s="50">
        <f t="shared" si="26"/>
        <v>12947038</v>
      </c>
    </row>
    <row r="561" spans="1:21" x14ac:dyDescent="0.2">
      <c r="A561" s="26" t="s">
        <v>1102</v>
      </c>
      <c r="B561" s="9">
        <v>899999700</v>
      </c>
      <c r="C561" s="6" t="s">
        <v>926</v>
      </c>
      <c r="D561" s="6" t="s">
        <v>1103</v>
      </c>
      <c r="E561" s="9" t="s">
        <v>13</v>
      </c>
      <c r="F561" s="19">
        <v>3917</v>
      </c>
      <c r="G561" s="19">
        <v>6356444928</v>
      </c>
      <c r="H561" s="20">
        <v>2128700028</v>
      </c>
      <c r="I561" s="7">
        <v>0</v>
      </c>
      <c r="J561" s="7">
        <v>2128700028</v>
      </c>
      <c r="K561" s="13">
        <v>0</v>
      </c>
      <c r="L561" s="18">
        <v>57516538.060000002</v>
      </c>
      <c r="M561" s="13">
        <v>0</v>
      </c>
      <c r="N561" s="14">
        <v>0</v>
      </c>
      <c r="O561" s="28">
        <v>1250090276</v>
      </c>
      <c r="P561" s="30">
        <v>2920138085.9400001</v>
      </c>
      <c r="R561" s="45">
        <v>6356444928</v>
      </c>
      <c r="S561" s="43">
        <f t="shared" si="24"/>
        <v>25425780</v>
      </c>
      <c r="T561" s="43">
        <f t="shared" si="25"/>
        <v>2118815</v>
      </c>
      <c r="U561" s="50">
        <f t="shared" si="26"/>
        <v>16950520</v>
      </c>
    </row>
    <row r="562" spans="1:21" x14ac:dyDescent="0.2">
      <c r="A562" s="26" t="s">
        <v>1104</v>
      </c>
      <c r="B562" s="9">
        <v>899999476</v>
      </c>
      <c r="C562" s="6" t="s">
        <v>926</v>
      </c>
      <c r="D562" s="6" t="s">
        <v>1105</v>
      </c>
      <c r="E562" s="9" t="s">
        <v>13</v>
      </c>
      <c r="F562" s="19">
        <v>1549</v>
      </c>
      <c r="G562" s="19">
        <v>2611812272</v>
      </c>
      <c r="H562" s="20">
        <v>840974524</v>
      </c>
      <c r="I562" s="7">
        <v>0</v>
      </c>
      <c r="J562" s="7">
        <v>840974524</v>
      </c>
      <c r="K562" s="13">
        <v>0</v>
      </c>
      <c r="L562" s="18">
        <v>20371649.41</v>
      </c>
      <c r="M562" s="13">
        <v>0</v>
      </c>
      <c r="N562" s="14">
        <v>0</v>
      </c>
      <c r="O562" s="28">
        <v>494355332.52999997</v>
      </c>
      <c r="P562" s="30">
        <v>1256110766.0599999</v>
      </c>
      <c r="R562" s="45">
        <v>2611812272</v>
      </c>
      <c r="S562" s="43">
        <f t="shared" si="24"/>
        <v>10447249</v>
      </c>
      <c r="T562" s="43">
        <f t="shared" si="25"/>
        <v>870604.08</v>
      </c>
      <c r="U562" s="50">
        <f t="shared" si="26"/>
        <v>6964832.6399999997</v>
      </c>
    </row>
    <row r="563" spans="1:21" x14ac:dyDescent="0.2">
      <c r="A563" s="26" t="s">
        <v>1106</v>
      </c>
      <c r="B563" s="9">
        <v>899999443</v>
      </c>
      <c r="C563" s="6" t="s">
        <v>926</v>
      </c>
      <c r="D563" s="6" t="s">
        <v>1107</v>
      </c>
      <c r="E563" s="9" t="s">
        <v>13</v>
      </c>
      <c r="F563" s="19">
        <v>4450</v>
      </c>
      <c r="G563" s="19">
        <v>7114824650</v>
      </c>
      <c r="H563" s="20">
        <v>2441653549</v>
      </c>
      <c r="I563" s="7">
        <v>0</v>
      </c>
      <c r="J563" s="7">
        <v>2441653549</v>
      </c>
      <c r="K563" s="13">
        <v>0</v>
      </c>
      <c r="L563" s="18">
        <v>234450816.59999999</v>
      </c>
      <c r="M563" s="13">
        <v>0</v>
      </c>
      <c r="N563" s="14">
        <v>0</v>
      </c>
      <c r="O563" s="28">
        <v>1420194467.25</v>
      </c>
      <c r="P563" s="30">
        <v>3018525817.1500001</v>
      </c>
      <c r="R563" s="45">
        <v>7114824650</v>
      </c>
      <c r="S563" s="43">
        <f t="shared" si="24"/>
        <v>28459299</v>
      </c>
      <c r="T563" s="43">
        <f t="shared" si="25"/>
        <v>2371608.25</v>
      </c>
      <c r="U563" s="50">
        <f t="shared" si="26"/>
        <v>18972866</v>
      </c>
    </row>
    <row r="564" spans="1:21" x14ac:dyDescent="0.2">
      <c r="A564" s="26" t="s">
        <v>1108</v>
      </c>
      <c r="B564" s="9">
        <v>899999481</v>
      </c>
      <c r="C564" s="6" t="s">
        <v>926</v>
      </c>
      <c r="D564" s="6" t="s">
        <v>1109</v>
      </c>
      <c r="E564" s="9" t="s">
        <v>13</v>
      </c>
      <c r="F564" s="19">
        <v>2943</v>
      </c>
      <c r="G564" s="19">
        <v>4660225785</v>
      </c>
      <c r="H564" s="20">
        <v>1565742370</v>
      </c>
      <c r="I564" s="7">
        <v>0</v>
      </c>
      <c r="J564" s="7">
        <v>1565742370</v>
      </c>
      <c r="K564" s="13">
        <v>0</v>
      </c>
      <c r="L564" s="18">
        <v>36143803.990000002</v>
      </c>
      <c r="M564" s="13">
        <v>0</v>
      </c>
      <c r="N564" s="14">
        <v>0</v>
      </c>
      <c r="O564" s="28">
        <v>939243217.33000004</v>
      </c>
      <c r="P564" s="30">
        <v>2119096393.6799998</v>
      </c>
      <c r="R564" s="45">
        <v>4660225785</v>
      </c>
      <c r="S564" s="43">
        <f t="shared" si="24"/>
        <v>18640903</v>
      </c>
      <c r="T564" s="43">
        <f t="shared" si="25"/>
        <v>1553408.58</v>
      </c>
      <c r="U564" s="50">
        <f t="shared" si="26"/>
        <v>12427268.640000001</v>
      </c>
    </row>
    <row r="565" spans="1:21" x14ac:dyDescent="0.2">
      <c r="A565" s="26" t="s">
        <v>1110</v>
      </c>
      <c r="B565" s="9">
        <v>800004574</v>
      </c>
      <c r="C565" s="6" t="s">
        <v>926</v>
      </c>
      <c r="D565" s="6" t="s">
        <v>1111</v>
      </c>
      <c r="E565" s="9" t="s">
        <v>13</v>
      </c>
      <c r="F565" s="19">
        <v>3451</v>
      </c>
      <c r="G565" s="19">
        <v>6140305633</v>
      </c>
      <c r="H565" s="20">
        <v>1832075899</v>
      </c>
      <c r="I565" s="7">
        <v>0</v>
      </c>
      <c r="J565" s="7">
        <v>1832075899</v>
      </c>
      <c r="K565" s="13">
        <v>0</v>
      </c>
      <c r="L565" s="18">
        <v>49938819.18</v>
      </c>
      <c r="M565" s="13">
        <v>0</v>
      </c>
      <c r="N565" s="14">
        <v>0</v>
      </c>
      <c r="O565" s="28">
        <v>1101368787.97</v>
      </c>
      <c r="P565" s="30">
        <v>3156922126.8499999</v>
      </c>
      <c r="R565" s="45">
        <v>6140305633</v>
      </c>
      <c r="S565" s="43">
        <f t="shared" si="24"/>
        <v>24561223</v>
      </c>
      <c r="T565" s="43">
        <f t="shared" si="25"/>
        <v>2046768.58</v>
      </c>
      <c r="U565" s="50">
        <f t="shared" si="26"/>
        <v>16374148.640000001</v>
      </c>
    </row>
    <row r="566" spans="1:21" x14ac:dyDescent="0.2">
      <c r="A566" s="26" t="s">
        <v>1112</v>
      </c>
      <c r="B566" s="9">
        <v>800095174</v>
      </c>
      <c r="C566" s="6" t="s">
        <v>926</v>
      </c>
      <c r="D566" s="6" t="s">
        <v>1113</v>
      </c>
      <c r="E566" s="9" t="s">
        <v>13</v>
      </c>
      <c r="F566" s="19">
        <v>4654</v>
      </c>
      <c r="G566" s="19">
        <v>7200315096</v>
      </c>
      <c r="H566" s="20">
        <v>2534496600</v>
      </c>
      <c r="I566" s="7">
        <v>0</v>
      </c>
      <c r="J566" s="7">
        <v>2534496600</v>
      </c>
      <c r="K566" s="13">
        <v>0</v>
      </c>
      <c r="L566" s="18">
        <v>134845267.72</v>
      </c>
      <c r="M566" s="13">
        <v>0</v>
      </c>
      <c r="N566" s="14">
        <v>0</v>
      </c>
      <c r="O566" s="28">
        <v>1485300011.3599999</v>
      </c>
      <c r="P566" s="30">
        <v>3045673216.9200001</v>
      </c>
      <c r="R566" s="45">
        <v>7200315096</v>
      </c>
      <c r="S566" s="43">
        <f t="shared" si="24"/>
        <v>28801260</v>
      </c>
      <c r="T566" s="43">
        <f t="shared" si="25"/>
        <v>2400105</v>
      </c>
      <c r="U566" s="50">
        <f t="shared" si="26"/>
        <v>19200840</v>
      </c>
    </row>
    <row r="567" spans="1:21" x14ac:dyDescent="0.2">
      <c r="A567" s="26" t="s">
        <v>1114</v>
      </c>
      <c r="B567" s="9">
        <v>800018689</v>
      </c>
      <c r="C567" s="6" t="s">
        <v>926</v>
      </c>
      <c r="D567" s="6" t="s">
        <v>1115</v>
      </c>
      <c r="E567" s="9" t="s">
        <v>13</v>
      </c>
      <c r="F567" s="19">
        <v>2420</v>
      </c>
      <c r="G567" s="19">
        <v>4698125080</v>
      </c>
      <c r="H567" s="20">
        <v>1321593285</v>
      </c>
      <c r="I567" s="7">
        <v>0</v>
      </c>
      <c r="J567" s="7">
        <v>1321593285</v>
      </c>
      <c r="K567" s="13">
        <v>0</v>
      </c>
      <c r="L567" s="18">
        <v>34086613.579999998</v>
      </c>
      <c r="M567" s="13">
        <v>0</v>
      </c>
      <c r="N567" s="14">
        <v>0</v>
      </c>
      <c r="O567" s="28">
        <v>772330474.32000005</v>
      </c>
      <c r="P567" s="30">
        <v>2570114707.0999999</v>
      </c>
      <c r="R567" s="45">
        <v>4698125080</v>
      </c>
      <c r="S567" s="43">
        <f t="shared" si="24"/>
        <v>18792500</v>
      </c>
      <c r="T567" s="43">
        <f t="shared" si="25"/>
        <v>1566041.67</v>
      </c>
      <c r="U567" s="50">
        <f t="shared" si="26"/>
        <v>12528333.359999999</v>
      </c>
    </row>
    <row r="568" spans="1:21" x14ac:dyDescent="0.2">
      <c r="A568" s="26" t="s">
        <v>1116</v>
      </c>
      <c r="B568" s="9">
        <v>800094782</v>
      </c>
      <c r="C568" s="6" t="s">
        <v>926</v>
      </c>
      <c r="D568" s="6" t="s">
        <v>1117</v>
      </c>
      <c r="E568" s="9" t="s">
        <v>13</v>
      </c>
      <c r="F568" s="19">
        <v>1671</v>
      </c>
      <c r="G568" s="19">
        <v>3342197178</v>
      </c>
      <c r="H568" s="20">
        <v>884391510</v>
      </c>
      <c r="I568" s="7">
        <v>0</v>
      </c>
      <c r="J568" s="7">
        <v>884391510</v>
      </c>
      <c r="K568" s="13">
        <v>0</v>
      </c>
      <c r="L568" s="18">
        <v>19654079.170000002</v>
      </c>
      <c r="M568" s="13">
        <v>0</v>
      </c>
      <c r="N568" s="14">
        <v>0</v>
      </c>
      <c r="O568" s="28">
        <v>533291001.06999999</v>
      </c>
      <c r="P568" s="30">
        <v>1904860587.76</v>
      </c>
      <c r="R568" s="45">
        <v>3342197178</v>
      </c>
      <c r="S568" s="43">
        <f t="shared" si="24"/>
        <v>13368789</v>
      </c>
      <c r="T568" s="43">
        <f t="shared" si="25"/>
        <v>1114065.75</v>
      </c>
      <c r="U568" s="50">
        <f t="shared" si="26"/>
        <v>8912526</v>
      </c>
    </row>
    <row r="569" spans="1:21" x14ac:dyDescent="0.2">
      <c r="A569" s="26" t="s">
        <v>1118</v>
      </c>
      <c r="B569" s="9">
        <v>800093439</v>
      </c>
      <c r="C569" s="6" t="s">
        <v>926</v>
      </c>
      <c r="D569" s="6" t="s">
        <v>1119</v>
      </c>
      <c r="E569" s="9" t="s">
        <v>13</v>
      </c>
      <c r="F569" s="19">
        <v>8120</v>
      </c>
      <c r="G569" s="19">
        <v>14874378400</v>
      </c>
      <c r="H569" s="20">
        <v>4420784457</v>
      </c>
      <c r="I569" s="7">
        <v>0</v>
      </c>
      <c r="J569" s="7">
        <v>4420784457</v>
      </c>
      <c r="K569" s="13">
        <v>0</v>
      </c>
      <c r="L569" s="18">
        <v>134134729.31</v>
      </c>
      <c r="M569" s="13">
        <v>0</v>
      </c>
      <c r="N569" s="14">
        <v>0</v>
      </c>
      <c r="O569" s="28">
        <v>2591455971.6900001</v>
      </c>
      <c r="P569" s="30">
        <v>7728003242</v>
      </c>
      <c r="R569" s="45">
        <v>14874378400</v>
      </c>
      <c r="S569" s="43">
        <f t="shared" si="24"/>
        <v>59497514</v>
      </c>
      <c r="T569" s="43">
        <f t="shared" si="25"/>
        <v>4958126.17</v>
      </c>
      <c r="U569" s="50">
        <f t="shared" si="26"/>
        <v>39665009.359999999</v>
      </c>
    </row>
    <row r="570" spans="1:21" x14ac:dyDescent="0.2">
      <c r="A570" s="52" t="s">
        <v>1120</v>
      </c>
      <c r="B570" s="9">
        <v>899999428</v>
      </c>
      <c r="C570" s="6" t="s">
        <v>926</v>
      </c>
      <c r="D570" s="6" t="s">
        <v>1121</v>
      </c>
      <c r="E570" s="9" t="s">
        <v>13</v>
      </c>
      <c r="F570" s="19">
        <v>8182</v>
      </c>
      <c r="G570" s="19">
        <v>11507876634</v>
      </c>
      <c r="H570" s="20">
        <v>4389793994</v>
      </c>
      <c r="I570" s="7">
        <v>0</v>
      </c>
      <c r="J570" s="7">
        <v>4389793994</v>
      </c>
      <c r="K570" s="13">
        <v>0</v>
      </c>
      <c r="L570" s="18">
        <v>365716346.92000002</v>
      </c>
      <c r="M570" s="13">
        <v>0</v>
      </c>
      <c r="N570" s="14">
        <v>0</v>
      </c>
      <c r="O570" s="28">
        <v>2611242950.79</v>
      </c>
      <c r="P570" s="30">
        <v>4141123342.29</v>
      </c>
      <c r="R570" s="45">
        <v>11507876634</v>
      </c>
      <c r="S570" s="43">
        <f t="shared" si="24"/>
        <v>46031507</v>
      </c>
      <c r="T570" s="43">
        <f t="shared" si="25"/>
        <v>3835958.92</v>
      </c>
      <c r="U570" s="50">
        <f t="shared" si="26"/>
        <v>30687671.359999999</v>
      </c>
    </row>
    <row r="571" spans="1:21" x14ac:dyDescent="0.2">
      <c r="A571" s="26" t="s">
        <v>1122</v>
      </c>
      <c r="B571" s="9">
        <v>800072715</v>
      </c>
      <c r="C571" s="6" t="s">
        <v>926</v>
      </c>
      <c r="D571" s="6" t="s">
        <v>1123</v>
      </c>
      <c r="E571" s="9" t="s">
        <v>13</v>
      </c>
      <c r="F571" s="19">
        <v>2520</v>
      </c>
      <c r="G571" s="19">
        <v>5120367840</v>
      </c>
      <c r="H571" s="20">
        <v>1302399620</v>
      </c>
      <c r="I571" s="7">
        <v>0</v>
      </c>
      <c r="J571" s="7">
        <v>1302399620</v>
      </c>
      <c r="K571" s="13">
        <v>0</v>
      </c>
      <c r="L571" s="18">
        <v>34684811.18</v>
      </c>
      <c r="M571" s="13">
        <v>0</v>
      </c>
      <c r="N571" s="14">
        <v>0</v>
      </c>
      <c r="O571" s="28">
        <v>804244956.73000002</v>
      </c>
      <c r="P571" s="30">
        <v>2979038452.0900002</v>
      </c>
      <c r="R571" s="45">
        <v>5120367840</v>
      </c>
      <c r="S571" s="43">
        <f t="shared" si="24"/>
        <v>20481471</v>
      </c>
      <c r="T571" s="43">
        <f t="shared" si="25"/>
        <v>1706789.25</v>
      </c>
      <c r="U571" s="50">
        <f t="shared" si="26"/>
        <v>13654314</v>
      </c>
    </row>
    <row r="572" spans="1:21" x14ac:dyDescent="0.2">
      <c r="A572" s="26" t="s">
        <v>1124</v>
      </c>
      <c r="B572" s="9">
        <v>899999385</v>
      </c>
      <c r="C572" s="6" t="s">
        <v>926</v>
      </c>
      <c r="D572" s="6" t="s">
        <v>1125</v>
      </c>
      <c r="E572" s="9" t="s">
        <v>16</v>
      </c>
      <c r="F572" s="19">
        <v>5784</v>
      </c>
      <c r="G572" s="19">
        <v>11991180576</v>
      </c>
      <c r="H572" s="20">
        <v>2835465969</v>
      </c>
      <c r="I572" s="7">
        <v>0</v>
      </c>
      <c r="J572" s="7">
        <v>2835465969</v>
      </c>
      <c r="K572" s="13">
        <v>0</v>
      </c>
      <c r="L572" s="18">
        <v>66386198.859999999</v>
      </c>
      <c r="M572" s="13">
        <v>0</v>
      </c>
      <c r="N572" s="14">
        <v>0</v>
      </c>
      <c r="O572" s="28">
        <v>1845933662.5999999</v>
      </c>
      <c r="P572" s="30">
        <v>7243394745.54</v>
      </c>
      <c r="R572" s="45">
        <v>11991180576</v>
      </c>
      <c r="S572" s="43">
        <f t="shared" si="24"/>
        <v>47964722</v>
      </c>
      <c r="T572" s="43">
        <f t="shared" si="25"/>
        <v>3997060.17</v>
      </c>
      <c r="U572" s="50">
        <f t="shared" si="26"/>
        <v>31976481.359999999</v>
      </c>
    </row>
    <row r="573" spans="1:21" x14ac:dyDescent="0.2">
      <c r="A573" s="26" t="s">
        <v>1126</v>
      </c>
      <c r="B573" s="9">
        <v>800095568</v>
      </c>
      <c r="C573" s="6" t="s">
        <v>926</v>
      </c>
      <c r="D573" s="6" t="s">
        <v>1127</v>
      </c>
      <c r="E573" s="9" t="s">
        <v>13</v>
      </c>
      <c r="F573" s="19">
        <v>4171</v>
      </c>
      <c r="G573" s="19">
        <v>7414165221</v>
      </c>
      <c r="H573" s="20">
        <v>2231269463</v>
      </c>
      <c r="I573" s="7">
        <v>0</v>
      </c>
      <c r="J573" s="7">
        <v>2231269463</v>
      </c>
      <c r="K573" s="13">
        <v>0</v>
      </c>
      <c r="L573" s="18">
        <v>54400056.329999998</v>
      </c>
      <c r="M573" s="13">
        <v>0</v>
      </c>
      <c r="N573" s="14">
        <v>0</v>
      </c>
      <c r="O573" s="28">
        <v>1331153061.3199999</v>
      </c>
      <c r="P573" s="30">
        <v>3797342640.3500004</v>
      </c>
      <c r="R573" s="45">
        <v>7414165221</v>
      </c>
      <c r="S573" s="43">
        <f t="shared" si="24"/>
        <v>29656661</v>
      </c>
      <c r="T573" s="43">
        <f t="shared" si="25"/>
        <v>2471388.42</v>
      </c>
      <c r="U573" s="50">
        <f t="shared" si="26"/>
        <v>19771107.359999999</v>
      </c>
    </row>
    <row r="574" spans="1:21" x14ac:dyDescent="0.2">
      <c r="A574" s="26" t="s">
        <v>1128</v>
      </c>
      <c r="B574" s="9">
        <v>899999281</v>
      </c>
      <c r="C574" s="6" t="s">
        <v>926</v>
      </c>
      <c r="D574" s="6" t="s">
        <v>1129</v>
      </c>
      <c r="E574" s="9" t="s">
        <v>13</v>
      </c>
      <c r="F574" s="19">
        <v>17230</v>
      </c>
      <c r="G574" s="19">
        <v>26066905170</v>
      </c>
      <c r="H574" s="20">
        <v>9380471756</v>
      </c>
      <c r="I574" s="7">
        <v>0</v>
      </c>
      <c r="J574" s="7">
        <v>9380471756</v>
      </c>
      <c r="K574" s="13">
        <v>0</v>
      </c>
      <c r="L574" s="18">
        <v>750448517.79999995</v>
      </c>
      <c r="M574" s="13">
        <v>0</v>
      </c>
      <c r="N574" s="14">
        <v>0</v>
      </c>
      <c r="O574" s="28">
        <v>5498865319.25</v>
      </c>
      <c r="P574" s="30">
        <v>10437119576.950001</v>
      </c>
      <c r="R574" s="45">
        <v>26066905170</v>
      </c>
      <c r="S574" s="43">
        <f t="shared" si="24"/>
        <v>104267621</v>
      </c>
      <c r="T574" s="43">
        <f t="shared" si="25"/>
        <v>8688968.4199999999</v>
      </c>
      <c r="U574" s="50">
        <f t="shared" si="26"/>
        <v>69511747.359999999</v>
      </c>
    </row>
    <row r="575" spans="1:21" x14ac:dyDescent="0.2">
      <c r="A575" s="26" t="s">
        <v>1130</v>
      </c>
      <c r="B575" s="9">
        <v>899999388</v>
      </c>
      <c r="C575" s="6" t="s">
        <v>926</v>
      </c>
      <c r="D575" s="6" t="s">
        <v>1131</v>
      </c>
      <c r="E575" s="9" t="s">
        <v>13</v>
      </c>
      <c r="F575" s="19">
        <v>5128</v>
      </c>
      <c r="G575" s="19">
        <v>8278350904</v>
      </c>
      <c r="H575" s="20">
        <v>2764223147</v>
      </c>
      <c r="I575" s="7">
        <v>0</v>
      </c>
      <c r="J575" s="7">
        <v>2764223147</v>
      </c>
      <c r="K575" s="13">
        <v>0</v>
      </c>
      <c r="L575" s="18">
        <v>79888005.069999993</v>
      </c>
      <c r="M575" s="13">
        <v>0</v>
      </c>
      <c r="N575" s="14">
        <v>0</v>
      </c>
      <c r="O575" s="28">
        <v>1636574657.99</v>
      </c>
      <c r="P575" s="30">
        <v>3797665093.9399996</v>
      </c>
      <c r="R575" s="45">
        <v>8278350904</v>
      </c>
      <c r="S575" s="43">
        <f t="shared" si="24"/>
        <v>33113404</v>
      </c>
      <c r="T575" s="43">
        <f t="shared" si="25"/>
        <v>2759450.33</v>
      </c>
      <c r="U575" s="50">
        <f t="shared" si="26"/>
        <v>22075602.640000001</v>
      </c>
    </row>
    <row r="576" spans="1:21" x14ac:dyDescent="0.2">
      <c r="A576" s="26" t="s">
        <v>1132</v>
      </c>
      <c r="B576" s="9">
        <v>899999407</v>
      </c>
      <c r="C576" s="6" t="s">
        <v>926</v>
      </c>
      <c r="D576" s="6" t="s">
        <v>1133</v>
      </c>
      <c r="E576" s="9" t="s">
        <v>13</v>
      </c>
      <c r="F576" s="19">
        <v>2624</v>
      </c>
      <c r="G576" s="19">
        <v>5305730624</v>
      </c>
      <c r="H576" s="20">
        <v>1439171660</v>
      </c>
      <c r="I576" s="7">
        <v>0</v>
      </c>
      <c r="J576" s="7">
        <v>1439171660</v>
      </c>
      <c r="K576" s="13">
        <v>0</v>
      </c>
      <c r="L576" s="18">
        <v>57748018.689999998</v>
      </c>
      <c r="M576" s="13">
        <v>0</v>
      </c>
      <c r="N576" s="14">
        <v>0</v>
      </c>
      <c r="O576" s="28">
        <v>837436018.44000006</v>
      </c>
      <c r="P576" s="30">
        <v>2971374926.8699999</v>
      </c>
      <c r="R576" s="45">
        <v>5305730624</v>
      </c>
      <c r="S576" s="43">
        <f t="shared" si="24"/>
        <v>21222922</v>
      </c>
      <c r="T576" s="43">
        <f t="shared" si="25"/>
        <v>1768576.83</v>
      </c>
      <c r="U576" s="50">
        <f t="shared" si="26"/>
        <v>14148614.640000001</v>
      </c>
    </row>
    <row r="577" spans="1:21" x14ac:dyDescent="0.2">
      <c r="A577" s="26" t="s">
        <v>1134</v>
      </c>
      <c r="B577" s="9">
        <v>899999448</v>
      </c>
      <c r="C577" s="6" t="s">
        <v>926</v>
      </c>
      <c r="D577" s="6" t="s">
        <v>1135</v>
      </c>
      <c r="E577" s="9" t="s">
        <v>13</v>
      </c>
      <c r="F577" s="19">
        <v>5024</v>
      </c>
      <c r="G577" s="19">
        <v>9628737152</v>
      </c>
      <c r="H577" s="20">
        <v>2621412208</v>
      </c>
      <c r="I577" s="7">
        <v>0</v>
      </c>
      <c r="J577" s="7">
        <v>2621412208</v>
      </c>
      <c r="K577" s="13">
        <v>0</v>
      </c>
      <c r="L577" s="18">
        <v>67556168.969999999</v>
      </c>
      <c r="M577" s="13">
        <v>0</v>
      </c>
      <c r="N577" s="14">
        <v>0</v>
      </c>
      <c r="O577" s="28">
        <v>1603383596.28</v>
      </c>
      <c r="P577" s="30">
        <v>5336385178.75</v>
      </c>
      <c r="R577" s="45">
        <v>9628737152</v>
      </c>
      <c r="S577" s="43">
        <f t="shared" si="24"/>
        <v>38514949</v>
      </c>
      <c r="T577" s="43">
        <f t="shared" si="25"/>
        <v>3209579.08</v>
      </c>
      <c r="U577" s="50">
        <f t="shared" si="26"/>
        <v>25676632.640000001</v>
      </c>
    </row>
    <row r="578" spans="1:21" x14ac:dyDescent="0.2">
      <c r="A578" s="26" t="s">
        <v>1136</v>
      </c>
      <c r="B578" s="9">
        <v>899999709</v>
      </c>
      <c r="C578" s="6" t="s">
        <v>926</v>
      </c>
      <c r="D578" s="6" t="s">
        <v>1137</v>
      </c>
      <c r="E578" s="9" t="s">
        <v>13</v>
      </c>
      <c r="F578" s="19">
        <v>2494</v>
      </c>
      <c r="G578" s="19">
        <v>4695042290</v>
      </c>
      <c r="H578" s="20">
        <v>1365570188</v>
      </c>
      <c r="I578" s="7">
        <v>0</v>
      </c>
      <c r="J578" s="7">
        <v>1365570188</v>
      </c>
      <c r="K578" s="13">
        <v>0</v>
      </c>
      <c r="L578" s="18">
        <v>51260137.869999997</v>
      </c>
      <c r="M578" s="13">
        <v>0</v>
      </c>
      <c r="N578" s="14">
        <v>0</v>
      </c>
      <c r="O578" s="28">
        <v>795947191.30999994</v>
      </c>
      <c r="P578" s="30">
        <v>2482264772.8200002</v>
      </c>
      <c r="R578" s="45">
        <v>4695042290</v>
      </c>
      <c r="S578" s="43">
        <f t="shared" si="24"/>
        <v>18780169</v>
      </c>
      <c r="T578" s="43">
        <f t="shared" si="25"/>
        <v>1565014.08</v>
      </c>
      <c r="U578" s="50">
        <f t="shared" si="26"/>
        <v>12520112.640000001</v>
      </c>
    </row>
    <row r="579" spans="1:21" x14ac:dyDescent="0.2">
      <c r="A579" s="26" t="s">
        <v>1138</v>
      </c>
      <c r="B579" s="9">
        <v>899999447</v>
      </c>
      <c r="C579" s="6" t="s">
        <v>926</v>
      </c>
      <c r="D579" s="6" t="s">
        <v>1139</v>
      </c>
      <c r="E579" s="9" t="s">
        <v>13</v>
      </c>
      <c r="F579" s="19">
        <v>1275</v>
      </c>
      <c r="G579" s="19">
        <v>2522417925</v>
      </c>
      <c r="H579" s="20">
        <v>668439569</v>
      </c>
      <c r="I579" s="7">
        <v>0</v>
      </c>
      <c r="J579" s="7">
        <v>668439569</v>
      </c>
      <c r="K579" s="13">
        <v>0</v>
      </c>
      <c r="L579" s="18">
        <v>16485699.92</v>
      </c>
      <c r="M579" s="13">
        <v>0</v>
      </c>
      <c r="N579" s="14">
        <v>0</v>
      </c>
      <c r="O579" s="28">
        <v>406909650.73000002</v>
      </c>
      <c r="P579" s="30">
        <v>1430583005.3499999</v>
      </c>
      <c r="R579" s="45">
        <v>2522417925</v>
      </c>
      <c r="S579" s="43">
        <f t="shared" si="24"/>
        <v>10089672</v>
      </c>
      <c r="T579" s="43">
        <f t="shared" si="25"/>
        <v>840806</v>
      </c>
      <c r="U579" s="50">
        <f t="shared" si="26"/>
        <v>6726448</v>
      </c>
    </row>
    <row r="580" spans="1:21" x14ac:dyDescent="0.2">
      <c r="A580" s="26" t="s">
        <v>1140</v>
      </c>
      <c r="B580" s="9">
        <v>899999445</v>
      </c>
      <c r="C580" s="6" t="s">
        <v>926</v>
      </c>
      <c r="D580" s="6" t="s">
        <v>1141</v>
      </c>
      <c r="E580" s="9" t="s">
        <v>13</v>
      </c>
      <c r="F580" s="19">
        <v>10052</v>
      </c>
      <c r="G580" s="19">
        <v>14951978076</v>
      </c>
      <c r="H580" s="20">
        <v>5501347266</v>
      </c>
      <c r="I580" s="7">
        <v>0</v>
      </c>
      <c r="J580" s="7">
        <v>5501347266</v>
      </c>
      <c r="K580" s="13">
        <v>0</v>
      </c>
      <c r="L580" s="18">
        <v>149173876.91999999</v>
      </c>
      <c r="M580" s="13">
        <v>0</v>
      </c>
      <c r="N580" s="14">
        <v>0</v>
      </c>
      <c r="O580" s="28">
        <v>3208043771.8600001</v>
      </c>
      <c r="P580" s="30">
        <v>6093413161.2199993</v>
      </c>
      <c r="R580" s="45">
        <v>14951978076</v>
      </c>
      <c r="S580" s="43">
        <f t="shared" si="24"/>
        <v>59807912</v>
      </c>
      <c r="T580" s="43">
        <f t="shared" si="25"/>
        <v>4983992.67</v>
      </c>
      <c r="U580" s="50">
        <f t="shared" si="26"/>
        <v>39871941.359999999</v>
      </c>
    </row>
    <row r="581" spans="1:21" x14ac:dyDescent="0.2">
      <c r="A581" s="26" t="s">
        <v>1142</v>
      </c>
      <c r="B581" s="9">
        <v>899999312</v>
      </c>
      <c r="C581" s="6" t="s">
        <v>926</v>
      </c>
      <c r="D581" s="6" t="s">
        <v>1143</v>
      </c>
      <c r="E581" s="9" t="s">
        <v>13</v>
      </c>
      <c r="F581" s="19">
        <v>13587</v>
      </c>
      <c r="G581" s="19">
        <v>22876880271</v>
      </c>
      <c r="H581" s="20">
        <v>7338716293</v>
      </c>
      <c r="I581" s="7">
        <v>0</v>
      </c>
      <c r="J581" s="7">
        <v>7338716293</v>
      </c>
      <c r="K581" s="13">
        <v>0</v>
      </c>
      <c r="L581" s="18">
        <v>418124779.57999998</v>
      </c>
      <c r="M581" s="13">
        <v>0</v>
      </c>
      <c r="N581" s="14">
        <v>0</v>
      </c>
      <c r="O581" s="28">
        <v>4336220725.0500002</v>
      </c>
      <c r="P581" s="30">
        <v>10783818473.369999</v>
      </c>
      <c r="R581" s="45">
        <v>22876880271</v>
      </c>
      <c r="S581" s="43">
        <f t="shared" si="24"/>
        <v>91507521</v>
      </c>
      <c r="T581" s="43">
        <f t="shared" si="25"/>
        <v>7625626.75</v>
      </c>
      <c r="U581" s="50">
        <f t="shared" si="26"/>
        <v>61005014</v>
      </c>
    </row>
    <row r="582" spans="1:21" x14ac:dyDescent="0.2">
      <c r="A582" s="26" t="s">
        <v>1144</v>
      </c>
      <c r="B582" s="9">
        <v>890680142</v>
      </c>
      <c r="C582" s="6" t="s">
        <v>926</v>
      </c>
      <c r="D582" s="6" t="s">
        <v>1145</v>
      </c>
      <c r="E582" s="9" t="s">
        <v>13</v>
      </c>
      <c r="F582" s="19">
        <v>8408</v>
      </c>
      <c r="G582" s="19">
        <v>15286954752</v>
      </c>
      <c r="H582" s="20">
        <v>4574487055</v>
      </c>
      <c r="I582" s="7">
        <v>0</v>
      </c>
      <c r="J582" s="7">
        <v>4574487055</v>
      </c>
      <c r="K582" s="13">
        <v>0</v>
      </c>
      <c r="L582" s="18">
        <v>116393732.8</v>
      </c>
      <c r="M582" s="13">
        <v>0</v>
      </c>
      <c r="N582" s="14">
        <v>0</v>
      </c>
      <c r="O582" s="28">
        <v>2683369681.04</v>
      </c>
      <c r="P582" s="30">
        <v>7912704283.1599998</v>
      </c>
      <c r="R582" s="45">
        <v>15286954752</v>
      </c>
      <c r="S582" s="43">
        <f t="shared" si="24"/>
        <v>61147819</v>
      </c>
      <c r="T582" s="43">
        <f t="shared" si="25"/>
        <v>5095651.58</v>
      </c>
      <c r="U582" s="50">
        <f t="shared" si="26"/>
        <v>40765212.640000001</v>
      </c>
    </row>
    <row r="583" spans="1:21" x14ac:dyDescent="0.2">
      <c r="A583" s="26" t="s">
        <v>1146</v>
      </c>
      <c r="B583" s="9">
        <v>800094776</v>
      </c>
      <c r="C583" s="6" t="s">
        <v>926</v>
      </c>
      <c r="D583" s="6" t="s">
        <v>1147</v>
      </c>
      <c r="E583" s="9" t="s">
        <v>16</v>
      </c>
      <c r="F583" s="19">
        <v>8489</v>
      </c>
      <c r="G583" s="19">
        <v>17747485405</v>
      </c>
      <c r="H583" s="20">
        <v>4479539402</v>
      </c>
      <c r="I583" s="7">
        <v>0</v>
      </c>
      <c r="J583" s="7">
        <v>4479539402</v>
      </c>
      <c r="K583" s="13">
        <v>0</v>
      </c>
      <c r="L583" s="18">
        <v>104486298.34999999</v>
      </c>
      <c r="M583" s="13">
        <v>0</v>
      </c>
      <c r="N583" s="14">
        <v>0</v>
      </c>
      <c r="O583" s="28">
        <v>2709220411.79</v>
      </c>
      <c r="P583" s="30">
        <v>10454239292.860001</v>
      </c>
      <c r="R583" s="45">
        <v>17747485405</v>
      </c>
      <c r="S583" s="43">
        <f t="shared" si="24"/>
        <v>70989942</v>
      </c>
      <c r="T583" s="43">
        <f t="shared" si="25"/>
        <v>5915828.5</v>
      </c>
      <c r="U583" s="50">
        <f t="shared" si="26"/>
        <v>47326628</v>
      </c>
    </row>
    <row r="584" spans="1:21" x14ac:dyDescent="0.2">
      <c r="A584" s="26" t="s">
        <v>1148</v>
      </c>
      <c r="B584" s="9">
        <v>800094778</v>
      </c>
      <c r="C584" s="6" t="s">
        <v>926</v>
      </c>
      <c r="D584" s="6" t="s">
        <v>1149</v>
      </c>
      <c r="E584" s="9" t="s">
        <v>13</v>
      </c>
      <c r="F584" s="19">
        <v>1825</v>
      </c>
      <c r="G584" s="19">
        <v>3213031125</v>
      </c>
      <c r="H584" s="20">
        <v>978502905</v>
      </c>
      <c r="I584" s="7">
        <v>0</v>
      </c>
      <c r="J584" s="7">
        <v>978502905</v>
      </c>
      <c r="K584" s="13">
        <v>0</v>
      </c>
      <c r="L584" s="18">
        <v>27595794.98</v>
      </c>
      <c r="M584" s="13">
        <v>0</v>
      </c>
      <c r="N584" s="14">
        <v>0</v>
      </c>
      <c r="O584" s="28">
        <v>582439303.98000002</v>
      </c>
      <c r="P584" s="30">
        <v>1624493121.04</v>
      </c>
      <c r="R584" s="45">
        <v>3213031125</v>
      </c>
      <c r="S584" s="43">
        <f t="shared" si="24"/>
        <v>12852125</v>
      </c>
      <c r="T584" s="43">
        <f t="shared" si="25"/>
        <v>1071010.42</v>
      </c>
      <c r="U584" s="50">
        <f t="shared" si="26"/>
        <v>8568083.3599999994</v>
      </c>
    </row>
    <row r="585" spans="1:21" x14ac:dyDescent="0.2">
      <c r="A585" s="26" t="s">
        <v>1150</v>
      </c>
      <c r="B585" s="9">
        <v>899999318</v>
      </c>
      <c r="C585" s="6" t="s">
        <v>926</v>
      </c>
      <c r="D585" s="6" t="s">
        <v>1151</v>
      </c>
      <c r="E585" s="9" t="s">
        <v>13</v>
      </c>
      <c r="F585" s="19">
        <v>33718</v>
      </c>
      <c r="G585" s="19">
        <v>51265993612</v>
      </c>
      <c r="H585" s="20">
        <v>18300273323</v>
      </c>
      <c r="I585" s="7">
        <v>0</v>
      </c>
      <c r="J585" s="7">
        <v>18300273323</v>
      </c>
      <c r="K585" s="13">
        <v>0</v>
      </c>
      <c r="L585" s="18">
        <v>1114311632.8299999</v>
      </c>
      <c r="M585" s="13">
        <v>0</v>
      </c>
      <c r="N585" s="14">
        <v>0</v>
      </c>
      <c r="O585" s="28">
        <v>10760925179.01</v>
      </c>
      <c r="P585" s="30">
        <v>21090483477.159996</v>
      </c>
      <c r="R585" s="45">
        <v>51265993612</v>
      </c>
      <c r="S585" s="43">
        <f t="shared" si="24"/>
        <v>205063974</v>
      </c>
      <c r="T585" s="43">
        <f t="shared" si="25"/>
        <v>17088664.5</v>
      </c>
      <c r="U585" s="50">
        <f t="shared" si="26"/>
        <v>136709316</v>
      </c>
    </row>
    <row r="586" spans="1:21" x14ac:dyDescent="0.2">
      <c r="A586" s="26" t="s">
        <v>1152</v>
      </c>
      <c r="B586" s="9">
        <v>891680011</v>
      </c>
      <c r="C586" s="6" t="s">
        <v>1153</v>
      </c>
      <c r="D586" s="6" t="s">
        <v>1154</v>
      </c>
      <c r="E586" s="9" t="s">
        <v>16</v>
      </c>
      <c r="F586" s="19">
        <v>105650</v>
      </c>
      <c r="G586" s="19">
        <v>151923326550</v>
      </c>
      <c r="H586" s="20">
        <v>57990965131</v>
      </c>
      <c r="I586" s="7">
        <v>0</v>
      </c>
      <c r="J586" s="7">
        <v>57990965131</v>
      </c>
      <c r="K586" s="13">
        <v>419753464.39999998</v>
      </c>
      <c r="L586" s="18">
        <v>1853034503.1700001</v>
      </c>
      <c r="M586" s="13">
        <v>0</v>
      </c>
      <c r="N586" s="14">
        <v>1305131848.02</v>
      </c>
      <c r="O586" s="28">
        <v>5753240911.8199997</v>
      </c>
      <c r="P586" s="30">
        <v>84601200691.589996</v>
      </c>
      <c r="R586" s="45">
        <v>151923326550</v>
      </c>
      <c r="S586" s="43">
        <f t="shared" si="24"/>
        <v>607693306</v>
      </c>
      <c r="T586" s="43">
        <f t="shared" si="25"/>
        <v>50641108.829999998</v>
      </c>
      <c r="U586" s="50">
        <f t="shared" si="26"/>
        <v>405128870.63999999</v>
      </c>
    </row>
    <row r="587" spans="1:21" x14ac:dyDescent="0.2">
      <c r="A587" s="26" t="s">
        <v>1155</v>
      </c>
      <c r="B587" s="9">
        <v>891680050</v>
      </c>
      <c r="C587" s="6" t="s">
        <v>1153</v>
      </c>
      <c r="D587" s="6" t="s">
        <v>1156</v>
      </c>
      <c r="E587" s="9" t="s">
        <v>16</v>
      </c>
      <c r="F587" s="19">
        <v>11498</v>
      </c>
      <c r="G587" s="19">
        <v>16720506580</v>
      </c>
      <c r="H587" s="20">
        <v>6337458742</v>
      </c>
      <c r="I587" s="7">
        <v>0</v>
      </c>
      <c r="J587" s="7">
        <v>6337458742</v>
      </c>
      <c r="K587" s="13">
        <v>41309234.020000003</v>
      </c>
      <c r="L587" s="18">
        <v>153282912.18000001</v>
      </c>
      <c r="M587" s="13">
        <v>0</v>
      </c>
      <c r="N587" s="14">
        <v>0</v>
      </c>
      <c r="O587" s="28">
        <v>626131225.77999997</v>
      </c>
      <c r="P587" s="30">
        <v>9562324466.0200005</v>
      </c>
      <c r="R587" s="45">
        <v>16720506580</v>
      </c>
      <c r="S587" s="43">
        <f t="shared" si="24"/>
        <v>66882026</v>
      </c>
      <c r="T587" s="43">
        <f t="shared" si="25"/>
        <v>5573502.1699999999</v>
      </c>
      <c r="U587" s="50">
        <f t="shared" si="26"/>
        <v>44588017.359999999</v>
      </c>
    </row>
    <row r="588" spans="1:21" x14ac:dyDescent="0.2">
      <c r="A588" s="26" t="s">
        <v>1157</v>
      </c>
      <c r="B588" s="9">
        <v>891600062</v>
      </c>
      <c r="C588" s="6" t="s">
        <v>1153</v>
      </c>
      <c r="D588" s="6" t="s">
        <v>1158</v>
      </c>
      <c r="E588" s="9" t="s">
        <v>16</v>
      </c>
      <c r="F588" s="19">
        <v>17817</v>
      </c>
      <c r="G588" s="19">
        <v>22924296501</v>
      </c>
      <c r="H588" s="20">
        <v>9912055108</v>
      </c>
      <c r="I588" s="7">
        <v>0</v>
      </c>
      <c r="J588" s="7">
        <v>9912055108</v>
      </c>
      <c r="K588" s="13">
        <v>80683701.900000006</v>
      </c>
      <c r="L588" s="18">
        <v>228456443.78</v>
      </c>
      <c r="M588" s="13">
        <v>0</v>
      </c>
      <c r="N588" s="14">
        <v>0</v>
      </c>
      <c r="O588" s="28">
        <v>970236567.21000004</v>
      </c>
      <c r="P588" s="30">
        <v>11732864680.110001</v>
      </c>
      <c r="R588" s="45">
        <v>22924296501</v>
      </c>
      <c r="S588" s="43">
        <f t="shared" si="24"/>
        <v>91697186</v>
      </c>
      <c r="T588" s="43">
        <f t="shared" si="25"/>
        <v>7641432.1699999999</v>
      </c>
      <c r="U588" s="50">
        <f t="shared" si="26"/>
        <v>61131457.359999999</v>
      </c>
    </row>
    <row r="589" spans="1:21" x14ac:dyDescent="0.2">
      <c r="A589" s="26" t="s">
        <v>1159</v>
      </c>
      <c r="B589" s="9">
        <v>818000395</v>
      </c>
      <c r="C589" s="6" t="s">
        <v>1153</v>
      </c>
      <c r="D589" s="6" t="s">
        <v>1160</v>
      </c>
      <c r="E589" s="9" t="s">
        <v>16</v>
      </c>
      <c r="F589" s="19">
        <v>4665</v>
      </c>
      <c r="G589" s="19">
        <v>7396814670</v>
      </c>
      <c r="H589" s="20">
        <v>2565112887</v>
      </c>
      <c r="I589" s="7">
        <v>0</v>
      </c>
      <c r="J589" s="7">
        <v>2565112887</v>
      </c>
      <c r="K589" s="13">
        <v>19778049.52</v>
      </c>
      <c r="L589" s="18">
        <v>63794075.219999999</v>
      </c>
      <c r="M589" s="13">
        <v>0</v>
      </c>
      <c r="N589" s="14">
        <v>0</v>
      </c>
      <c r="O589" s="28">
        <v>254035673.00999999</v>
      </c>
      <c r="P589" s="30">
        <v>4494093985.25</v>
      </c>
      <c r="R589" s="45">
        <v>7396814670</v>
      </c>
      <c r="S589" s="43">
        <f t="shared" ref="S589:S652" si="27">+ROUND(R589*0.004,0)</f>
        <v>29587259</v>
      </c>
      <c r="T589" s="43">
        <f t="shared" ref="T589:T652" si="28">ROUND((S589/12),2)</f>
        <v>2465604.92</v>
      </c>
      <c r="U589" s="50">
        <f t="shared" ref="U589:U652" si="29">+T589*8</f>
        <v>19724839.359999999</v>
      </c>
    </row>
    <row r="590" spans="1:21" x14ac:dyDescent="0.2">
      <c r="A590" s="26" t="s">
        <v>1161</v>
      </c>
      <c r="B590" s="9">
        <v>891680055</v>
      </c>
      <c r="C590" s="6" t="s">
        <v>1153</v>
      </c>
      <c r="D590" s="6" t="s">
        <v>1162</v>
      </c>
      <c r="E590" s="9" t="s">
        <v>16</v>
      </c>
      <c r="F590" s="19">
        <v>8720</v>
      </c>
      <c r="G590" s="19">
        <v>12072072640</v>
      </c>
      <c r="H590" s="20">
        <v>4880527328</v>
      </c>
      <c r="I590" s="7">
        <v>0</v>
      </c>
      <c r="J590" s="7">
        <v>4880527328</v>
      </c>
      <c r="K590" s="13">
        <v>39437643.75</v>
      </c>
      <c r="L590" s="18">
        <v>127961063.63</v>
      </c>
      <c r="M590" s="13">
        <v>0</v>
      </c>
      <c r="N590" s="14">
        <v>0</v>
      </c>
      <c r="O590" s="28">
        <v>474853390.92000002</v>
      </c>
      <c r="P590" s="30">
        <v>6549293213.6999998</v>
      </c>
      <c r="R590" s="45">
        <v>12072072640</v>
      </c>
      <c r="S590" s="43">
        <f t="shared" si="27"/>
        <v>48288291</v>
      </c>
      <c r="T590" s="43">
        <f t="shared" si="28"/>
        <v>4024024.25</v>
      </c>
      <c r="U590" s="50">
        <f t="shared" si="29"/>
        <v>32192194</v>
      </c>
    </row>
    <row r="591" spans="1:21" x14ac:dyDescent="0.2">
      <c r="A591" s="26" t="s">
        <v>1163</v>
      </c>
      <c r="B591" s="9">
        <v>891680395</v>
      </c>
      <c r="C591" s="6" t="s">
        <v>1153</v>
      </c>
      <c r="D591" s="6" t="s">
        <v>1164</v>
      </c>
      <c r="E591" s="9" t="s">
        <v>16</v>
      </c>
      <c r="F591" s="19">
        <v>9641</v>
      </c>
      <c r="G591" s="19">
        <v>14204952990</v>
      </c>
      <c r="H591" s="20">
        <v>5350583339</v>
      </c>
      <c r="I591" s="7">
        <v>0</v>
      </c>
      <c r="J591" s="7">
        <v>5350583339</v>
      </c>
      <c r="K591" s="13">
        <v>38624252.350000001</v>
      </c>
      <c r="L591" s="18">
        <v>118280319.39</v>
      </c>
      <c r="M591" s="13">
        <v>0</v>
      </c>
      <c r="N591" s="14">
        <v>0</v>
      </c>
      <c r="O591" s="28">
        <v>525007057.56</v>
      </c>
      <c r="P591" s="30">
        <v>8172458021.6999989</v>
      </c>
      <c r="R591" s="45">
        <v>14204952990</v>
      </c>
      <c r="S591" s="43">
        <f t="shared" si="27"/>
        <v>56819812</v>
      </c>
      <c r="T591" s="43">
        <f t="shared" si="28"/>
        <v>4734984.33</v>
      </c>
      <c r="U591" s="50">
        <f t="shared" si="29"/>
        <v>37879874.640000001</v>
      </c>
    </row>
    <row r="592" spans="1:21" x14ac:dyDescent="0.2">
      <c r="A592" s="26" t="s">
        <v>1165</v>
      </c>
      <c r="B592" s="9">
        <v>800095589</v>
      </c>
      <c r="C592" s="6" t="s">
        <v>1153</v>
      </c>
      <c r="D592" s="6" t="s">
        <v>1166</v>
      </c>
      <c r="E592" s="9" t="s">
        <v>16</v>
      </c>
      <c r="F592" s="19">
        <v>15680</v>
      </c>
      <c r="G592" s="19">
        <v>22114319360</v>
      </c>
      <c r="H592" s="20">
        <v>8704128834</v>
      </c>
      <c r="I592" s="7">
        <v>0</v>
      </c>
      <c r="J592" s="7">
        <v>8704128834</v>
      </c>
      <c r="K592" s="13">
        <v>63243165.920000002</v>
      </c>
      <c r="L592" s="18">
        <v>176584076.53999999</v>
      </c>
      <c r="M592" s="13">
        <v>0</v>
      </c>
      <c r="N592" s="14">
        <v>0</v>
      </c>
      <c r="O592" s="28">
        <v>853864813.03999996</v>
      </c>
      <c r="P592" s="30">
        <v>12316498470.5</v>
      </c>
      <c r="R592" s="45">
        <v>22114319360</v>
      </c>
      <c r="S592" s="43">
        <f t="shared" si="27"/>
        <v>88457277</v>
      </c>
      <c r="T592" s="43">
        <f t="shared" si="28"/>
        <v>7371439.75</v>
      </c>
      <c r="U592" s="50">
        <f t="shared" si="29"/>
        <v>58971518</v>
      </c>
    </row>
    <row r="593" spans="1:21" x14ac:dyDescent="0.2">
      <c r="A593" s="26" t="s">
        <v>1167</v>
      </c>
      <c r="B593" s="9">
        <v>800070375</v>
      </c>
      <c r="C593" s="6" t="s">
        <v>1153</v>
      </c>
      <c r="D593" s="6" t="s">
        <v>1168</v>
      </c>
      <c r="E593" s="9" t="s">
        <v>16</v>
      </c>
      <c r="F593" s="19">
        <v>11610</v>
      </c>
      <c r="G593" s="19">
        <v>14858791470</v>
      </c>
      <c r="H593" s="20">
        <v>6338991242</v>
      </c>
      <c r="I593" s="7">
        <v>0</v>
      </c>
      <c r="J593" s="7">
        <v>6338991242</v>
      </c>
      <c r="K593" s="13">
        <v>49154908.719999999</v>
      </c>
      <c r="L593" s="18">
        <v>139370347.12</v>
      </c>
      <c r="M593" s="13">
        <v>0</v>
      </c>
      <c r="N593" s="14">
        <v>0</v>
      </c>
      <c r="O593" s="28">
        <v>632230260.15999997</v>
      </c>
      <c r="P593" s="30">
        <v>7699044712</v>
      </c>
      <c r="R593" s="45">
        <v>14858791470</v>
      </c>
      <c r="S593" s="43">
        <f t="shared" si="27"/>
        <v>59435166</v>
      </c>
      <c r="T593" s="43">
        <f t="shared" si="28"/>
        <v>4952930.5</v>
      </c>
      <c r="U593" s="50">
        <f t="shared" si="29"/>
        <v>39623444</v>
      </c>
    </row>
    <row r="594" spans="1:21" x14ac:dyDescent="0.2">
      <c r="A594" s="26" t="s">
        <v>1169</v>
      </c>
      <c r="B594" s="9">
        <v>800239414</v>
      </c>
      <c r="C594" s="6" t="s">
        <v>1153</v>
      </c>
      <c r="D594" s="6" t="s">
        <v>1170</v>
      </c>
      <c r="E594" s="9" t="s">
        <v>16</v>
      </c>
      <c r="F594" s="19">
        <v>4866</v>
      </c>
      <c r="G594" s="19">
        <v>7281360750</v>
      </c>
      <c r="H594" s="20">
        <v>2678439952</v>
      </c>
      <c r="I594" s="7">
        <v>0</v>
      </c>
      <c r="J594" s="7">
        <v>2678439952</v>
      </c>
      <c r="K594" s="13">
        <v>18206545.350000001</v>
      </c>
      <c r="L594" s="18">
        <v>59945977.07</v>
      </c>
      <c r="M594" s="13">
        <v>0</v>
      </c>
      <c r="N594" s="14">
        <v>0</v>
      </c>
      <c r="O594" s="28">
        <v>264981261.49000001</v>
      </c>
      <c r="P594" s="30">
        <v>4259787014.0900002</v>
      </c>
      <c r="R594" s="45">
        <v>7281360750</v>
      </c>
      <c r="S594" s="43">
        <f t="shared" si="27"/>
        <v>29125443</v>
      </c>
      <c r="T594" s="43">
        <f t="shared" si="28"/>
        <v>2427120.25</v>
      </c>
      <c r="U594" s="50">
        <f t="shared" si="29"/>
        <v>19416962</v>
      </c>
    </row>
    <row r="595" spans="1:21" x14ac:dyDescent="0.2">
      <c r="A595" s="26" t="s">
        <v>1171</v>
      </c>
      <c r="B595" s="9">
        <v>818001341</v>
      </c>
      <c r="C595" s="6" t="s">
        <v>1153</v>
      </c>
      <c r="D595" s="6" t="s">
        <v>1172</v>
      </c>
      <c r="E595" s="9" t="s">
        <v>16</v>
      </c>
      <c r="F595" s="19">
        <v>8581</v>
      </c>
      <c r="G595" s="19">
        <v>11304197512</v>
      </c>
      <c r="H595" s="20">
        <v>4789844781</v>
      </c>
      <c r="I595" s="7">
        <v>0</v>
      </c>
      <c r="J595" s="7">
        <v>4789844781</v>
      </c>
      <c r="K595" s="13">
        <v>25791618.859999999</v>
      </c>
      <c r="L595" s="18">
        <v>104727694.56</v>
      </c>
      <c r="M595" s="13">
        <v>0</v>
      </c>
      <c r="N595" s="14">
        <v>0</v>
      </c>
      <c r="O595" s="28">
        <v>467284053.61000001</v>
      </c>
      <c r="P595" s="30">
        <v>5916549363.9700003</v>
      </c>
      <c r="R595" s="45">
        <v>11304197512</v>
      </c>
      <c r="S595" s="43">
        <f t="shared" si="27"/>
        <v>45216790</v>
      </c>
      <c r="T595" s="43">
        <f t="shared" si="28"/>
        <v>3768065.83</v>
      </c>
      <c r="U595" s="50">
        <f t="shared" si="29"/>
        <v>30144526.640000001</v>
      </c>
    </row>
    <row r="596" spans="1:21" x14ac:dyDescent="0.2">
      <c r="A596" s="26" t="s">
        <v>1173</v>
      </c>
      <c r="B596" s="9">
        <v>818001202</v>
      </c>
      <c r="C596" s="6" t="s">
        <v>1153</v>
      </c>
      <c r="D596" s="6" t="s">
        <v>1174</v>
      </c>
      <c r="E596" s="9" t="s">
        <v>16</v>
      </c>
      <c r="F596" s="19">
        <v>3505</v>
      </c>
      <c r="G596" s="19">
        <v>5237738810</v>
      </c>
      <c r="H596" s="20">
        <v>1932417561</v>
      </c>
      <c r="I596" s="7">
        <v>0</v>
      </c>
      <c r="J596" s="7">
        <v>1932417561</v>
      </c>
      <c r="K596" s="13">
        <v>13969802.09</v>
      </c>
      <c r="L596" s="18">
        <v>77618391.400000006</v>
      </c>
      <c r="M596" s="13">
        <v>0</v>
      </c>
      <c r="N596" s="14">
        <v>0</v>
      </c>
      <c r="O596" s="28">
        <v>190867102.66</v>
      </c>
      <c r="P596" s="30">
        <v>3022865952.8499999</v>
      </c>
      <c r="R596" s="45">
        <v>5237738810</v>
      </c>
      <c r="S596" s="43">
        <f t="shared" si="27"/>
        <v>20950955</v>
      </c>
      <c r="T596" s="43">
        <f t="shared" si="28"/>
        <v>1745912.92</v>
      </c>
      <c r="U596" s="50">
        <f t="shared" si="29"/>
        <v>13967303.359999999</v>
      </c>
    </row>
    <row r="597" spans="1:21" x14ac:dyDescent="0.2">
      <c r="A597" s="26" t="s">
        <v>1175</v>
      </c>
      <c r="B597" s="9">
        <v>891680057</v>
      </c>
      <c r="C597" s="6" t="s">
        <v>1153</v>
      </c>
      <c r="D597" s="6" t="s">
        <v>1176</v>
      </c>
      <c r="E597" s="9" t="s">
        <v>16</v>
      </c>
      <c r="F597" s="19">
        <v>9517</v>
      </c>
      <c r="G597" s="19">
        <v>14455333232</v>
      </c>
      <c r="H597" s="20">
        <v>5208811460</v>
      </c>
      <c r="I597" s="7">
        <v>0</v>
      </c>
      <c r="J597" s="7">
        <v>5208811460</v>
      </c>
      <c r="K597" s="13">
        <v>39098072.539999999</v>
      </c>
      <c r="L597" s="18">
        <v>128852865.73999999</v>
      </c>
      <c r="M597" s="13">
        <v>0</v>
      </c>
      <c r="N597" s="14">
        <v>0</v>
      </c>
      <c r="O597" s="28">
        <v>518254555.20999998</v>
      </c>
      <c r="P597" s="30">
        <v>8560316278.5100002</v>
      </c>
      <c r="R597" s="45">
        <v>14455333232</v>
      </c>
      <c r="S597" s="43">
        <f t="shared" si="27"/>
        <v>57821333</v>
      </c>
      <c r="T597" s="43">
        <f t="shared" si="28"/>
        <v>4818444.42</v>
      </c>
      <c r="U597" s="50">
        <f t="shared" si="29"/>
        <v>38547555.359999999</v>
      </c>
    </row>
    <row r="598" spans="1:21" x14ac:dyDescent="0.2">
      <c r="A598" s="26" t="s">
        <v>1177</v>
      </c>
      <c r="B598" s="9">
        <v>891680061</v>
      </c>
      <c r="C598" s="6" t="s">
        <v>1153</v>
      </c>
      <c r="D598" s="6" t="s">
        <v>1178</v>
      </c>
      <c r="E598" s="9" t="s">
        <v>16</v>
      </c>
      <c r="F598" s="19">
        <v>6649</v>
      </c>
      <c r="G598" s="19">
        <v>10259360457</v>
      </c>
      <c r="H598" s="20">
        <v>3596337359</v>
      </c>
      <c r="I598" s="7">
        <v>0</v>
      </c>
      <c r="J598" s="7">
        <v>3596337359</v>
      </c>
      <c r="K598" s="13">
        <v>22968439.530000001</v>
      </c>
      <c r="L598" s="18">
        <v>107712702.77</v>
      </c>
      <c r="M598" s="13">
        <v>0</v>
      </c>
      <c r="N598" s="14">
        <v>0</v>
      </c>
      <c r="O598" s="28">
        <v>362075710.57999998</v>
      </c>
      <c r="P598" s="30">
        <v>6170266245.1199999</v>
      </c>
      <c r="R598" s="45">
        <v>10259360457</v>
      </c>
      <c r="S598" s="43">
        <f t="shared" si="27"/>
        <v>41037442</v>
      </c>
      <c r="T598" s="43">
        <f t="shared" si="28"/>
        <v>3419786.83</v>
      </c>
      <c r="U598" s="50">
        <f t="shared" si="29"/>
        <v>27358294.640000001</v>
      </c>
    </row>
    <row r="599" spans="1:21" x14ac:dyDescent="0.2">
      <c r="A599" s="26" t="s">
        <v>1179</v>
      </c>
      <c r="B599" s="9">
        <v>818000002</v>
      </c>
      <c r="C599" s="6" t="s">
        <v>1153</v>
      </c>
      <c r="D599" s="6" t="s">
        <v>1180</v>
      </c>
      <c r="E599" s="9" t="s">
        <v>16</v>
      </c>
      <c r="F599" s="19">
        <v>8736</v>
      </c>
      <c r="G599" s="19">
        <v>12218833536</v>
      </c>
      <c r="H599" s="20">
        <v>4749031930</v>
      </c>
      <c r="I599" s="7">
        <v>0</v>
      </c>
      <c r="J599" s="7">
        <v>4749031930</v>
      </c>
      <c r="K599" s="13">
        <v>33905791.659999996</v>
      </c>
      <c r="L599" s="18">
        <v>103089215.39</v>
      </c>
      <c r="M599" s="13">
        <v>0</v>
      </c>
      <c r="N599" s="14">
        <v>0</v>
      </c>
      <c r="O599" s="28">
        <v>475724681.55000001</v>
      </c>
      <c r="P599" s="30">
        <v>6857081917.3999996</v>
      </c>
      <c r="R599" s="45">
        <v>12218833536</v>
      </c>
      <c r="S599" s="43">
        <f t="shared" si="27"/>
        <v>48875334</v>
      </c>
      <c r="T599" s="43">
        <f t="shared" si="28"/>
        <v>4072944.5</v>
      </c>
      <c r="U599" s="50">
        <f t="shared" si="29"/>
        <v>32583556</v>
      </c>
    </row>
    <row r="600" spans="1:21" x14ac:dyDescent="0.2">
      <c r="A600" s="26" t="s">
        <v>1181</v>
      </c>
      <c r="B600" s="9">
        <v>891680067</v>
      </c>
      <c r="C600" s="6" t="s">
        <v>1153</v>
      </c>
      <c r="D600" s="6" t="s">
        <v>1182</v>
      </c>
      <c r="E600" s="9" t="s">
        <v>16</v>
      </c>
      <c r="F600" s="19">
        <v>24815</v>
      </c>
      <c r="G600" s="19">
        <v>35904922760</v>
      </c>
      <c r="H600" s="20">
        <v>13432505090</v>
      </c>
      <c r="I600" s="7">
        <v>0</v>
      </c>
      <c r="J600" s="7">
        <v>13432505090</v>
      </c>
      <c r="K600" s="13">
        <v>94341572.25</v>
      </c>
      <c r="L600" s="18">
        <v>497516092.81999999</v>
      </c>
      <c r="M600" s="13">
        <v>0</v>
      </c>
      <c r="N600" s="14">
        <v>0</v>
      </c>
      <c r="O600" s="28">
        <v>1351317304.5599999</v>
      </c>
      <c r="P600" s="30">
        <v>20529242700.370003</v>
      </c>
      <c r="R600" s="45">
        <v>35904922760</v>
      </c>
      <c r="S600" s="43">
        <f t="shared" si="27"/>
        <v>143619691</v>
      </c>
      <c r="T600" s="43">
        <f t="shared" si="28"/>
        <v>11968307.58</v>
      </c>
      <c r="U600" s="50">
        <f t="shared" si="29"/>
        <v>95746460.640000001</v>
      </c>
    </row>
    <row r="601" spans="1:21" x14ac:dyDescent="0.2">
      <c r="A601" s="26" t="s">
        <v>1183</v>
      </c>
      <c r="B601" s="9">
        <v>891680402</v>
      </c>
      <c r="C601" s="6" t="s">
        <v>1153</v>
      </c>
      <c r="D601" s="6" t="s">
        <v>1184</v>
      </c>
      <c r="E601" s="9" t="s">
        <v>16</v>
      </c>
      <c r="F601" s="19">
        <v>4302</v>
      </c>
      <c r="G601" s="19">
        <v>5814036846</v>
      </c>
      <c r="H601" s="20">
        <v>2435854222</v>
      </c>
      <c r="I601" s="7">
        <v>0</v>
      </c>
      <c r="J601" s="7">
        <v>2435854222</v>
      </c>
      <c r="K601" s="13">
        <v>16232294.130000001</v>
      </c>
      <c r="L601" s="18">
        <v>59233874.700000003</v>
      </c>
      <c r="M601" s="13">
        <v>0</v>
      </c>
      <c r="N601" s="14">
        <v>0</v>
      </c>
      <c r="O601" s="28">
        <v>234268266.94</v>
      </c>
      <c r="P601" s="30">
        <v>3068448188.23</v>
      </c>
      <c r="R601" s="45">
        <v>5814036846</v>
      </c>
      <c r="S601" s="43">
        <f t="shared" si="27"/>
        <v>23256147</v>
      </c>
      <c r="T601" s="43">
        <f t="shared" si="28"/>
        <v>1938012.25</v>
      </c>
      <c r="U601" s="50">
        <f t="shared" si="29"/>
        <v>15504098</v>
      </c>
    </row>
    <row r="602" spans="1:21" x14ac:dyDescent="0.2">
      <c r="A602" s="26" t="s">
        <v>1185</v>
      </c>
      <c r="B602" s="9">
        <v>891680281</v>
      </c>
      <c r="C602" s="6" t="s">
        <v>1153</v>
      </c>
      <c r="D602" s="6" t="s">
        <v>1186</v>
      </c>
      <c r="E602" s="9" t="s">
        <v>16</v>
      </c>
      <c r="F602" s="19">
        <v>9902</v>
      </c>
      <c r="G602" s="19">
        <v>13932430864</v>
      </c>
      <c r="H602" s="20">
        <v>5465724475</v>
      </c>
      <c r="I602" s="7">
        <v>0</v>
      </c>
      <c r="J602" s="7">
        <v>5465724475</v>
      </c>
      <c r="K602" s="13">
        <v>37858242.82</v>
      </c>
      <c r="L602" s="18">
        <v>114709946.55</v>
      </c>
      <c r="M602" s="13">
        <v>0</v>
      </c>
      <c r="N602" s="14">
        <v>0</v>
      </c>
      <c r="O602" s="28">
        <v>539219985.88999999</v>
      </c>
      <c r="P602" s="30">
        <v>7774918213.7399998</v>
      </c>
      <c r="R602" s="45">
        <v>13932430864</v>
      </c>
      <c r="S602" s="43">
        <f t="shared" si="27"/>
        <v>55729723</v>
      </c>
      <c r="T602" s="43">
        <f t="shared" si="28"/>
        <v>4644143.58</v>
      </c>
      <c r="U602" s="50">
        <f t="shared" si="29"/>
        <v>37153148.640000001</v>
      </c>
    </row>
    <row r="603" spans="1:21" x14ac:dyDescent="0.2">
      <c r="A603" s="26" t="s">
        <v>1187</v>
      </c>
      <c r="B603" s="9">
        <v>818000941</v>
      </c>
      <c r="C603" s="6" t="s">
        <v>1153</v>
      </c>
      <c r="D603" s="6" t="s">
        <v>1188</v>
      </c>
      <c r="E603" s="9" t="s">
        <v>16</v>
      </c>
      <c r="F603" s="19">
        <v>6143</v>
      </c>
      <c r="G603" s="19">
        <v>8630018122</v>
      </c>
      <c r="H603" s="20">
        <v>3408053036</v>
      </c>
      <c r="I603" s="7">
        <v>0</v>
      </c>
      <c r="J603" s="7">
        <v>3408053036</v>
      </c>
      <c r="K603" s="13">
        <v>26146984.09</v>
      </c>
      <c r="L603" s="18">
        <v>77293786.75</v>
      </c>
      <c r="M603" s="13">
        <v>0</v>
      </c>
      <c r="N603" s="14">
        <v>0</v>
      </c>
      <c r="O603" s="28">
        <v>334521144.55000001</v>
      </c>
      <c r="P603" s="30">
        <v>4784003170.6099997</v>
      </c>
      <c r="R603" s="45">
        <v>8630018122</v>
      </c>
      <c r="S603" s="43">
        <f t="shared" si="27"/>
        <v>34520072</v>
      </c>
      <c r="T603" s="43">
        <f t="shared" si="28"/>
        <v>2876672.67</v>
      </c>
      <c r="U603" s="50">
        <f t="shared" si="29"/>
        <v>23013381.359999999</v>
      </c>
    </row>
    <row r="604" spans="1:21" x14ac:dyDescent="0.2">
      <c r="A604" s="26" t="s">
        <v>1189</v>
      </c>
      <c r="B604" s="9">
        <v>818000907</v>
      </c>
      <c r="C604" s="6" t="s">
        <v>1153</v>
      </c>
      <c r="D604" s="6" t="s">
        <v>1190</v>
      </c>
      <c r="E604" s="9" t="s">
        <v>16</v>
      </c>
      <c r="F604" s="19">
        <v>10685</v>
      </c>
      <c r="G604" s="19">
        <v>14809570275</v>
      </c>
      <c r="H604" s="20">
        <v>5839386561</v>
      </c>
      <c r="I604" s="7">
        <v>0</v>
      </c>
      <c r="J604" s="7">
        <v>5839386561</v>
      </c>
      <c r="K604" s="13">
        <v>40069404.299999997</v>
      </c>
      <c r="L604" s="18">
        <v>124489093.53</v>
      </c>
      <c r="M604" s="13">
        <v>0</v>
      </c>
      <c r="N604" s="14">
        <v>0</v>
      </c>
      <c r="O604" s="28">
        <v>581858770.87</v>
      </c>
      <c r="P604" s="30">
        <v>8223766445.3000002</v>
      </c>
      <c r="R604" s="45">
        <v>14809570275</v>
      </c>
      <c r="S604" s="43">
        <f t="shared" si="27"/>
        <v>59238281</v>
      </c>
      <c r="T604" s="43">
        <f t="shared" si="28"/>
        <v>4936523.42</v>
      </c>
      <c r="U604" s="50">
        <f t="shared" si="29"/>
        <v>39492187.359999999</v>
      </c>
    </row>
    <row r="605" spans="1:21" x14ac:dyDescent="0.2">
      <c r="A605" s="26" t="s">
        <v>1191</v>
      </c>
      <c r="B605" s="9">
        <v>818001206</v>
      </c>
      <c r="C605" s="6" t="s">
        <v>1153</v>
      </c>
      <c r="D605" s="6" t="s">
        <v>1192</v>
      </c>
      <c r="E605" s="9" t="s">
        <v>16</v>
      </c>
      <c r="F605" s="19">
        <v>7745</v>
      </c>
      <c r="G605" s="19">
        <v>11283280015</v>
      </c>
      <c r="H605" s="20">
        <v>4229516020</v>
      </c>
      <c r="I605" s="7">
        <v>0</v>
      </c>
      <c r="J605" s="7">
        <v>4229516020</v>
      </c>
      <c r="K605" s="13">
        <v>30624586</v>
      </c>
      <c r="L605" s="18">
        <v>91606180.409999996</v>
      </c>
      <c r="M605" s="13">
        <v>0</v>
      </c>
      <c r="N605" s="14">
        <v>0</v>
      </c>
      <c r="O605" s="28">
        <v>421759118.43000001</v>
      </c>
      <c r="P605" s="30">
        <v>6509774110.1599998</v>
      </c>
      <c r="R605" s="45">
        <v>11283280015</v>
      </c>
      <c r="S605" s="43">
        <f t="shared" si="27"/>
        <v>45133120</v>
      </c>
      <c r="T605" s="43">
        <f t="shared" si="28"/>
        <v>3761093.33</v>
      </c>
      <c r="U605" s="50">
        <f t="shared" si="29"/>
        <v>30088746.640000001</v>
      </c>
    </row>
    <row r="606" spans="1:21" x14ac:dyDescent="0.2">
      <c r="A606" s="26" t="s">
        <v>1193</v>
      </c>
      <c r="B606" s="9">
        <v>891680075</v>
      </c>
      <c r="C606" s="6" t="s">
        <v>1153</v>
      </c>
      <c r="D606" s="6" t="s">
        <v>1194</v>
      </c>
      <c r="E606" s="9" t="s">
        <v>16</v>
      </c>
      <c r="F606" s="19">
        <v>5330</v>
      </c>
      <c r="G606" s="19">
        <v>8058869390</v>
      </c>
      <c r="H606" s="20">
        <v>2934553479</v>
      </c>
      <c r="I606" s="7">
        <v>0</v>
      </c>
      <c r="J606" s="7">
        <v>2934553479</v>
      </c>
      <c r="K606" s="13">
        <v>22237966.559999999</v>
      </c>
      <c r="L606" s="18">
        <v>92504176.349999994</v>
      </c>
      <c r="M606" s="13">
        <v>0</v>
      </c>
      <c r="N606" s="14">
        <v>0</v>
      </c>
      <c r="O606" s="28">
        <v>290248689.63999999</v>
      </c>
      <c r="P606" s="30">
        <v>4719325078.4500008</v>
      </c>
      <c r="R606" s="45">
        <v>8058869390</v>
      </c>
      <c r="S606" s="43">
        <f t="shared" si="27"/>
        <v>32235478</v>
      </c>
      <c r="T606" s="43">
        <f t="shared" si="28"/>
        <v>2686289.83</v>
      </c>
      <c r="U606" s="50">
        <f t="shared" si="29"/>
        <v>21490318.640000001</v>
      </c>
    </row>
    <row r="607" spans="1:21" x14ac:dyDescent="0.2">
      <c r="A607" s="26" t="s">
        <v>1195</v>
      </c>
      <c r="B607" s="9">
        <v>891680076</v>
      </c>
      <c r="C607" s="6" t="s">
        <v>1153</v>
      </c>
      <c r="D607" s="6" t="s">
        <v>1196</v>
      </c>
      <c r="E607" s="9" t="s">
        <v>16</v>
      </c>
      <c r="F607" s="19">
        <v>6925</v>
      </c>
      <c r="G607" s="19">
        <v>10205330950</v>
      </c>
      <c r="H607" s="20">
        <v>3825179161</v>
      </c>
      <c r="I607" s="7">
        <v>0</v>
      </c>
      <c r="J607" s="7">
        <v>3825179161</v>
      </c>
      <c r="K607" s="13">
        <v>26202263.190000001</v>
      </c>
      <c r="L607" s="18">
        <v>93050236.620000005</v>
      </c>
      <c r="M607" s="13">
        <v>0</v>
      </c>
      <c r="N607" s="14">
        <v>0</v>
      </c>
      <c r="O607" s="28">
        <v>377105473.87</v>
      </c>
      <c r="P607" s="30">
        <v>5883793815.3199997</v>
      </c>
      <c r="R607" s="45">
        <v>10205330950</v>
      </c>
      <c r="S607" s="43">
        <f t="shared" si="27"/>
        <v>40821324</v>
      </c>
      <c r="T607" s="43">
        <f t="shared" si="28"/>
        <v>3401777</v>
      </c>
      <c r="U607" s="50">
        <f t="shared" si="29"/>
        <v>27214216</v>
      </c>
    </row>
    <row r="608" spans="1:21" x14ac:dyDescent="0.2">
      <c r="A608" s="26" t="s">
        <v>1197</v>
      </c>
      <c r="B608" s="9">
        <v>818001203</v>
      </c>
      <c r="C608" s="6" t="s">
        <v>1153</v>
      </c>
      <c r="D608" s="6" t="s">
        <v>1198</v>
      </c>
      <c r="E608" s="9" t="s">
        <v>16</v>
      </c>
      <c r="F608" s="19">
        <v>4305</v>
      </c>
      <c r="G608" s="19">
        <v>6752792865</v>
      </c>
      <c r="H608" s="20">
        <v>2366264490</v>
      </c>
      <c r="I608" s="7">
        <v>0</v>
      </c>
      <c r="J608" s="7">
        <v>2366264490</v>
      </c>
      <c r="K608" s="13">
        <v>18139420.940000001</v>
      </c>
      <c r="L608" s="18">
        <v>58516648.229999997</v>
      </c>
      <c r="M608" s="13">
        <v>0</v>
      </c>
      <c r="N608" s="14">
        <v>0</v>
      </c>
      <c r="O608" s="28">
        <v>234431633.94</v>
      </c>
      <c r="P608" s="30">
        <v>4075440671.8899999</v>
      </c>
      <c r="R608" s="45">
        <v>6752792865</v>
      </c>
      <c r="S608" s="43">
        <f t="shared" si="27"/>
        <v>27011171</v>
      </c>
      <c r="T608" s="43">
        <f t="shared" si="28"/>
        <v>2250930.92</v>
      </c>
      <c r="U608" s="50">
        <f t="shared" si="29"/>
        <v>18007447.359999999</v>
      </c>
    </row>
    <row r="609" spans="1:21" x14ac:dyDescent="0.2">
      <c r="A609" s="26" t="s">
        <v>1199</v>
      </c>
      <c r="B609" s="9">
        <v>818000899</v>
      </c>
      <c r="C609" s="6" t="s">
        <v>1153</v>
      </c>
      <c r="D609" s="6" t="s">
        <v>1200</v>
      </c>
      <c r="E609" s="9" t="s">
        <v>16</v>
      </c>
      <c r="F609" s="19">
        <v>7274</v>
      </c>
      <c r="G609" s="19">
        <v>10632740404</v>
      </c>
      <c r="H609" s="20">
        <v>3978737730</v>
      </c>
      <c r="I609" s="7">
        <v>0</v>
      </c>
      <c r="J609" s="7">
        <v>3978737730</v>
      </c>
      <c r="K609" s="13">
        <v>27911964.850000001</v>
      </c>
      <c r="L609" s="18">
        <v>87651868.450000003</v>
      </c>
      <c r="M609" s="13">
        <v>0</v>
      </c>
      <c r="N609" s="14">
        <v>0</v>
      </c>
      <c r="O609" s="28">
        <v>396110500.63999999</v>
      </c>
      <c r="P609" s="30">
        <v>6142328340.0600004</v>
      </c>
      <c r="R609" s="45">
        <v>10632740404</v>
      </c>
      <c r="S609" s="43">
        <f t="shared" si="27"/>
        <v>42530962</v>
      </c>
      <c r="T609" s="43">
        <f t="shared" si="28"/>
        <v>3544246.83</v>
      </c>
      <c r="U609" s="50">
        <f t="shared" si="29"/>
        <v>28353974.640000001</v>
      </c>
    </row>
    <row r="610" spans="1:21" x14ac:dyDescent="0.2">
      <c r="A610" s="26" t="s">
        <v>1201</v>
      </c>
      <c r="B610" s="9">
        <v>891680079</v>
      </c>
      <c r="C610" s="6" t="s">
        <v>1153</v>
      </c>
      <c r="D610" s="6" t="s">
        <v>684</v>
      </c>
      <c r="E610" s="9" t="s">
        <v>16</v>
      </c>
      <c r="F610" s="19">
        <v>24953</v>
      </c>
      <c r="G610" s="19">
        <v>33489870454</v>
      </c>
      <c r="H610" s="20">
        <v>13363517672</v>
      </c>
      <c r="I610" s="7">
        <v>0</v>
      </c>
      <c r="J610" s="7">
        <v>13363517672</v>
      </c>
      <c r="K610" s="13">
        <v>85173149.269999996</v>
      </c>
      <c r="L610" s="18">
        <v>273231277.95999998</v>
      </c>
      <c r="M610" s="13">
        <v>0</v>
      </c>
      <c r="N610" s="14">
        <v>0</v>
      </c>
      <c r="O610" s="28">
        <v>1358832186.21</v>
      </c>
      <c r="P610" s="30">
        <v>18409116168.560001</v>
      </c>
      <c r="R610" s="45">
        <v>33489870454</v>
      </c>
      <c r="S610" s="43">
        <f t="shared" si="27"/>
        <v>133959482</v>
      </c>
      <c r="T610" s="43">
        <f t="shared" si="28"/>
        <v>11163290.17</v>
      </c>
      <c r="U610" s="50">
        <f t="shared" si="29"/>
        <v>89306321.359999999</v>
      </c>
    </row>
    <row r="611" spans="1:21" x14ac:dyDescent="0.2">
      <c r="A611" s="26" t="s">
        <v>1202</v>
      </c>
      <c r="B611" s="9">
        <v>891680080</v>
      </c>
      <c r="C611" s="6" t="s">
        <v>1153</v>
      </c>
      <c r="D611" s="6" t="s">
        <v>1203</v>
      </c>
      <c r="E611" s="9" t="s">
        <v>16</v>
      </c>
      <c r="F611" s="19">
        <v>3854</v>
      </c>
      <c r="G611" s="19">
        <v>5632836824</v>
      </c>
      <c r="H611" s="20">
        <v>2105266197</v>
      </c>
      <c r="I611" s="7">
        <v>0</v>
      </c>
      <c r="J611" s="7">
        <v>2105266197</v>
      </c>
      <c r="K611" s="13">
        <v>14419931.49</v>
      </c>
      <c r="L611" s="18">
        <v>48444180.439999998</v>
      </c>
      <c r="M611" s="13">
        <v>0</v>
      </c>
      <c r="N611" s="14">
        <v>0</v>
      </c>
      <c r="O611" s="28">
        <v>209872129.43000001</v>
      </c>
      <c r="P611" s="30">
        <v>3254834385.6400003</v>
      </c>
      <c r="R611" s="45">
        <v>5632836824</v>
      </c>
      <c r="S611" s="43">
        <f t="shared" si="27"/>
        <v>22531347</v>
      </c>
      <c r="T611" s="43">
        <f t="shared" si="28"/>
        <v>1877612.25</v>
      </c>
      <c r="U611" s="50">
        <f t="shared" si="29"/>
        <v>15020898</v>
      </c>
    </row>
    <row r="612" spans="1:21" x14ac:dyDescent="0.2">
      <c r="A612" s="26" t="s">
        <v>1204</v>
      </c>
      <c r="B612" s="9">
        <v>800095613</v>
      </c>
      <c r="C612" s="6" t="s">
        <v>1153</v>
      </c>
      <c r="D612" s="6" t="s">
        <v>1205</v>
      </c>
      <c r="E612" s="9" t="s">
        <v>16</v>
      </c>
      <c r="F612" s="19">
        <v>3342</v>
      </c>
      <c r="G612" s="19">
        <v>4486300800</v>
      </c>
      <c r="H612" s="20">
        <v>1812280494</v>
      </c>
      <c r="I612" s="7">
        <v>0</v>
      </c>
      <c r="J612" s="7">
        <v>1812280494</v>
      </c>
      <c r="K612" s="13">
        <v>12832633.34</v>
      </c>
      <c r="L612" s="18">
        <v>43966602.609999999</v>
      </c>
      <c r="M612" s="13">
        <v>0</v>
      </c>
      <c r="N612" s="14">
        <v>0</v>
      </c>
      <c r="O612" s="28">
        <v>181990829.41</v>
      </c>
      <c r="P612" s="30">
        <v>2435230240.6400003</v>
      </c>
      <c r="R612" s="45">
        <v>4486300800</v>
      </c>
      <c r="S612" s="43">
        <f t="shared" si="27"/>
        <v>17945203</v>
      </c>
      <c r="T612" s="43">
        <f t="shared" si="28"/>
        <v>1495433.58</v>
      </c>
      <c r="U612" s="50">
        <f t="shared" si="29"/>
        <v>11963468.640000001</v>
      </c>
    </row>
    <row r="613" spans="1:21" x14ac:dyDescent="0.2">
      <c r="A613" s="26" t="s">
        <v>1206</v>
      </c>
      <c r="B613" s="9">
        <v>891680081</v>
      </c>
      <c r="C613" s="6" t="s">
        <v>1153</v>
      </c>
      <c r="D613" s="6" t="s">
        <v>1207</v>
      </c>
      <c r="E613" s="9" t="s">
        <v>16</v>
      </c>
      <c r="F613" s="19">
        <v>15915</v>
      </c>
      <c r="G613" s="19">
        <v>23510927115</v>
      </c>
      <c r="H613" s="20">
        <v>8793211435</v>
      </c>
      <c r="I613" s="7">
        <v>0</v>
      </c>
      <c r="J613" s="7">
        <v>8793211435</v>
      </c>
      <c r="K613" s="13">
        <v>63981535.82</v>
      </c>
      <c r="L613" s="18">
        <v>231436237.91</v>
      </c>
      <c r="M613" s="13">
        <v>0</v>
      </c>
      <c r="N613" s="14">
        <v>0</v>
      </c>
      <c r="O613" s="28">
        <v>866661894.10000002</v>
      </c>
      <c r="P613" s="30">
        <v>13555636012.17</v>
      </c>
      <c r="R613" s="45">
        <v>23510927115</v>
      </c>
      <c r="S613" s="43">
        <f t="shared" si="27"/>
        <v>94043708</v>
      </c>
      <c r="T613" s="43">
        <f t="shared" si="28"/>
        <v>7836975.6699999999</v>
      </c>
      <c r="U613" s="50">
        <f t="shared" si="29"/>
        <v>62695805.359999999</v>
      </c>
    </row>
    <row r="614" spans="1:21" x14ac:dyDescent="0.2">
      <c r="A614" s="26" t="s">
        <v>1208</v>
      </c>
      <c r="B614" s="9">
        <v>891680196</v>
      </c>
      <c r="C614" s="6" t="s">
        <v>1153</v>
      </c>
      <c r="D614" s="6" t="s">
        <v>1209</v>
      </c>
      <c r="E614" s="9" t="s">
        <v>16</v>
      </c>
      <c r="F614" s="19">
        <v>9733</v>
      </c>
      <c r="G614" s="19">
        <v>13810192632</v>
      </c>
      <c r="H614" s="20">
        <v>5370333590</v>
      </c>
      <c r="I614" s="7">
        <v>0</v>
      </c>
      <c r="J614" s="7">
        <v>5370333590</v>
      </c>
      <c r="K614" s="13">
        <v>35453604.719999999</v>
      </c>
      <c r="L614" s="18">
        <v>111785255.40000001</v>
      </c>
      <c r="M614" s="13">
        <v>0</v>
      </c>
      <c r="N614" s="14">
        <v>0</v>
      </c>
      <c r="O614" s="28">
        <v>530016978.64999998</v>
      </c>
      <c r="P614" s="30">
        <v>7762603203.2300005</v>
      </c>
      <c r="R614" s="45">
        <v>13810192632</v>
      </c>
      <c r="S614" s="43">
        <f t="shared" si="27"/>
        <v>55240771</v>
      </c>
      <c r="T614" s="43">
        <f t="shared" si="28"/>
        <v>4603397.58</v>
      </c>
      <c r="U614" s="50">
        <f t="shared" si="29"/>
        <v>36827180.640000001</v>
      </c>
    </row>
    <row r="615" spans="1:21" x14ac:dyDescent="0.2">
      <c r="A615" s="26" t="s">
        <v>1210</v>
      </c>
      <c r="B615" s="9">
        <v>818000961</v>
      </c>
      <c r="C615" s="6" t="s">
        <v>1153</v>
      </c>
      <c r="D615" s="6" t="s">
        <v>1211</v>
      </c>
      <c r="E615" s="9" t="s">
        <v>16</v>
      </c>
      <c r="F615" s="19">
        <v>4953</v>
      </c>
      <c r="G615" s="19">
        <v>7471278555</v>
      </c>
      <c r="H615" s="20">
        <v>2725149393</v>
      </c>
      <c r="I615" s="7">
        <v>0</v>
      </c>
      <c r="J615" s="7">
        <v>2725149393</v>
      </c>
      <c r="K615" s="13">
        <v>19142340.559999999</v>
      </c>
      <c r="L615" s="18">
        <v>74271345</v>
      </c>
      <c r="M615" s="13">
        <v>0</v>
      </c>
      <c r="N615" s="14">
        <v>0</v>
      </c>
      <c r="O615" s="28">
        <v>269718904.26999998</v>
      </c>
      <c r="P615" s="30">
        <v>4382996572.1700001</v>
      </c>
      <c r="R615" s="45">
        <v>7471278555</v>
      </c>
      <c r="S615" s="43">
        <f t="shared" si="27"/>
        <v>29885114</v>
      </c>
      <c r="T615" s="43">
        <f t="shared" si="28"/>
        <v>2490426.17</v>
      </c>
      <c r="U615" s="50">
        <f t="shared" si="29"/>
        <v>19923409.359999999</v>
      </c>
    </row>
    <row r="616" spans="1:21" x14ac:dyDescent="0.2">
      <c r="A616" s="26" t="s">
        <v>1212</v>
      </c>
      <c r="B616" s="9">
        <v>891180009</v>
      </c>
      <c r="C616" s="6" t="s">
        <v>1213</v>
      </c>
      <c r="D616" s="6" t="s">
        <v>1214</v>
      </c>
      <c r="E616" s="9" t="s">
        <v>49</v>
      </c>
      <c r="F616" s="19">
        <v>193676</v>
      </c>
      <c r="G616" s="19">
        <v>332725490524</v>
      </c>
      <c r="H616" s="20">
        <v>105895236063</v>
      </c>
      <c r="I616" s="7">
        <v>0</v>
      </c>
      <c r="J616" s="7">
        <v>105895236063</v>
      </c>
      <c r="K616" s="13">
        <v>0</v>
      </c>
      <c r="L616" s="18">
        <v>4788801260.8800001</v>
      </c>
      <c r="M616" s="13">
        <v>0</v>
      </c>
      <c r="N616" s="14">
        <v>1189017121.6600001</v>
      </c>
      <c r="O616" s="28">
        <v>14699112740.99</v>
      </c>
      <c r="P616" s="30">
        <v>206153323337.46997</v>
      </c>
      <c r="R616" s="45">
        <v>332725490524</v>
      </c>
      <c r="S616" s="43">
        <f t="shared" si="27"/>
        <v>1330901962</v>
      </c>
      <c r="T616" s="43">
        <f t="shared" si="28"/>
        <v>110908496.83</v>
      </c>
      <c r="U616" s="50">
        <f t="shared" si="29"/>
        <v>887267974.63999999</v>
      </c>
    </row>
    <row r="617" spans="1:21" x14ac:dyDescent="0.2">
      <c r="A617" s="26" t="s">
        <v>1215</v>
      </c>
      <c r="B617" s="9">
        <v>891180069</v>
      </c>
      <c r="C617" s="6" t="s">
        <v>1213</v>
      </c>
      <c r="D617" s="6" t="s">
        <v>1216</v>
      </c>
      <c r="E617" s="9" t="s">
        <v>13</v>
      </c>
      <c r="F617" s="19">
        <v>31086</v>
      </c>
      <c r="G617" s="19">
        <v>40690454904</v>
      </c>
      <c r="H617" s="20">
        <v>17030767686</v>
      </c>
      <c r="I617" s="7">
        <v>0</v>
      </c>
      <c r="J617" s="7">
        <v>17030767686</v>
      </c>
      <c r="K617" s="13">
        <v>0</v>
      </c>
      <c r="L617" s="18">
        <v>488028743.97000003</v>
      </c>
      <c r="M617" s="13">
        <v>0</v>
      </c>
      <c r="N617" s="14">
        <v>0</v>
      </c>
      <c r="O617" s="28">
        <v>2359283642.0999999</v>
      </c>
      <c r="P617" s="30">
        <v>20812374831.93</v>
      </c>
      <c r="R617" s="45">
        <v>40690454904</v>
      </c>
      <c r="S617" s="43">
        <f t="shared" si="27"/>
        <v>162761820</v>
      </c>
      <c r="T617" s="43">
        <f t="shared" si="28"/>
        <v>13563485</v>
      </c>
      <c r="U617" s="50">
        <f t="shared" si="29"/>
        <v>108507880</v>
      </c>
    </row>
    <row r="618" spans="1:21" x14ac:dyDescent="0.2">
      <c r="A618" s="26" t="s">
        <v>1217</v>
      </c>
      <c r="B618" s="9">
        <v>891180139</v>
      </c>
      <c r="C618" s="6" t="s">
        <v>1213</v>
      </c>
      <c r="D618" s="6" t="s">
        <v>1218</v>
      </c>
      <c r="E618" s="9" t="s">
        <v>13</v>
      </c>
      <c r="F618" s="19">
        <v>7454</v>
      </c>
      <c r="G618" s="19">
        <v>10937962330</v>
      </c>
      <c r="H618" s="20">
        <v>4079378309</v>
      </c>
      <c r="I618" s="7">
        <v>0</v>
      </c>
      <c r="J618" s="7">
        <v>4079378309</v>
      </c>
      <c r="K618" s="13">
        <v>0</v>
      </c>
      <c r="L618" s="18">
        <v>97716116.969999999</v>
      </c>
      <c r="M618" s="13">
        <v>0</v>
      </c>
      <c r="N618" s="14">
        <v>0</v>
      </c>
      <c r="O618" s="28">
        <v>565724128.80999994</v>
      </c>
      <c r="P618" s="30">
        <v>6195143775.2200003</v>
      </c>
      <c r="R618" s="45">
        <v>10937962330</v>
      </c>
      <c r="S618" s="43">
        <f t="shared" si="27"/>
        <v>43751849</v>
      </c>
      <c r="T618" s="43">
        <f t="shared" si="28"/>
        <v>3645987.42</v>
      </c>
      <c r="U618" s="50">
        <f t="shared" si="29"/>
        <v>29167899.359999999</v>
      </c>
    </row>
    <row r="619" spans="1:21" x14ac:dyDescent="0.2">
      <c r="A619" s="26" t="s">
        <v>1219</v>
      </c>
      <c r="B619" s="9">
        <v>891180070</v>
      </c>
      <c r="C619" s="6" t="s">
        <v>1213</v>
      </c>
      <c r="D619" s="6" t="s">
        <v>1220</v>
      </c>
      <c r="E619" s="9" t="s">
        <v>13</v>
      </c>
      <c r="F619" s="19">
        <v>11380</v>
      </c>
      <c r="G619" s="19">
        <v>17851157340</v>
      </c>
      <c r="H619" s="20">
        <v>6155378487</v>
      </c>
      <c r="I619" s="7">
        <v>0</v>
      </c>
      <c r="J619" s="7">
        <v>6155378487</v>
      </c>
      <c r="K619" s="13">
        <v>0</v>
      </c>
      <c r="L619" s="18">
        <v>162578926.59999999</v>
      </c>
      <c r="M619" s="13">
        <v>0</v>
      </c>
      <c r="N619" s="14">
        <v>0</v>
      </c>
      <c r="O619" s="28">
        <v>863689372.94000006</v>
      </c>
      <c r="P619" s="30">
        <v>10669510553.459999</v>
      </c>
      <c r="R619" s="45">
        <v>17851157340</v>
      </c>
      <c r="S619" s="43">
        <f t="shared" si="27"/>
        <v>71404629</v>
      </c>
      <c r="T619" s="43">
        <f t="shared" si="28"/>
        <v>5950385.75</v>
      </c>
      <c r="U619" s="50">
        <f t="shared" si="29"/>
        <v>47603086</v>
      </c>
    </row>
    <row r="620" spans="1:21" x14ac:dyDescent="0.2">
      <c r="A620" s="26" t="s">
        <v>1221</v>
      </c>
      <c r="B620" s="9">
        <v>891180024</v>
      </c>
      <c r="C620" s="6" t="s">
        <v>1213</v>
      </c>
      <c r="D620" s="6" t="s">
        <v>1222</v>
      </c>
      <c r="E620" s="9" t="s">
        <v>13</v>
      </c>
      <c r="F620" s="19">
        <v>22614</v>
      </c>
      <c r="G620" s="19">
        <v>33282810306</v>
      </c>
      <c r="H620" s="20">
        <v>12380733639</v>
      </c>
      <c r="I620" s="7">
        <v>0</v>
      </c>
      <c r="J620" s="7">
        <v>12380733639</v>
      </c>
      <c r="K620" s="13">
        <v>0</v>
      </c>
      <c r="L620" s="18">
        <v>240275169.61000001</v>
      </c>
      <c r="M620" s="13">
        <v>0</v>
      </c>
      <c r="N620" s="14">
        <v>0</v>
      </c>
      <c r="O620" s="28">
        <v>1716298021.05</v>
      </c>
      <c r="P620" s="30">
        <v>18945503476.34</v>
      </c>
      <c r="R620" s="45">
        <v>33282810306</v>
      </c>
      <c r="S620" s="43">
        <f t="shared" si="27"/>
        <v>133131241</v>
      </c>
      <c r="T620" s="43">
        <f t="shared" si="28"/>
        <v>11094270.08</v>
      </c>
      <c r="U620" s="50">
        <f t="shared" si="29"/>
        <v>88754160.640000001</v>
      </c>
    </row>
    <row r="621" spans="1:21" x14ac:dyDescent="0.2">
      <c r="A621" s="26" t="s">
        <v>1223</v>
      </c>
      <c r="B621" s="9">
        <v>891180118</v>
      </c>
      <c r="C621" s="6" t="s">
        <v>1213</v>
      </c>
      <c r="D621" s="6" t="s">
        <v>1224</v>
      </c>
      <c r="E621" s="9" t="s">
        <v>13</v>
      </c>
      <c r="F621" s="19">
        <v>2103</v>
      </c>
      <c r="G621" s="19">
        <v>3381104559</v>
      </c>
      <c r="H621" s="20">
        <v>1138697918</v>
      </c>
      <c r="I621" s="7">
        <v>0</v>
      </c>
      <c r="J621" s="7">
        <v>1138697918</v>
      </c>
      <c r="K621" s="13">
        <v>0</v>
      </c>
      <c r="L621" s="18">
        <v>28264527.780000001</v>
      </c>
      <c r="M621" s="13">
        <v>0</v>
      </c>
      <c r="N621" s="14">
        <v>0</v>
      </c>
      <c r="O621" s="28">
        <v>159607974.63</v>
      </c>
      <c r="P621" s="30">
        <v>2054534138.5900002</v>
      </c>
      <c r="R621" s="45">
        <v>3381104559</v>
      </c>
      <c r="S621" s="43">
        <f t="shared" si="27"/>
        <v>13524418</v>
      </c>
      <c r="T621" s="43">
        <f t="shared" si="28"/>
        <v>1127034.83</v>
      </c>
      <c r="U621" s="50">
        <f t="shared" si="29"/>
        <v>9016278.6400000006</v>
      </c>
    </row>
    <row r="622" spans="1:21" x14ac:dyDescent="0.2">
      <c r="A622" s="26" t="s">
        <v>1225</v>
      </c>
      <c r="B622" s="9">
        <v>891180183</v>
      </c>
      <c r="C622" s="6" t="s">
        <v>1213</v>
      </c>
      <c r="D622" s="6" t="s">
        <v>1226</v>
      </c>
      <c r="E622" s="9" t="s">
        <v>13</v>
      </c>
      <c r="F622" s="19">
        <v>5334</v>
      </c>
      <c r="G622" s="19">
        <v>8344962990</v>
      </c>
      <c r="H622" s="20">
        <v>2896571178</v>
      </c>
      <c r="I622" s="7">
        <v>0</v>
      </c>
      <c r="J622" s="7">
        <v>2896571178</v>
      </c>
      <c r="K622" s="13">
        <v>0</v>
      </c>
      <c r="L622" s="18">
        <v>69548309.590000004</v>
      </c>
      <c r="M622" s="13">
        <v>0</v>
      </c>
      <c r="N622" s="14">
        <v>0</v>
      </c>
      <c r="O622" s="28">
        <v>404825932.80000001</v>
      </c>
      <c r="P622" s="30">
        <v>4974017569.6099997</v>
      </c>
      <c r="R622" s="45">
        <v>8344962990</v>
      </c>
      <c r="S622" s="43">
        <f t="shared" si="27"/>
        <v>33379852</v>
      </c>
      <c r="T622" s="43">
        <f t="shared" si="28"/>
        <v>2781654.33</v>
      </c>
      <c r="U622" s="50">
        <f t="shared" si="29"/>
        <v>22253234.640000001</v>
      </c>
    </row>
    <row r="623" spans="1:21" x14ac:dyDescent="0.2">
      <c r="A623" s="26" t="s">
        <v>1227</v>
      </c>
      <c r="B623" s="9">
        <v>891118119</v>
      </c>
      <c r="C623" s="6" t="s">
        <v>1213</v>
      </c>
      <c r="D623" s="6" t="s">
        <v>1228</v>
      </c>
      <c r="E623" s="9" t="s">
        <v>13</v>
      </c>
      <c r="F623" s="19">
        <v>23292</v>
      </c>
      <c r="G623" s="19">
        <v>36265108284</v>
      </c>
      <c r="H623" s="20">
        <v>12718201870</v>
      </c>
      <c r="I623" s="7">
        <v>0</v>
      </c>
      <c r="J623" s="7">
        <v>12718201870</v>
      </c>
      <c r="K623" s="13">
        <v>0</v>
      </c>
      <c r="L623" s="18">
        <v>501872826.66000003</v>
      </c>
      <c r="M623" s="13">
        <v>0</v>
      </c>
      <c r="N623" s="14">
        <v>0</v>
      </c>
      <c r="O623" s="28">
        <v>1767755085.6300001</v>
      </c>
      <c r="P623" s="30">
        <v>21277278501.709999</v>
      </c>
      <c r="R623" s="45">
        <v>36265108284</v>
      </c>
      <c r="S623" s="43">
        <f t="shared" si="27"/>
        <v>145060433</v>
      </c>
      <c r="T623" s="43">
        <f t="shared" si="28"/>
        <v>12088369.42</v>
      </c>
      <c r="U623" s="50">
        <f t="shared" si="29"/>
        <v>96706955.359999999</v>
      </c>
    </row>
    <row r="624" spans="1:21" x14ac:dyDescent="0.2">
      <c r="A624" s="26" t="s">
        <v>1229</v>
      </c>
      <c r="B624" s="9">
        <v>891180028</v>
      </c>
      <c r="C624" s="6" t="s">
        <v>1213</v>
      </c>
      <c r="D624" s="6" t="s">
        <v>1230</v>
      </c>
      <c r="E624" s="9" t="s">
        <v>13</v>
      </c>
      <c r="F624" s="19">
        <v>5927</v>
      </c>
      <c r="G624" s="19">
        <v>9206729158</v>
      </c>
      <c r="H624" s="20">
        <v>3244210924</v>
      </c>
      <c r="I624" s="7">
        <v>0</v>
      </c>
      <c r="J624" s="7">
        <v>3244210924</v>
      </c>
      <c r="K624" s="13">
        <v>0</v>
      </c>
      <c r="L624" s="18">
        <v>77136347</v>
      </c>
      <c r="M624" s="13">
        <v>0</v>
      </c>
      <c r="N624" s="14">
        <v>0</v>
      </c>
      <c r="O624" s="28">
        <v>449831890.45999998</v>
      </c>
      <c r="P624" s="30">
        <v>5435549996.54</v>
      </c>
      <c r="R624" s="45">
        <v>9206729158</v>
      </c>
      <c r="S624" s="43">
        <f t="shared" si="27"/>
        <v>36826917</v>
      </c>
      <c r="T624" s="43">
        <f t="shared" si="28"/>
        <v>3068909.75</v>
      </c>
      <c r="U624" s="50">
        <f t="shared" si="29"/>
        <v>24551278</v>
      </c>
    </row>
    <row r="625" spans="1:21" x14ac:dyDescent="0.2">
      <c r="A625" s="26" t="s">
        <v>1231</v>
      </c>
      <c r="B625" s="9">
        <v>891180132</v>
      </c>
      <c r="C625" s="6" t="s">
        <v>1213</v>
      </c>
      <c r="D625" s="6" t="s">
        <v>1232</v>
      </c>
      <c r="E625" s="9" t="s">
        <v>16</v>
      </c>
      <c r="F625" s="19">
        <v>3435</v>
      </c>
      <c r="G625" s="19">
        <v>5876144580</v>
      </c>
      <c r="H625" s="20">
        <v>1868686215</v>
      </c>
      <c r="I625" s="7">
        <v>0</v>
      </c>
      <c r="J625" s="7">
        <v>1868686215</v>
      </c>
      <c r="K625" s="13">
        <v>0</v>
      </c>
      <c r="L625" s="18">
        <v>41960568.030000001</v>
      </c>
      <c r="M625" s="13">
        <v>0</v>
      </c>
      <c r="N625" s="14">
        <v>0</v>
      </c>
      <c r="O625" s="28">
        <v>260700614.77000001</v>
      </c>
      <c r="P625" s="30">
        <v>3704797182.1999998</v>
      </c>
      <c r="R625" s="45">
        <v>5876144580</v>
      </c>
      <c r="S625" s="43">
        <f t="shared" si="27"/>
        <v>23504578</v>
      </c>
      <c r="T625" s="43">
        <f t="shared" si="28"/>
        <v>1958714.83</v>
      </c>
      <c r="U625" s="50">
        <f t="shared" si="29"/>
        <v>15669718.640000001</v>
      </c>
    </row>
    <row r="626" spans="1:21" x14ac:dyDescent="0.2">
      <c r="A626" s="26" t="s">
        <v>1233</v>
      </c>
      <c r="B626" s="9">
        <v>891180022</v>
      </c>
      <c r="C626" s="6" t="s">
        <v>1213</v>
      </c>
      <c r="D626" s="6" t="s">
        <v>1234</v>
      </c>
      <c r="E626" s="9" t="s">
        <v>13</v>
      </c>
      <c r="F626" s="19">
        <v>61508</v>
      </c>
      <c r="G626" s="19">
        <v>88249587128</v>
      </c>
      <c r="H626" s="20">
        <v>33699208754</v>
      </c>
      <c r="I626" s="7">
        <v>0</v>
      </c>
      <c r="J626" s="7">
        <v>33699208754</v>
      </c>
      <c r="K626" s="13">
        <v>0</v>
      </c>
      <c r="L626" s="18">
        <v>1224962160.6800001</v>
      </c>
      <c r="M626" s="13">
        <v>0</v>
      </c>
      <c r="N626" s="14">
        <v>0</v>
      </c>
      <c r="O626" s="28">
        <v>4668172754.8800001</v>
      </c>
      <c r="P626" s="30">
        <v>48657243458.440002</v>
      </c>
      <c r="R626" s="45">
        <v>88249587128</v>
      </c>
      <c r="S626" s="43">
        <f t="shared" si="27"/>
        <v>352998349</v>
      </c>
      <c r="T626" s="43">
        <f t="shared" si="28"/>
        <v>29416529.079999998</v>
      </c>
      <c r="U626" s="50">
        <f t="shared" si="29"/>
        <v>235332232.63999999</v>
      </c>
    </row>
    <row r="627" spans="1:21" x14ac:dyDescent="0.2">
      <c r="A627" s="26" t="s">
        <v>1235</v>
      </c>
      <c r="B627" s="9">
        <v>891180176</v>
      </c>
      <c r="C627" s="6" t="s">
        <v>1213</v>
      </c>
      <c r="D627" s="6" t="s">
        <v>1236</v>
      </c>
      <c r="E627" s="9" t="s">
        <v>13</v>
      </c>
      <c r="F627" s="19">
        <v>18701</v>
      </c>
      <c r="G627" s="19">
        <v>28170270051</v>
      </c>
      <c r="H627" s="20">
        <v>10199134866</v>
      </c>
      <c r="I627" s="7">
        <v>0</v>
      </c>
      <c r="J627" s="7">
        <v>10199134866</v>
      </c>
      <c r="K627" s="13">
        <v>0</v>
      </c>
      <c r="L627" s="18">
        <v>293322551.77999997</v>
      </c>
      <c r="M627" s="13">
        <v>0</v>
      </c>
      <c r="N627" s="14">
        <v>0</v>
      </c>
      <c r="O627" s="28">
        <v>1419319416.8099999</v>
      </c>
      <c r="P627" s="30">
        <v>16258493216.41</v>
      </c>
      <c r="R627" s="45">
        <v>28170270051</v>
      </c>
      <c r="S627" s="43">
        <f t="shared" si="27"/>
        <v>112681080</v>
      </c>
      <c r="T627" s="43">
        <f t="shared" si="28"/>
        <v>9390090</v>
      </c>
      <c r="U627" s="50">
        <f t="shared" si="29"/>
        <v>75120720</v>
      </c>
    </row>
    <row r="628" spans="1:21" x14ac:dyDescent="0.2">
      <c r="A628" s="26" t="s">
        <v>1237</v>
      </c>
      <c r="B628" s="9">
        <v>891180177</v>
      </c>
      <c r="C628" s="6" t="s">
        <v>1213</v>
      </c>
      <c r="D628" s="6" t="s">
        <v>119</v>
      </c>
      <c r="E628" s="9" t="s">
        <v>13</v>
      </c>
      <c r="F628" s="19">
        <v>16925</v>
      </c>
      <c r="G628" s="19">
        <v>23843127600</v>
      </c>
      <c r="H628" s="20">
        <v>9280893674</v>
      </c>
      <c r="I628" s="7">
        <v>0</v>
      </c>
      <c r="J628" s="7">
        <v>9280893674</v>
      </c>
      <c r="K628" s="13">
        <v>0</v>
      </c>
      <c r="L628" s="18">
        <v>255758908.41999999</v>
      </c>
      <c r="M628" s="13">
        <v>0</v>
      </c>
      <c r="N628" s="14">
        <v>0</v>
      </c>
      <c r="O628" s="28">
        <v>1284529229.96</v>
      </c>
      <c r="P628" s="30">
        <v>13021945787.619999</v>
      </c>
      <c r="R628" s="45">
        <v>23843127600</v>
      </c>
      <c r="S628" s="43">
        <f t="shared" si="27"/>
        <v>95372510</v>
      </c>
      <c r="T628" s="43">
        <f t="shared" si="28"/>
        <v>7947709.1699999999</v>
      </c>
      <c r="U628" s="50">
        <f t="shared" si="29"/>
        <v>63581673.359999999</v>
      </c>
    </row>
    <row r="629" spans="1:21" x14ac:dyDescent="0.2">
      <c r="A629" s="26" t="s">
        <v>1238</v>
      </c>
      <c r="B629" s="9">
        <v>891180019</v>
      </c>
      <c r="C629" s="6" t="s">
        <v>1213</v>
      </c>
      <c r="D629" s="6" t="s">
        <v>1239</v>
      </c>
      <c r="E629" s="9" t="s">
        <v>13</v>
      </c>
      <c r="F629" s="19">
        <v>5519</v>
      </c>
      <c r="G629" s="19">
        <v>8364657109</v>
      </c>
      <c r="H629" s="20">
        <v>3008910432</v>
      </c>
      <c r="I629" s="7">
        <v>0</v>
      </c>
      <c r="J629" s="7">
        <v>3008910432</v>
      </c>
      <c r="K629" s="13">
        <v>0</v>
      </c>
      <c r="L629" s="18">
        <v>86176359.579999998</v>
      </c>
      <c r="M629" s="13">
        <v>0</v>
      </c>
      <c r="N629" s="14">
        <v>0</v>
      </c>
      <c r="O629" s="28">
        <v>418866577.25999999</v>
      </c>
      <c r="P629" s="30">
        <v>4850703740.1599998</v>
      </c>
      <c r="R629" s="45">
        <v>8364657109</v>
      </c>
      <c r="S629" s="43">
        <f t="shared" si="27"/>
        <v>33458628</v>
      </c>
      <c r="T629" s="43">
        <f t="shared" si="28"/>
        <v>2788219</v>
      </c>
      <c r="U629" s="50">
        <f t="shared" si="29"/>
        <v>22305752</v>
      </c>
    </row>
    <row r="630" spans="1:21" x14ac:dyDescent="0.2">
      <c r="A630" s="26" t="s">
        <v>1240</v>
      </c>
      <c r="B630" s="9">
        <v>891180131</v>
      </c>
      <c r="C630" s="6" t="s">
        <v>1213</v>
      </c>
      <c r="D630" s="6" t="s">
        <v>1241</v>
      </c>
      <c r="E630" s="9" t="s">
        <v>13</v>
      </c>
      <c r="F630" s="19">
        <v>9410</v>
      </c>
      <c r="G630" s="19">
        <v>13709221980</v>
      </c>
      <c r="H630" s="20">
        <v>5091487707</v>
      </c>
      <c r="I630" s="7">
        <v>0</v>
      </c>
      <c r="J630" s="7">
        <v>5091487707</v>
      </c>
      <c r="K630" s="13">
        <v>0</v>
      </c>
      <c r="L630" s="18">
        <v>113363321.2</v>
      </c>
      <c r="M630" s="13">
        <v>0</v>
      </c>
      <c r="N630" s="14">
        <v>0</v>
      </c>
      <c r="O630" s="28">
        <v>714175483.24000001</v>
      </c>
      <c r="P630" s="30">
        <v>7790195468.5600004</v>
      </c>
      <c r="R630" s="45">
        <v>13709221980</v>
      </c>
      <c r="S630" s="43">
        <f t="shared" si="27"/>
        <v>54836888</v>
      </c>
      <c r="T630" s="43">
        <f t="shared" si="28"/>
        <v>4569740.67</v>
      </c>
      <c r="U630" s="50">
        <f t="shared" si="29"/>
        <v>36557925.359999999</v>
      </c>
    </row>
    <row r="631" spans="1:21" x14ac:dyDescent="0.2">
      <c r="A631" s="26" t="s">
        <v>1242</v>
      </c>
      <c r="B631" s="9">
        <v>800097098</v>
      </c>
      <c r="C631" s="6" t="s">
        <v>1213</v>
      </c>
      <c r="D631" s="6" t="s">
        <v>1243</v>
      </c>
      <c r="E631" s="9" t="s">
        <v>16</v>
      </c>
      <c r="F631" s="19">
        <v>25005</v>
      </c>
      <c r="G631" s="19">
        <v>38951313705</v>
      </c>
      <c r="H631" s="20">
        <v>13658828588</v>
      </c>
      <c r="I631" s="7">
        <v>0</v>
      </c>
      <c r="J631" s="7">
        <v>13658828588</v>
      </c>
      <c r="K631" s="13">
        <v>0</v>
      </c>
      <c r="L631" s="18">
        <v>409961624.44</v>
      </c>
      <c r="M631" s="13">
        <v>0</v>
      </c>
      <c r="N631" s="14">
        <v>0</v>
      </c>
      <c r="O631" s="28">
        <v>1897763863.8199999</v>
      </c>
      <c r="P631" s="30">
        <v>22984759628.739998</v>
      </c>
      <c r="R631" s="45">
        <v>38951313705</v>
      </c>
      <c r="S631" s="43">
        <f t="shared" si="27"/>
        <v>155805255</v>
      </c>
      <c r="T631" s="43">
        <f t="shared" si="28"/>
        <v>12983771.25</v>
      </c>
      <c r="U631" s="50">
        <f t="shared" si="29"/>
        <v>103870170</v>
      </c>
    </row>
    <row r="632" spans="1:21" x14ac:dyDescent="0.2">
      <c r="A632" s="26" t="s">
        <v>1244</v>
      </c>
      <c r="B632" s="9">
        <v>891180205</v>
      </c>
      <c r="C632" s="6" t="s">
        <v>1213</v>
      </c>
      <c r="D632" s="6" t="s">
        <v>1245</v>
      </c>
      <c r="E632" s="9" t="s">
        <v>13</v>
      </c>
      <c r="F632" s="19">
        <v>13694</v>
      </c>
      <c r="G632" s="19">
        <v>19027949940</v>
      </c>
      <c r="H632" s="20">
        <v>7480990178</v>
      </c>
      <c r="I632" s="7">
        <v>0</v>
      </c>
      <c r="J632" s="7">
        <v>7480990178</v>
      </c>
      <c r="K632" s="13">
        <v>0</v>
      </c>
      <c r="L632" s="18">
        <v>167526830.02000001</v>
      </c>
      <c r="M632" s="13">
        <v>0</v>
      </c>
      <c r="N632" s="14">
        <v>0</v>
      </c>
      <c r="O632" s="28">
        <v>1039311271.79</v>
      </c>
      <c r="P632" s="30">
        <v>10340121660.189999</v>
      </c>
      <c r="R632" s="45">
        <v>19027949940</v>
      </c>
      <c r="S632" s="43">
        <f t="shared" si="27"/>
        <v>76111800</v>
      </c>
      <c r="T632" s="43">
        <f t="shared" si="28"/>
        <v>6342650</v>
      </c>
      <c r="U632" s="50">
        <f t="shared" si="29"/>
        <v>50741200</v>
      </c>
    </row>
    <row r="633" spans="1:21" x14ac:dyDescent="0.2">
      <c r="A633" s="26" t="s">
        <v>1246</v>
      </c>
      <c r="B633" s="9">
        <v>891180155</v>
      </c>
      <c r="C633" s="6" t="s">
        <v>1213</v>
      </c>
      <c r="D633" s="6" t="s">
        <v>1247</v>
      </c>
      <c r="E633" s="9" t="s">
        <v>13</v>
      </c>
      <c r="F633" s="19">
        <v>54787</v>
      </c>
      <c r="G633" s="19">
        <v>77045807573</v>
      </c>
      <c r="H633" s="20">
        <v>29979945776</v>
      </c>
      <c r="I633" s="7">
        <v>0</v>
      </c>
      <c r="J633" s="7">
        <v>29979945776</v>
      </c>
      <c r="K633" s="13">
        <v>0</v>
      </c>
      <c r="L633" s="18">
        <v>1032117959.53</v>
      </c>
      <c r="M633" s="13">
        <v>0</v>
      </c>
      <c r="N633" s="14">
        <v>0</v>
      </c>
      <c r="O633" s="28">
        <v>4158079936.3000002</v>
      </c>
      <c r="P633" s="30">
        <v>41875663901.169998</v>
      </c>
      <c r="R633" s="45">
        <v>77045807573</v>
      </c>
      <c r="S633" s="43">
        <f t="shared" si="27"/>
        <v>308183230</v>
      </c>
      <c r="T633" s="43">
        <f t="shared" si="28"/>
        <v>25681935.829999998</v>
      </c>
      <c r="U633" s="50">
        <f t="shared" si="29"/>
        <v>205455486.63999999</v>
      </c>
    </row>
    <row r="634" spans="1:21" x14ac:dyDescent="0.2">
      <c r="A634" s="26" t="s">
        <v>1248</v>
      </c>
      <c r="B634" s="9">
        <v>891102844</v>
      </c>
      <c r="C634" s="6" t="s">
        <v>1213</v>
      </c>
      <c r="D634" s="6" t="s">
        <v>1249</v>
      </c>
      <c r="E634" s="9" t="s">
        <v>16</v>
      </c>
      <c r="F634" s="19">
        <v>5243</v>
      </c>
      <c r="G634" s="19">
        <v>8268321103</v>
      </c>
      <c r="H634" s="20">
        <v>2850127505</v>
      </c>
      <c r="I634" s="7">
        <v>0</v>
      </c>
      <c r="J634" s="7">
        <v>2850127505</v>
      </c>
      <c r="K634" s="13">
        <v>0</v>
      </c>
      <c r="L634" s="18">
        <v>60757052.869999997</v>
      </c>
      <c r="M634" s="13">
        <v>0</v>
      </c>
      <c r="N634" s="14">
        <v>0</v>
      </c>
      <c r="O634" s="28">
        <v>397919453.63</v>
      </c>
      <c r="P634" s="30">
        <v>4959517091.5</v>
      </c>
      <c r="R634" s="45">
        <v>8268321103</v>
      </c>
      <c r="S634" s="43">
        <f t="shared" si="27"/>
        <v>33073284</v>
      </c>
      <c r="T634" s="43">
        <f t="shared" si="28"/>
        <v>2756107</v>
      </c>
      <c r="U634" s="50">
        <f t="shared" si="29"/>
        <v>22048856</v>
      </c>
    </row>
    <row r="635" spans="1:21" x14ac:dyDescent="0.2">
      <c r="A635" s="26" t="s">
        <v>1250</v>
      </c>
      <c r="B635" s="9">
        <v>891180179</v>
      </c>
      <c r="C635" s="6" t="s">
        <v>1213</v>
      </c>
      <c r="D635" s="6" t="s">
        <v>1251</v>
      </c>
      <c r="E635" s="9" t="s">
        <v>16</v>
      </c>
      <c r="F635" s="19">
        <v>10738</v>
      </c>
      <c r="G635" s="19">
        <v>15577401840</v>
      </c>
      <c r="H635" s="20">
        <v>5886866246</v>
      </c>
      <c r="I635" s="7">
        <v>0</v>
      </c>
      <c r="J635" s="7">
        <v>5886866246</v>
      </c>
      <c r="K635" s="13">
        <v>0</v>
      </c>
      <c r="L635" s="18">
        <v>125710108.09</v>
      </c>
      <c r="M635" s="13">
        <v>0</v>
      </c>
      <c r="N635" s="14">
        <v>0</v>
      </c>
      <c r="O635" s="28">
        <v>814964541.88</v>
      </c>
      <c r="P635" s="30">
        <v>8749860944.0299988</v>
      </c>
      <c r="R635" s="45">
        <v>15577401840</v>
      </c>
      <c r="S635" s="43">
        <f t="shared" si="27"/>
        <v>62309607</v>
      </c>
      <c r="T635" s="43">
        <f t="shared" si="28"/>
        <v>5192467.25</v>
      </c>
      <c r="U635" s="50">
        <f t="shared" si="29"/>
        <v>41539738</v>
      </c>
    </row>
    <row r="636" spans="1:21" x14ac:dyDescent="0.2">
      <c r="A636" s="26" t="s">
        <v>1252</v>
      </c>
      <c r="B636" s="9">
        <v>891180194</v>
      </c>
      <c r="C636" s="6" t="s">
        <v>1213</v>
      </c>
      <c r="D636" s="6" t="s">
        <v>1253</v>
      </c>
      <c r="E636" s="9" t="s">
        <v>13</v>
      </c>
      <c r="F636" s="19">
        <v>4251</v>
      </c>
      <c r="G636" s="19">
        <v>6384232569</v>
      </c>
      <c r="H636" s="20">
        <v>2278490908</v>
      </c>
      <c r="I636" s="7">
        <v>0</v>
      </c>
      <c r="J636" s="7">
        <v>2278490908</v>
      </c>
      <c r="K636" s="13">
        <v>0</v>
      </c>
      <c r="L636" s="18">
        <v>57681285.039999999</v>
      </c>
      <c r="M636" s="13">
        <v>0</v>
      </c>
      <c r="N636" s="14">
        <v>0</v>
      </c>
      <c r="O636" s="28">
        <v>322631241.16000003</v>
      </c>
      <c r="P636" s="30">
        <v>3725429134.8000002</v>
      </c>
      <c r="R636" s="45">
        <v>6384232569</v>
      </c>
      <c r="S636" s="43">
        <f t="shared" si="27"/>
        <v>25536930</v>
      </c>
      <c r="T636" s="43">
        <f t="shared" si="28"/>
        <v>2128077.5</v>
      </c>
      <c r="U636" s="50">
        <f t="shared" si="29"/>
        <v>17024620</v>
      </c>
    </row>
    <row r="637" spans="1:21" x14ac:dyDescent="0.2">
      <c r="A637" s="26" t="s">
        <v>1254</v>
      </c>
      <c r="B637" s="9">
        <v>891180021</v>
      </c>
      <c r="C637" s="6" t="s">
        <v>1213</v>
      </c>
      <c r="D637" s="6" t="s">
        <v>1255</v>
      </c>
      <c r="E637" s="9" t="s">
        <v>13</v>
      </c>
      <c r="F637" s="19">
        <v>14867</v>
      </c>
      <c r="G637" s="19">
        <v>23229077953</v>
      </c>
      <c r="H637" s="20">
        <v>8089307870</v>
      </c>
      <c r="I637" s="7">
        <v>0</v>
      </c>
      <c r="J637" s="7">
        <v>8089307870</v>
      </c>
      <c r="K637" s="13">
        <v>0</v>
      </c>
      <c r="L637" s="18">
        <v>206218193.78</v>
      </c>
      <c r="M637" s="13">
        <v>0</v>
      </c>
      <c r="N637" s="14">
        <v>0</v>
      </c>
      <c r="O637" s="28">
        <v>1128336547.23</v>
      </c>
      <c r="P637" s="30">
        <v>13805215341.99</v>
      </c>
      <c r="R637" s="45">
        <v>23229077953</v>
      </c>
      <c r="S637" s="43">
        <f t="shared" si="27"/>
        <v>92916312</v>
      </c>
      <c r="T637" s="43">
        <f t="shared" si="28"/>
        <v>7743026</v>
      </c>
      <c r="U637" s="50">
        <f t="shared" si="29"/>
        <v>61944208</v>
      </c>
    </row>
    <row r="638" spans="1:21" x14ac:dyDescent="0.2">
      <c r="A638" s="26" t="s">
        <v>1256</v>
      </c>
      <c r="B638" s="9">
        <v>891102764</v>
      </c>
      <c r="C638" s="6" t="s">
        <v>1213</v>
      </c>
      <c r="D638" s="6" t="s">
        <v>680</v>
      </c>
      <c r="E638" s="9" t="s">
        <v>16</v>
      </c>
      <c r="F638" s="19">
        <v>10900</v>
      </c>
      <c r="G638" s="19">
        <v>16433036200</v>
      </c>
      <c r="H638" s="20">
        <v>5965828292</v>
      </c>
      <c r="I638" s="7">
        <v>0</v>
      </c>
      <c r="J638" s="7">
        <v>5965828292</v>
      </c>
      <c r="K638" s="13">
        <v>0</v>
      </c>
      <c r="L638" s="18">
        <v>120699042.39</v>
      </c>
      <c r="M638" s="13">
        <v>0</v>
      </c>
      <c r="N638" s="14">
        <v>0</v>
      </c>
      <c r="O638" s="28">
        <v>827259592.71000004</v>
      </c>
      <c r="P638" s="30">
        <v>9519249272.8999996</v>
      </c>
      <c r="R638" s="45">
        <v>16433036200</v>
      </c>
      <c r="S638" s="43">
        <f t="shared" si="27"/>
        <v>65732145</v>
      </c>
      <c r="T638" s="43">
        <f t="shared" si="28"/>
        <v>5477678.75</v>
      </c>
      <c r="U638" s="50">
        <f t="shared" si="29"/>
        <v>43821430</v>
      </c>
    </row>
    <row r="639" spans="1:21" x14ac:dyDescent="0.2">
      <c r="A639" s="26" t="s">
        <v>1257</v>
      </c>
      <c r="B639" s="9">
        <v>891180199</v>
      </c>
      <c r="C639" s="6" t="s">
        <v>1213</v>
      </c>
      <c r="D639" s="6" t="s">
        <v>1258</v>
      </c>
      <c r="E639" s="9" t="s">
        <v>13</v>
      </c>
      <c r="F639" s="19">
        <v>10846</v>
      </c>
      <c r="G639" s="19">
        <v>15180256828</v>
      </c>
      <c r="H639" s="20">
        <v>5948245322</v>
      </c>
      <c r="I639" s="7">
        <v>0</v>
      </c>
      <c r="J639" s="7">
        <v>5948245322</v>
      </c>
      <c r="K639" s="13">
        <v>0</v>
      </c>
      <c r="L639" s="18">
        <v>135195243.02000001</v>
      </c>
      <c r="M639" s="13">
        <v>0</v>
      </c>
      <c r="N639" s="14">
        <v>0</v>
      </c>
      <c r="O639" s="28">
        <v>823161242.42999995</v>
      </c>
      <c r="P639" s="30">
        <v>8273655020.5499992</v>
      </c>
      <c r="R639" s="45">
        <v>15180256828</v>
      </c>
      <c r="S639" s="43">
        <f t="shared" si="27"/>
        <v>60721027</v>
      </c>
      <c r="T639" s="43">
        <f t="shared" si="28"/>
        <v>5060085.58</v>
      </c>
      <c r="U639" s="50">
        <f t="shared" si="29"/>
        <v>40480684.640000001</v>
      </c>
    </row>
    <row r="640" spans="1:21" x14ac:dyDescent="0.2">
      <c r="A640" s="26" t="s">
        <v>1259</v>
      </c>
      <c r="B640" s="9">
        <v>891180077</v>
      </c>
      <c r="C640" s="6" t="s">
        <v>1213</v>
      </c>
      <c r="D640" s="6" t="s">
        <v>1260</v>
      </c>
      <c r="E640" s="9" t="s">
        <v>13</v>
      </c>
      <c r="F640" s="19">
        <v>114548</v>
      </c>
      <c r="G640" s="19">
        <v>160850478012</v>
      </c>
      <c r="H640" s="20">
        <v>62625309620</v>
      </c>
      <c r="I640" s="7">
        <v>0</v>
      </c>
      <c r="J640" s="7">
        <v>62625309620</v>
      </c>
      <c r="K640" s="13">
        <v>0</v>
      </c>
      <c r="L640" s="18">
        <v>2127841107.97</v>
      </c>
      <c r="M640" s="13">
        <v>0</v>
      </c>
      <c r="N640" s="14">
        <v>0</v>
      </c>
      <c r="O640" s="28">
        <v>8693663470.2199993</v>
      </c>
      <c r="P640" s="30">
        <v>87403663813.809998</v>
      </c>
      <c r="R640" s="45">
        <v>160850478012</v>
      </c>
      <c r="S640" s="43">
        <f t="shared" si="27"/>
        <v>643401912</v>
      </c>
      <c r="T640" s="43">
        <f t="shared" si="28"/>
        <v>53616826</v>
      </c>
      <c r="U640" s="50">
        <f t="shared" si="29"/>
        <v>428934608</v>
      </c>
    </row>
    <row r="641" spans="1:21" x14ac:dyDescent="0.2">
      <c r="A641" s="26" t="s">
        <v>1261</v>
      </c>
      <c r="B641" s="9">
        <v>891180040</v>
      </c>
      <c r="C641" s="6" t="s">
        <v>1213</v>
      </c>
      <c r="D641" s="6" t="s">
        <v>1262</v>
      </c>
      <c r="E641" s="9" t="s">
        <v>13</v>
      </c>
      <c r="F641" s="19">
        <v>13910</v>
      </c>
      <c r="G641" s="19">
        <v>21300897670</v>
      </c>
      <c r="H641" s="20">
        <v>7640713288</v>
      </c>
      <c r="I641" s="7">
        <v>0</v>
      </c>
      <c r="J641" s="7">
        <v>7640713288</v>
      </c>
      <c r="K641" s="13">
        <v>0</v>
      </c>
      <c r="L641" s="18">
        <v>217852151.68000001</v>
      </c>
      <c r="M641" s="13">
        <v>0</v>
      </c>
      <c r="N641" s="14">
        <v>0</v>
      </c>
      <c r="O641" s="28">
        <v>1055704672.89</v>
      </c>
      <c r="P641" s="30">
        <v>12386627557.43</v>
      </c>
      <c r="R641" s="45">
        <v>21300897670</v>
      </c>
      <c r="S641" s="43">
        <f t="shared" si="27"/>
        <v>85203591</v>
      </c>
      <c r="T641" s="43">
        <f t="shared" si="28"/>
        <v>7100299.25</v>
      </c>
      <c r="U641" s="50">
        <f t="shared" si="29"/>
        <v>56802394</v>
      </c>
    </row>
    <row r="642" spans="1:21" x14ac:dyDescent="0.2">
      <c r="A642" s="26" t="s">
        <v>1263</v>
      </c>
      <c r="B642" s="9">
        <v>891180180</v>
      </c>
      <c r="C642" s="6" t="s">
        <v>1213</v>
      </c>
      <c r="D642" s="6" t="s">
        <v>1264</v>
      </c>
      <c r="E642" s="9" t="s">
        <v>16</v>
      </c>
      <c r="F642" s="19">
        <v>11863</v>
      </c>
      <c r="G642" s="19">
        <v>17423294867</v>
      </c>
      <c r="H642" s="20">
        <v>6492628866</v>
      </c>
      <c r="I642" s="7">
        <v>0</v>
      </c>
      <c r="J642" s="7">
        <v>6492628866</v>
      </c>
      <c r="K642" s="13">
        <v>0</v>
      </c>
      <c r="L642" s="18">
        <v>140407318.83000001</v>
      </c>
      <c r="M642" s="13">
        <v>0</v>
      </c>
      <c r="N642" s="14">
        <v>0</v>
      </c>
      <c r="O642" s="28">
        <v>900346839.28999996</v>
      </c>
      <c r="P642" s="30">
        <v>9889911842.8800011</v>
      </c>
      <c r="R642" s="45">
        <v>17423294867</v>
      </c>
      <c r="S642" s="43">
        <f t="shared" si="27"/>
        <v>69693179</v>
      </c>
      <c r="T642" s="43">
        <f t="shared" si="28"/>
        <v>5807764.9199999999</v>
      </c>
      <c r="U642" s="50">
        <f t="shared" si="29"/>
        <v>46462119.359999999</v>
      </c>
    </row>
    <row r="643" spans="1:21" x14ac:dyDescent="0.2">
      <c r="A643" s="26" t="s">
        <v>1265</v>
      </c>
      <c r="B643" s="9">
        <v>891180056</v>
      </c>
      <c r="C643" s="6" t="s">
        <v>1213</v>
      </c>
      <c r="D643" s="6" t="s">
        <v>1266</v>
      </c>
      <c r="E643" s="9" t="s">
        <v>16</v>
      </c>
      <c r="F643" s="19">
        <v>30665</v>
      </c>
      <c r="G643" s="19">
        <v>49741236525</v>
      </c>
      <c r="H643" s="20">
        <v>16823616997</v>
      </c>
      <c r="I643" s="7">
        <v>0</v>
      </c>
      <c r="J643" s="7">
        <v>16823616997</v>
      </c>
      <c r="K643" s="13">
        <v>0</v>
      </c>
      <c r="L643" s="18">
        <v>461345181.01999998</v>
      </c>
      <c r="M643" s="13">
        <v>0</v>
      </c>
      <c r="N643" s="14">
        <v>0</v>
      </c>
      <c r="O643" s="28">
        <v>2327331689.02</v>
      </c>
      <c r="P643" s="30">
        <v>30128942657.959999</v>
      </c>
      <c r="R643" s="45">
        <v>49741236525</v>
      </c>
      <c r="S643" s="43">
        <f t="shared" si="27"/>
        <v>198964946</v>
      </c>
      <c r="T643" s="43">
        <f t="shared" si="28"/>
        <v>16580412.17</v>
      </c>
      <c r="U643" s="50">
        <f t="shared" si="29"/>
        <v>132643297.36</v>
      </c>
    </row>
    <row r="644" spans="1:21" x14ac:dyDescent="0.2">
      <c r="A644" s="26" t="s">
        <v>1267</v>
      </c>
      <c r="B644" s="9">
        <v>891180076</v>
      </c>
      <c r="C644" s="6" t="s">
        <v>1213</v>
      </c>
      <c r="D644" s="6" t="s">
        <v>578</v>
      </c>
      <c r="E644" s="9" t="s">
        <v>13</v>
      </c>
      <c r="F644" s="19">
        <v>9749</v>
      </c>
      <c r="G644" s="19">
        <v>13716384797</v>
      </c>
      <c r="H644" s="20">
        <v>5282195653</v>
      </c>
      <c r="I644" s="7">
        <v>0</v>
      </c>
      <c r="J644" s="7">
        <v>5282195653</v>
      </c>
      <c r="K644" s="13">
        <v>0</v>
      </c>
      <c r="L644" s="18">
        <v>107697815.09999999</v>
      </c>
      <c r="M644" s="13">
        <v>0</v>
      </c>
      <c r="N644" s="14">
        <v>0</v>
      </c>
      <c r="O644" s="28">
        <v>739904015.52999997</v>
      </c>
      <c r="P644" s="30">
        <v>7586587313.3699999</v>
      </c>
      <c r="R644" s="45">
        <v>13716384797</v>
      </c>
      <c r="S644" s="43">
        <f t="shared" si="27"/>
        <v>54865539</v>
      </c>
      <c r="T644" s="43">
        <f t="shared" si="28"/>
        <v>4572128.25</v>
      </c>
      <c r="U644" s="50">
        <f t="shared" si="29"/>
        <v>36577026</v>
      </c>
    </row>
    <row r="645" spans="1:21" x14ac:dyDescent="0.2">
      <c r="A645" s="26" t="s">
        <v>1268</v>
      </c>
      <c r="B645" s="9">
        <v>891180191</v>
      </c>
      <c r="C645" s="6" t="s">
        <v>1213</v>
      </c>
      <c r="D645" s="6" t="s">
        <v>1269</v>
      </c>
      <c r="E645" s="9" t="s">
        <v>13</v>
      </c>
      <c r="F645" s="19">
        <v>20755</v>
      </c>
      <c r="G645" s="19">
        <v>28038095540</v>
      </c>
      <c r="H645" s="20">
        <v>11359484546</v>
      </c>
      <c r="I645" s="7">
        <v>0</v>
      </c>
      <c r="J645" s="7">
        <v>11359484546</v>
      </c>
      <c r="K645" s="13">
        <v>0</v>
      </c>
      <c r="L645" s="18">
        <v>228261768.78999999</v>
      </c>
      <c r="M645" s="13">
        <v>0</v>
      </c>
      <c r="N645" s="14">
        <v>0</v>
      </c>
      <c r="O645" s="28">
        <v>1575208518.04</v>
      </c>
      <c r="P645" s="30">
        <v>14875140707.169998</v>
      </c>
      <c r="R645" s="45">
        <v>28038095540</v>
      </c>
      <c r="S645" s="43">
        <f t="shared" si="27"/>
        <v>112152382</v>
      </c>
      <c r="T645" s="43">
        <f t="shared" si="28"/>
        <v>9346031.8300000001</v>
      </c>
      <c r="U645" s="50">
        <f t="shared" si="29"/>
        <v>74768254.640000001</v>
      </c>
    </row>
    <row r="646" spans="1:21" x14ac:dyDescent="0.2">
      <c r="A646" s="26" t="s">
        <v>1270</v>
      </c>
      <c r="B646" s="9">
        <v>891180211</v>
      </c>
      <c r="C646" s="6" t="s">
        <v>1213</v>
      </c>
      <c r="D646" s="6" t="s">
        <v>1271</v>
      </c>
      <c r="E646" s="9" t="s">
        <v>13</v>
      </c>
      <c r="F646" s="19">
        <v>14403</v>
      </c>
      <c r="G646" s="19">
        <v>20795238639</v>
      </c>
      <c r="H646" s="20">
        <v>7904992890</v>
      </c>
      <c r="I646" s="7">
        <v>0</v>
      </c>
      <c r="J646" s="7">
        <v>7904992890</v>
      </c>
      <c r="K646" s="13">
        <v>0</v>
      </c>
      <c r="L646" s="18">
        <v>160694496.36000001</v>
      </c>
      <c r="M646" s="13">
        <v>0</v>
      </c>
      <c r="N646" s="14">
        <v>0</v>
      </c>
      <c r="O646" s="28">
        <v>1093121093</v>
      </c>
      <c r="P646" s="30">
        <v>11636430159.639999</v>
      </c>
      <c r="R646" s="45">
        <v>20795238639</v>
      </c>
      <c r="S646" s="43">
        <f t="shared" si="27"/>
        <v>83180955</v>
      </c>
      <c r="T646" s="43">
        <f t="shared" si="28"/>
        <v>6931746.25</v>
      </c>
      <c r="U646" s="50">
        <f t="shared" si="29"/>
        <v>55453970</v>
      </c>
    </row>
    <row r="647" spans="1:21" x14ac:dyDescent="0.2">
      <c r="A647" s="26" t="s">
        <v>1272</v>
      </c>
      <c r="B647" s="9">
        <v>800097176</v>
      </c>
      <c r="C647" s="6" t="s">
        <v>1213</v>
      </c>
      <c r="D647" s="6" t="s">
        <v>1273</v>
      </c>
      <c r="E647" s="9" t="s">
        <v>13</v>
      </c>
      <c r="F647" s="19">
        <v>7297</v>
      </c>
      <c r="G647" s="19">
        <v>10930176300</v>
      </c>
      <c r="H647" s="20">
        <v>3992379452</v>
      </c>
      <c r="I647" s="7">
        <v>0</v>
      </c>
      <c r="J647" s="7">
        <v>3992379452</v>
      </c>
      <c r="K647" s="13">
        <v>0</v>
      </c>
      <c r="L647" s="18">
        <v>88734647.159999996</v>
      </c>
      <c r="M647" s="13">
        <v>0</v>
      </c>
      <c r="N647" s="14">
        <v>0</v>
      </c>
      <c r="O647" s="28">
        <v>553808554.86000001</v>
      </c>
      <c r="P647" s="30">
        <v>6295253645.9800005</v>
      </c>
      <c r="R647" s="45">
        <v>10930176300</v>
      </c>
      <c r="S647" s="43">
        <f t="shared" si="27"/>
        <v>43720705</v>
      </c>
      <c r="T647" s="43">
        <f t="shared" si="28"/>
        <v>3643392.08</v>
      </c>
      <c r="U647" s="50">
        <f t="shared" si="29"/>
        <v>29147136.640000001</v>
      </c>
    </row>
    <row r="648" spans="1:21" x14ac:dyDescent="0.2">
      <c r="A648" s="26" t="s">
        <v>1274</v>
      </c>
      <c r="B648" s="9">
        <v>891180127</v>
      </c>
      <c r="C648" s="6" t="s">
        <v>1213</v>
      </c>
      <c r="D648" s="6" t="s">
        <v>1275</v>
      </c>
      <c r="E648" s="9" t="s">
        <v>13</v>
      </c>
      <c r="F648" s="19">
        <v>8702</v>
      </c>
      <c r="G648" s="19">
        <v>13966187880</v>
      </c>
      <c r="H648" s="20">
        <v>4788787052</v>
      </c>
      <c r="I648" s="7">
        <v>0</v>
      </c>
      <c r="J648" s="7">
        <v>4788787052</v>
      </c>
      <c r="K648" s="13">
        <v>0</v>
      </c>
      <c r="L648" s="18">
        <v>109515624.25</v>
      </c>
      <c r="M648" s="13">
        <v>0</v>
      </c>
      <c r="N648" s="14">
        <v>0</v>
      </c>
      <c r="O648" s="28">
        <v>660441557.40999997</v>
      </c>
      <c r="P648" s="30">
        <v>8407443646.3400002</v>
      </c>
      <c r="R648" s="45">
        <v>13966187880</v>
      </c>
      <c r="S648" s="43">
        <f t="shared" si="27"/>
        <v>55864752</v>
      </c>
      <c r="T648" s="43">
        <f t="shared" si="28"/>
        <v>4655396</v>
      </c>
      <c r="U648" s="50">
        <f t="shared" si="29"/>
        <v>37243168</v>
      </c>
    </row>
    <row r="649" spans="1:21" x14ac:dyDescent="0.2">
      <c r="A649" s="26" t="s">
        <v>1276</v>
      </c>
      <c r="B649" s="9">
        <v>891180181</v>
      </c>
      <c r="C649" s="6" t="s">
        <v>1213</v>
      </c>
      <c r="D649" s="6" t="s">
        <v>1277</v>
      </c>
      <c r="E649" s="9" t="s">
        <v>13</v>
      </c>
      <c r="F649" s="19">
        <v>6368</v>
      </c>
      <c r="G649" s="19">
        <v>9330126144</v>
      </c>
      <c r="H649" s="20">
        <v>3450890573</v>
      </c>
      <c r="I649" s="7">
        <v>0</v>
      </c>
      <c r="J649" s="7">
        <v>3450890573</v>
      </c>
      <c r="K649" s="13">
        <v>0</v>
      </c>
      <c r="L649" s="18">
        <v>76622571.480000004</v>
      </c>
      <c r="M649" s="13">
        <v>0</v>
      </c>
      <c r="N649" s="14">
        <v>0</v>
      </c>
      <c r="O649" s="28">
        <v>483301751.04000002</v>
      </c>
      <c r="P649" s="30">
        <v>5319311248.4799995</v>
      </c>
      <c r="R649" s="45">
        <v>9330126144</v>
      </c>
      <c r="S649" s="43">
        <f t="shared" si="27"/>
        <v>37320505</v>
      </c>
      <c r="T649" s="43">
        <f t="shared" si="28"/>
        <v>3110042.08</v>
      </c>
      <c r="U649" s="50">
        <f t="shared" si="29"/>
        <v>24880336.640000001</v>
      </c>
    </row>
    <row r="650" spans="1:21" x14ac:dyDescent="0.2">
      <c r="A650" s="26" t="s">
        <v>1278</v>
      </c>
      <c r="B650" s="9">
        <v>891180182</v>
      </c>
      <c r="C650" s="6" t="s">
        <v>1213</v>
      </c>
      <c r="D650" s="6" t="s">
        <v>1279</v>
      </c>
      <c r="E650" s="9" t="s">
        <v>16</v>
      </c>
      <c r="F650" s="19">
        <v>17251</v>
      </c>
      <c r="G650" s="19">
        <v>28853712082</v>
      </c>
      <c r="H650" s="20">
        <v>9460289878</v>
      </c>
      <c r="I650" s="7">
        <v>0</v>
      </c>
      <c r="J650" s="7">
        <v>9460289878</v>
      </c>
      <c r="K650" s="13">
        <v>0</v>
      </c>
      <c r="L650" s="18">
        <v>236141872.08000001</v>
      </c>
      <c r="M650" s="13">
        <v>0</v>
      </c>
      <c r="N650" s="14">
        <v>0</v>
      </c>
      <c r="O650" s="28">
        <v>1309271122.3699999</v>
      </c>
      <c r="P650" s="30">
        <v>17848009209.549999</v>
      </c>
      <c r="R650" s="45">
        <v>28853712082</v>
      </c>
      <c r="S650" s="43">
        <f t="shared" si="27"/>
        <v>115414848</v>
      </c>
      <c r="T650" s="43">
        <f t="shared" si="28"/>
        <v>9617904</v>
      </c>
      <c r="U650" s="50">
        <f t="shared" si="29"/>
        <v>76943232</v>
      </c>
    </row>
    <row r="651" spans="1:21" x14ac:dyDescent="0.2">
      <c r="A651" s="26" t="s">
        <v>1280</v>
      </c>
      <c r="B651" s="9">
        <v>891180187</v>
      </c>
      <c r="C651" s="6" t="s">
        <v>1213</v>
      </c>
      <c r="D651" s="6" t="s">
        <v>1281</v>
      </c>
      <c r="E651" s="9" t="s">
        <v>13</v>
      </c>
      <c r="F651" s="19">
        <v>5131</v>
      </c>
      <c r="G651" s="19">
        <v>8487289720</v>
      </c>
      <c r="H651" s="20">
        <v>2758235783</v>
      </c>
      <c r="I651" s="7">
        <v>0</v>
      </c>
      <c r="J651" s="7">
        <v>2758235783</v>
      </c>
      <c r="K651" s="13">
        <v>0</v>
      </c>
      <c r="L651" s="18">
        <v>74088066.340000004</v>
      </c>
      <c r="M651" s="13">
        <v>0</v>
      </c>
      <c r="N651" s="14">
        <v>0</v>
      </c>
      <c r="O651" s="28">
        <v>389419171.57999998</v>
      </c>
      <c r="P651" s="30">
        <v>5265546699.0799999</v>
      </c>
      <c r="R651" s="45">
        <v>8487289720</v>
      </c>
      <c r="S651" s="43">
        <f t="shared" si="27"/>
        <v>33949159</v>
      </c>
      <c r="T651" s="43">
        <f t="shared" si="28"/>
        <v>2829096.58</v>
      </c>
      <c r="U651" s="50">
        <f t="shared" si="29"/>
        <v>22632772.640000001</v>
      </c>
    </row>
    <row r="652" spans="1:21" x14ac:dyDescent="0.2">
      <c r="A652" s="26" t="s">
        <v>1282</v>
      </c>
      <c r="B652" s="9">
        <v>800097180</v>
      </c>
      <c r="C652" s="6" t="s">
        <v>1213</v>
      </c>
      <c r="D652" s="6" t="s">
        <v>1283</v>
      </c>
      <c r="E652" s="9" t="s">
        <v>13</v>
      </c>
      <c r="F652" s="19">
        <v>4566</v>
      </c>
      <c r="G652" s="19">
        <v>7491851706</v>
      </c>
      <c r="H652" s="20">
        <v>2465662922</v>
      </c>
      <c r="I652" s="7">
        <v>0</v>
      </c>
      <c r="J652" s="7">
        <v>2465662922</v>
      </c>
      <c r="K652" s="13">
        <v>0</v>
      </c>
      <c r="L652" s="18">
        <v>64110768.539999999</v>
      </c>
      <c r="M652" s="13">
        <v>0</v>
      </c>
      <c r="N652" s="14">
        <v>0</v>
      </c>
      <c r="O652" s="28">
        <v>346538284.43000001</v>
      </c>
      <c r="P652" s="30">
        <v>4615539731.0300007</v>
      </c>
      <c r="R652" s="45">
        <v>7491851706</v>
      </c>
      <c r="S652" s="43">
        <f t="shared" si="27"/>
        <v>29967407</v>
      </c>
      <c r="T652" s="43">
        <f t="shared" si="28"/>
        <v>2497283.92</v>
      </c>
      <c r="U652" s="50">
        <f t="shared" si="29"/>
        <v>19978271.359999999</v>
      </c>
    </row>
    <row r="653" spans="1:21" x14ac:dyDescent="0.2">
      <c r="A653" s="26" t="s">
        <v>1284</v>
      </c>
      <c r="B653" s="9">
        <v>892115007</v>
      </c>
      <c r="C653" s="6" t="s">
        <v>1285</v>
      </c>
      <c r="D653" s="6" t="s">
        <v>1286</v>
      </c>
      <c r="E653" s="9" t="s">
        <v>49</v>
      </c>
      <c r="F653" s="19">
        <v>231298</v>
      </c>
      <c r="G653" s="19">
        <v>347988534894</v>
      </c>
      <c r="H653" s="20">
        <v>127560173710</v>
      </c>
      <c r="I653" s="7">
        <v>0</v>
      </c>
      <c r="J653" s="7">
        <v>127560173710</v>
      </c>
      <c r="K653" s="13">
        <v>0</v>
      </c>
      <c r="L653" s="18">
        <v>2991437116.6700001</v>
      </c>
      <c r="M653" s="13">
        <v>527261425.55000001</v>
      </c>
      <c r="N653" s="14">
        <v>1053263467.62</v>
      </c>
      <c r="O653" s="28">
        <v>3567076790.77</v>
      </c>
      <c r="P653" s="30">
        <v>212289322383.39001</v>
      </c>
      <c r="R653" s="45">
        <v>347988534894</v>
      </c>
      <c r="S653" s="43">
        <f t="shared" ref="S653:S716" si="30">+ROUND(R653*0.004,0)</f>
        <v>1391954140</v>
      </c>
      <c r="T653" s="43">
        <f t="shared" ref="T653:T716" si="31">ROUND((S653/12),2)</f>
        <v>115996178.33</v>
      </c>
      <c r="U653" s="50">
        <f t="shared" ref="U653:U716" si="32">+T653*8</f>
        <v>927969426.63999999</v>
      </c>
    </row>
    <row r="654" spans="1:21" x14ac:dyDescent="0.2">
      <c r="A654" s="26" t="s">
        <v>1287</v>
      </c>
      <c r="B654" s="9">
        <v>839000360</v>
      </c>
      <c r="C654" s="6" t="s">
        <v>1285</v>
      </c>
      <c r="D654" s="6" t="s">
        <v>705</v>
      </c>
      <c r="E654" s="9" t="s">
        <v>16</v>
      </c>
      <c r="F654" s="19">
        <v>19202</v>
      </c>
      <c r="G654" s="19">
        <v>27803171062</v>
      </c>
      <c r="H654" s="20">
        <v>10680906037</v>
      </c>
      <c r="I654" s="7">
        <v>0</v>
      </c>
      <c r="J654" s="7">
        <v>10680906037</v>
      </c>
      <c r="K654" s="13">
        <v>0</v>
      </c>
      <c r="L654" s="18">
        <v>245263839.25999999</v>
      </c>
      <c r="M654" s="13">
        <v>0</v>
      </c>
      <c r="N654" s="14">
        <v>0</v>
      </c>
      <c r="O654" s="28">
        <v>296133163.87</v>
      </c>
      <c r="P654" s="30">
        <v>16580868021.869999</v>
      </c>
      <c r="R654" s="45">
        <v>27803171062</v>
      </c>
      <c r="S654" s="43">
        <f t="shared" si="30"/>
        <v>111212684</v>
      </c>
      <c r="T654" s="43">
        <f t="shared" si="31"/>
        <v>9267723.6699999999</v>
      </c>
      <c r="U654" s="50">
        <f t="shared" si="32"/>
        <v>74141789.359999999</v>
      </c>
    </row>
    <row r="655" spans="1:21" x14ac:dyDescent="0.2">
      <c r="A655" s="26" t="s">
        <v>1288</v>
      </c>
      <c r="B655" s="9">
        <v>800099223</v>
      </c>
      <c r="C655" s="6" t="s">
        <v>1285</v>
      </c>
      <c r="D655" s="6" t="s">
        <v>1289</v>
      </c>
      <c r="E655" s="9" t="s">
        <v>16</v>
      </c>
      <c r="F655" s="19">
        <v>23240</v>
      </c>
      <c r="G655" s="19">
        <v>35585413360</v>
      </c>
      <c r="H655" s="20">
        <v>12778850803</v>
      </c>
      <c r="I655" s="7">
        <v>0</v>
      </c>
      <c r="J655" s="7">
        <v>12778850803</v>
      </c>
      <c r="K655" s="13">
        <v>0</v>
      </c>
      <c r="L655" s="18">
        <v>358589427.92000002</v>
      </c>
      <c r="M655" s="13">
        <v>0</v>
      </c>
      <c r="N655" s="14">
        <v>0</v>
      </c>
      <c r="O655" s="28">
        <v>358407183.01999998</v>
      </c>
      <c r="P655" s="30">
        <v>22089565946.059998</v>
      </c>
      <c r="R655" s="45">
        <v>35585413360</v>
      </c>
      <c r="S655" s="43">
        <f t="shared" si="30"/>
        <v>142341653</v>
      </c>
      <c r="T655" s="43">
        <f t="shared" si="31"/>
        <v>11861804.42</v>
      </c>
      <c r="U655" s="50">
        <f t="shared" si="32"/>
        <v>94894435.359999999</v>
      </c>
    </row>
    <row r="656" spans="1:21" x14ac:dyDescent="0.2">
      <c r="A656" s="26" t="s">
        <v>1290</v>
      </c>
      <c r="B656" s="9">
        <v>825000134</v>
      </c>
      <c r="C656" s="6" t="s">
        <v>1285</v>
      </c>
      <c r="D656" s="6" t="s">
        <v>1291</v>
      </c>
      <c r="E656" s="9" t="s">
        <v>16</v>
      </c>
      <c r="F656" s="19">
        <v>33033</v>
      </c>
      <c r="G656" s="19">
        <v>44914045176</v>
      </c>
      <c r="H656" s="20">
        <v>18182775834</v>
      </c>
      <c r="I656" s="7">
        <v>0</v>
      </c>
      <c r="J656" s="7">
        <v>18182775834</v>
      </c>
      <c r="K656" s="13">
        <v>0</v>
      </c>
      <c r="L656" s="18">
        <v>388051015.93000001</v>
      </c>
      <c r="M656" s="13">
        <v>0</v>
      </c>
      <c r="N656" s="14">
        <v>0</v>
      </c>
      <c r="O656" s="28">
        <v>509434788.14999998</v>
      </c>
      <c r="P656" s="30">
        <v>25833783537.919998</v>
      </c>
      <c r="R656" s="45">
        <v>44914045176</v>
      </c>
      <c r="S656" s="43">
        <f t="shared" si="30"/>
        <v>179656181</v>
      </c>
      <c r="T656" s="43">
        <f t="shared" si="31"/>
        <v>14971348.42</v>
      </c>
      <c r="U656" s="50">
        <f t="shared" si="32"/>
        <v>119770787.36</v>
      </c>
    </row>
    <row r="657" spans="1:21" x14ac:dyDescent="0.2">
      <c r="A657" s="26" t="s">
        <v>1292</v>
      </c>
      <c r="B657" s="9">
        <v>825000166</v>
      </c>
      <c r="C657" s="6" t="s">
        <v>1285</v>
      </c>
      <c r="D657" s="6" t="s">
        <v>1293</v>
      </c>
      <c r="E657" s="9" t="s">
        <v>16</v>
      </c>
      <c r="F657" s="19">
        <v>8568</v>
      </c>
      <c r="G657" s="19">
        <v>13648267080</v>
      </c>
      <c r="H657" s="20">
        <v>4700578049</v>
      </c>
      <c r="I657" s="7">
        <v>0</v>
      </c>
      <c r="J657" s="7">
        <v>4700578049</v>
      </c>
      <c r="K657" s="13">
        <v>0</v>
      </c>
      <c r="L657" s="18">
        <v>103488834.09999999</v>
      </c>
      <c r="M657" s="13">
        <v>0</v>
      </c>
      <c r="N657" s="14">
        <v>0</v>
      </c>
      <c r="O657" s="28">
        <v>132135660.25</v>
      </c>
      <c r="P657" s="30">
        <v>8712064536.6499996</v>
      </c>
      <c r="R657" s="45">
        <v>13648267080</v>
      </c>
      <c r="S657" s="43">
        <f t="shared" si="30"/>
        <v>54593068</v>
      </c>
      <c r="T657" s="43">
        <f t="shared" si="31"/>
        <v>4549422.33</v>
      </c>
      <c r="U657" s="50">
        <f t="shared" si="32"/>
        <v>36395378.640000001</v>
      </c>
    </row>
    <row r="658" spans="1:21" x14ac:dyDescent="0.2">
      <c r="A658" s="26" t="s">
        <v>1294</v>
      </c>
      <c r="B658" s="9">
        <v>800092788</v>
      </c>
      <c r="C658" s="6" t="s">
        <v>1285</v>
      </c>
      <c r="D658" s="6" t="s">
        <v>1295</v>
      </c>
      <c r="E658" s="9" t="s">
        <v>16</v>
      </c>
      <c r="F658" s="19">
        <v>6335</v>
      </c>
      <c r="G658" s="19">
        <v>10868091605</v>
      </c>
      <c r="H658" s="20">
        <v>3494071320</v>
      </c>
      <c r="I658" s="7">
        <v>0</v>
      </c>
      <c r="J658" s="7">
        <v>3494071320</v>
      </c>
      <c r="K658" s="13">
        <v>0</v>
      </c>
      <c r="L658" s="18">
        <v>79682157.829999998</v>
      </c>
      <c r="M658" s="13">
        <v>0</v>
      </c>
      <c r="N658" s="14">
        <v>0</v>
      </c>
      <c r="O658" s="28">
        <v>97698343.560000002</v>
      </c>
      <c r="P658" s="30">
        <v>7196639783.6100006</v>
      </c>
      <c r="R658" s="45">
        <v>10868091605</v>
      </c>
      <c r="S658" s="43">
        <f t="shared" si="30"/>
        <v>43472366</v>
      </c>
      <c r="T658" s="43">
        <f t="shared" si="31"/>
        <v>3622697.17</v>
      </c>
      <c r="U658" s="50">
        <f t="shared" si="32"/>
        <v>28981577.359999999</v>
      </c>
    </row>
    <row r="659" spans="1:21" x14ac:dyDescent="0.2">
      <c r="A659" s="26" t="s">
        <v>1296</v>
      </c>
      <c r="B659" s="9">
        <v>892170008</v>
      </c>
      <c r="C659" s="6" t="s">
        <v>1285</v>
      </c>
      <c r="D659" s="6" t="s">
        <v>1297</v>
      </c>
      <c r="E659" s="9" t="s">
        <v>16</v>
      </c>
      <c r="F659" s="19">
        <v>34503</v>
      </c>
      <c r="G659" s="19">
        <v>51644642448</v>
      </c>
      <c r="H659" s="20">
        <v>18746158628</v>
      </c>
      <c r="I659" s="7">
        <v>0</v>
      </c>
      <c r="J659" s="7">
        <v>18746158628</v>
      </c>
      <c r="K659" s="13">
        <v>0</v>
      </c>
      <c r="L659" s="18">
        <v>384126986.22000003</v>
      </c>
      <c r="M659" s="13">
        <v>0</v>
      </c>
      <c r="N659" s="14">
        <v>0</v>
      </c>
      <c r="O659" s="28">
        <v>532105122.01999998</v>
      </c>
      <c r="P659" s="30">
        <v>31982251711.759998</v>
      </c>
      <c r="R659" s="45">
        <v>51644642448</v>
      </c>
      <c r="S659" s="43">
        <f t="shared" si="30"/>
        <v>206578570</v>
      </c>
      <c r="T659" s="43">
        <f t="shared" si="31"/>
        <v>17214880.829999998</v>
      </c>
      <c r="U659" s="50">
        <f t="shared" si="32"/>
        <v>137719046.63999999</v>
      </c>
    </row>
    <row r="660" spans="1:21" x14ac:dyDescent="0.2">
      <c r="A660" s="26" t="s">
        <v>1298</v>
      </c>
      <c r="B660" s="9">
        <v>800255101</v>
      </c>
      <c r="C660" s="6" t="s">
        <v>1285</v>
      </c>
      <c r="D660" s="6" t="s">
        <v>1299</v>
      </c>
      <c r="E660" s="9" t="s">
        <v>16</v>
      </c>
      <c r="F660" s="19">
        <v>13767</v>
      </c>
      <c r="G660" s="19">
        <v>20521929987</v>
      </c>
      <c r="H660" s="20">
        <v>7569781101</v>
      </c>
      <c r="I660" s="7">
        <v>0</v>
      </c>
      <c r="J660" s="7">
        <v>7569781101</v>
      </c>
      <c r="K660" s="13">
        <v>0</v>
      </c>
      <c r="L660" s="18">
        <v>202944523.44999999</v>
      </c>
      <c r="M660" s="13">
        <v>0</v>
      </c>
      <c r="N660" s="14">
        <v>0</v>
      </c>
      <c r="O660" s="28">
        <v>212314616.55000001</v>
      </c>
      <c r="P660" s="30">
        <v>12536889746</v>
      </c>
      <c r="R660" s="45">
        <v>20521929987</v>
      </c>
      <c r="S660" s="43">
        <f t="shared" si="30"/>
        <v>82087720</v>
      </c>
      <c r="T660" s="43">
        <f t="shared" si="31"/>
        <v>6840643.3300000001</v>
      </c>
      <c r="U660" s="50">
        <f t="shared" si="32"/>
        <v>54725146.640000001</v>
      </c>
    </row>
    <row r="661" spans="1:21" x14ac:dyDescent="0.2">
      <c r="A661" s="26" t="s">
        <v>1300</v>
      </c>
      <c r="B661" s="9">
        <v>825000676</v>
      </c>
      <c r="C661" s="6" t="s">
        <v>1285</v>
      </c>
      <c r="D661" s="6" t="s">
        <v>1301</v>
      </c>
      <c r="E661" s="9" t="s">
        <v>16</v>
      </c>
      <c r="F661" s="19">
        <v>2068</v>
      </c>
      <c r="G661" s="19">
        <v>3113086548</v>
      </c>
      <c r="H661" s="20">
        <v>1121749262</v>
      </c>
      <c r="I661" s="7">
        <v>0</v>
      </c>
      <c r="J661" s="7">
        <v>1121749262</v>
      </c>
      <c r="K661" s="13">
        <v>0</v>
      </c>
      <c r="L661" s="18">
        <v>26479163.690000001</v>
      </c>
      <c r="M661" s="13">
        <v>0</v>
      </c>
      <c r="N661" s="14">
        <v>0</v>
      </c>
      <c r="O661" s="28">
        <v>31892687.370000001</v>
      </c>
      <c r="P661" s="30">
        <v>1932965434.9400001</v>
      </c>
      <c r="R661" s="45">
        <v>3113086548</v>
      </c>
      <c r="S661" s="43">
        <f t="shared" si="30"/>
        <v>12452346</v>
      </c>
      <c r="T661" s="43">
        <f t="shared" si="31"/>
        <v>1037695.5</v>
      </c>
      <c r="U661" s="50">
        <f t="shared" si="32"/>
        <v>8301564</v>
      </c>
    </row>
    <row r="662" spans="1:21" x14ac:dyDescent="0.2">
      <c r="A662" s="26" t="s">
        <v>1302</v>
      </c>
      <c r="B662" s="9">
        <v>892120020</v>
      </c>
      <c r="C662" s="6" t="s">
        <v>1285</v>
      </c>
      <c r="D662" s="6" t="s">
        <v>1303</v>
      </c>
      <c r="E662" s="9" t="s">
        <v>16</v>
      </c>
      <c r="F662" s="19">
        <v>222404</v>
      </c>
      <c r="G662" s="19">
        <v>342765708740</v>
      </c>
      <c r="H662" s="20">
        <v>120907129396</v>
      </c>
      <c r="I662" s="7">
        <v>0</v>
      </c>
      <c r="J662" s="7">
        <v>120907129396</v>
      </c>
      <c r="K662" s="13">
        <v>0</v>
      </c>
      <c r="L662" s="18">
        <v>2363409757.8000002</v>
      </c>
      <c r="M662" s="13">
        <v>508877675.42000002</v>
      </c>
      <c r="N662" s="14">
        <v>0</v>
      </c>
      <c r="O662" s="28">
        <v>3429913559.8899999</v>
      </c>
      <c r="P662" s="30">
        <v>215556378350.89001</v>
      </c>
      <c r="R662" s="45">
        <v>342765708740</v>
      </c>
      <c r="S662" s="43">
        <f t="shared" si="30"/>
        <v>1371062835</v>
      </c>
      <c r="T662" s="43">
        <f t="shared" si="31"/>
        <v>114255236.25</v>
      </c>
      <c r="U662" s="50">
        <f t="shared" si="32"/>
        <v>914041890</v>
      </c>
    </row>
    <row r="663" spans="1:21" x14ac:dyDescent="0.2">
      <c r="A663" s="26" t="s">
        <v>1304</v>
      </c>
      <c r="B663" s="9">
        <v>892115024</v>
      </c>
      <c r="C663" s="6" t="s">
        <v>1285</v>
      </c>
      <c r="D663" s="6" t="s">
        <v>847</v>
      </c>
      <c r="E663" s="9" t="s">
        <v>16</v>
      </c>
      <c r="F663" s="19">
        <v>77037</v>
      </c>
      <c r="G663" s="19">
        <v>107540647557</v>
      </c>
      <c r="H663" s="20">
        <v>42441147545</v>
      </c>
      <c r="I663" s="7">
        <v>0</v>
      </c>
      <c r="J663" s="7">
        <v>42441147545</v>
      </c>
      <c r="K663" s="13">
        <v>0</v>
      </c>
      <c r="L663" s="18">
        <v>736587217.54999995</v>
      </c>
      <c r="M663" s="13">
        <v>0</v>
      </c>
      <c r="N663" s="14">
        <v>0</v>
      </c>
      <c r="O663" s="28">
        <v>1188064292.52</v>
      </c>
      <c r="P663" s="30">
        <v>63174848501.93</v>
      </c>
      <c r="R663" s="45">
        <v>107540647557</v>
      </c>
      <c r="S663" s="43">
        <f t="shared" si="30"/>
        <v>430162590</v>
      </c>
      <c r="T663" s="43">
        <f t="shared" si="31"/>
        <v>35846882.5</v>
      </c>
      <c r="U663" s="50">
        <f t="shared" si="32"/>
        <v>286775060</v>
      </c>
    </row>
    <row r="664" spans="1:21" x14ac:dyDescent="0.2">
      <c r="A664" s="26" t="s">
        <v>1305</v>
      </c>
      <c r="B664" s="9">
        <v>892115179</v>
      </c>
      <c r="C664" s="6" t="s">
        <v>1285</v>
      </c>
      <c r="D664" s="6" t="s">
        <v>1306</v>
      </c>
      <c r="E664" s="9" t="s">
        <v>16</v>
      </c>
      <c r="F664" s="19">
        <v>37416</v>
      </c>
      <c r="G664" s="19">
        <v>59446914960</v>
      </c>
      <c r="H664" s="20">
        <v>20574360614</v>
      </c>
      <c r="I664" s="7">
        <v>0</v>
      </c>
      <c r="J664" s="7">
        <v>20574360614</v>
      </c>
      <c r="K664" s="13">
        <v>0</v>
      </c>
      <c r="L664" s="18">
        <v>481978457.25</v>
      </c>
      <c r="M664" s="13">
        <v>0</v>
      </c>
      <c r="N664" s="14">
        <v>0</v>
      </c>
      <c r="O664" s="28">
        <v>577029395.86000001</v>
      </c>
      <c r="P664" s="30">
        <v>37813546492.889999</v>
      </c>
      <c r="R664" s="45">
        <v>59446914960</v>
      </c>
      <c r="S664" s="43">
        <f t="shared" si="30"/>
        <v>237787660</v>
      </c>
      <c r="T664" s="43">
        <f t="shared" si="31"/>
        <v>19815638.329999998</v>
      </c>
      <c r="U664" s="50">
        <f t="shared" si="32"/>
        <v>158525106.63999999</v>
      </c>
    </row>
    <row r="665" spans="1:21" x14ac:dyDescent="0.2">
      <c r="A665" s="26" t="s">
        <v>1307</v>
      </c>
      <c r="B665" s="9">
        <v>892115155</v>
      </c>
      <c r="C665" s="6" t="s">
        <v>1285</v>
      </c>
      <c r="D665" s="6" t="s">
        <v>1308</v>
      </c>
      <c r="E665" s="9" t="s">
        <v>16</v>
      </c>
      <c r="F665" s="19">
        <v>169071</v>
      </c>
      <c r="G665" s="19">
        <v>250756301082</v>
      </c>
      <c r="H665" s="20">
        <v>93496745894</v>
      </c>
      <c r="I665" s="7">
        <v>0</v>
      </c>
      <c r="J665" s="7">
        <v>93496745894</v>
      </c>
      <c r="K665" s="13">
        <v>0</v>
      </c>
      <c r="L665" s="18">
        <v>1659578185.1400001</v>
      </c>
      <c r="M665" s="13">
        <v>0</v>
      </c>
      <c r="N665" s="14">
        <v>0</v>
      </c>
      <c r="O665" s="28">
        <v>2607412256.4499998</v>
      </c>
      <c r="P665" s="30">
        <v>152992564746.41</v>
      </c>
      <c r="R665" s="45">
        <v>250756301082</v>
      </c>
      <c r="S665" s="43">
        <f t="shared" si="30"/>
        <v>1003025204</v>
      </c>
      <c r="T665" s="43">
        <f t="shared" si="31"/>
        <v>83585433.670000002</v>
      </c>
      <c r="U665" s="50">
        <f t="shared" si="32"/>
        <v>668683469.36000001</v>
      </c>
    </row>
    <row r="666" spans="1:21" x14ac:dyDescent="0.2">
      <c r="A666" s="26" t="s">
        <v>1309</v>
      </c>
      <c r="B666" s="9">
        <v>800059405</v>
      </c>
      <c r="C666" s="6" t="s">
        <v>1285</v>
      </c>
      <c r="D666" s="6" t="s">
        <v>1310</v>
      </c>
      <c r="E666" s="9" t="s">
        <v>16</v>
      </c>
      <c r="F666" s="19">
        <v>7095</v>
      </c>
      <c r="G666" s="19">
        <v>12120161460</v>
      </c>
      <c r="H666" s="20">
        <v>3805738686</v>
      </c>
      <c r="I666" s="7">
        <v>0</v>
      </c>
      <c r="J666" s="7">
        <v>3805738686</v>
      </c>
      <c r="K666" s="13">
        <v>0</v>
      </c>
      <c r="L666" s="18">
        <v>99827998.230000004</v>
      </c>
      <c r="M666" s="13">
        <v>0</v>
      </c>
      <c r="N666" s="14">
        <v>0</v>
      </c>
      <c r="O666" s="28">
        <v>109419060.39</v>
      </c>
      <c r="P666" s="30">
        <v>8105175715.3800001</v>
      </c>
      <c r="R666" s="45">
        <v>12120161460</v>
      </c>
      <c r="S666" s="43">
        <f t="shared" si="30"/>
        <v>48480646</v>
      </c>
      <c r="T666" s="43">
        <f t="shared" si="31"/>
        <v>4040053.83</v>
      </c>
      <c r="U666" s="50">
        <f t="shared" si="32"/>
        <v>32320430.640000001</v>
      </c>
    </row>
    <row r="667" spans="1:21" x14ac:dyDescent="0.2">
      <c r="A667" s="26" t="s">
        <v>1311</v>
      </c>
      <c r="B667" s="9">
        <v>892115198</v>
      </c>
      <c r="C667" s="6" t="s">
        <v>1285</v>
      </c>
      <c r="D667" s="6" t="s">
        <v>400</v>
      </c>
      <c r="E667" s="9" t="s">
        <v>16</v>
      </c>
      <c r="F667" s="19">
        <v>20052</v>
      </c>
      <c r="G667" s="19">
        <v>32822597448</v>
      </c>
      <c r="H667" s="20">
        <v>11040776281</v>
      </c>
      <c r="I667" s="7">
        <v>0</v>
      </c>
      <c r="J667" s="7">
        <v>11040776281</v>
      </c>
      <c r="K667" s="13">
        <v>0</v>
      </c>
      <c r="L667" s="18">
        <v>299893484.22000003</v>
      </c>
      <c r="M667" s="13">
        <v>0</v>
      </c>
      <c r="N667" s="14">
        <v>0</v>
      </c>
      <c r="O667" s="28">
        <v>309241860.31999999</v>
      </c>
      <c r="P667" s="30">
        <v>21172685822.459999</v>
      </c>
      <c r="R667" s="45">
        <v>32822597448</v>
      </c>
      <c r="S667" s="43">
        <f t="shared" si="30"/>
        <v>131290390</v>
      </c>
      <c r="T667" s="43">
        <f t="shared" si="31"/>
        <v>10940865.83</v>
      </c>
      <c r="U667" s="50">
        <f t="shared" si="32"/>
        <v>87526926.640000001</v>
      </c>
    </row>
    <row r="668" spans="1:21" x14ac:dyDescent="0.2">
      <c r="A668" s="26" t="s">
        <v>1312</v>
      </c>
      <c r="B668" s="9">
        <v>891780009</v>
      </c>
      <c r="C668" s="6" t="s">
        <v>1313</v>
      </c>
      <c r="D668" s="6" t="s">
        <v>1314</v>
      </c>
      <c r="E668" s="9" t="s">
        <v>49</v>
      </c>
      <c r="F668" s="19">
        <v>323721</v>
      </c>
      <c r="G668" s="19">
        <v>521245842570</v>
      </c>
      <c r="H668" s="20">
        <v>177558169279</v>
      </c>
      <c r="I668" s="7">
        <v>0</v>
      </c>
      <c r="J668" s="7">
        <v>177558169279</v>
      </c>
      <c r="K668" s="13">
        <v>0</v>
      </c>
      <c r="L668" s="18">
        <v>6086518501.6300001</v>
      </c>
      <c r="M668" s="13">
        <v>2435464609.1700001</v>
      </c>
      <c r="N668" s="14">
        <v>0</v>
      </c>
      <c r="O668" s="28">
        <v>0</v>
      </c>
      <c r="P668" s="30">
        <v>335165690180.19995</v>
      </c>
      <c r="R668" s="45">
        <v>521245842570</v>
      </c>
      <c r="S668" s="43">
        <f t="shared" si="30"/>
        <v>2084983370</v>
      </c>
      <c r="T668" s="43">
        <f t="shared" si="31"/>
        <v>173748614.16999999</v>
      </c>
      <c r="U668" s="50">
        <f t="shared" si="32"/>
        <v>1389988913.3599999</v>
      </c>
    </row>
    <row r="669" spans="1:21" x14ac:dyDescent="0.2">
      <c r="A669" s="26" t="s">
        <v>1315</v>
      </c>
      <c r="B669" s="9">
        <v>819003219</v>
      </c>
      <c r="C669" s="6" t="s">
        <v>1313</v>
      </c>
      <c r="D669" s="6" t="s">
        <v>1316</v>
      </c>
      <c r="E669" s="9" t="s">
        <v>13</v>
      </c>
      <c r="F669" s="19">
        <v>9490</v>
      </c>
      <c r="G669" s="19">
        <v>13117894140</v>
      </c>
      <c r="H669" s="20">
        <v>5183512025</v>
      </c>
      <c r="I669" s="7">
        <v>0</v>
      </c>
      <c r="J669" s="7">
        <v>5183512025</v>
      </c>
      <c r="K669" s="13">
        <v>0</v>
      </c>
      <c r="L669" s="18">
        <v>110019242.86</v>
      </c>
      <c r="M669" s="13">
        <v>0</v>
      </c>
      <c r="N669" s="14">
        <v>0</v>
      </c>
      <c r="O669" s="28">
        <v>537512271.01999998</v>
      </c>
      <c r="P669" s="30">
        <v>7286850601.1200008</v>
      </c>
      <c r="R669" s="45">
        <v>13117894140</v>
      </c>
      <c r="S669" s="43">
        <f t="shared" si="30"/>
        <v>52471577</v>
      </c>
      <c r="T669" s="43">
        <f t="shared" si="31"/>
        <v>4372631.42</v>
      </c>
      <c r="U669" s="50">
        <f t="shared" si="32"/>
        <v>34981051.359999999</v>
      </c>
    </row>
    <row r="670" spans="1:21" x14ac:dyDescent="0.2">
      <c r="A670" s="26" t="s">
        <v>1317</v>
      </c>
      <c r="B670" s="9">
        <v>891780041</v>
      </c>
      <c r="C670" s="6" t="s">
        <v>1313</v>
      </c>
      <c r="D670" s="6" t="s">
        <v>1318</v>
      </c>
      <c r="E670" s="9" t="s">
        <v>13</v>
      </c>
      <c r="F670" s="19">
        <v>23124</v>
      </c>
      <c r="G670" s="19">
        <v>32258026248</v>
      </c>
      <c r="H670" s="20">
        <v>13582364276</v>
      </c>
      <c r="I670" s="7">
        <v>0</v>
      </c>
      <c r="J670" s="7">
        <v>13582364276</v>
      </c>
      <c r="K670" s="13">
        <v>0</v>
      </c>
      <c r="L670" s="18">
        <v>326937885.24000001</v>
      </c>
      <c r="M670" s="13">
        <v>0</v>
      </c>
      <c r="N670" s="14">
        <v>0</v>
      </c>
      <c r="O670" s="28">
        <v>1309740121.72</v>
      </c>
      <c r="P670" s="30">
        <v>17038983965.040001</v>
      </c>
      <c r="R670" s="45">
        <v>32258026248</v>
      </c>
      <c r="S670" s="43">
        <f t="shared" si="30"/>
        <v>129032105</v>
      </c>
      <c r="T670" s="43">
        <f t="shared" si="31"/>
        <v>10752675.42</v>
      </c>
      <c r="U670" s="50">
        <f t="shared" si="32"/>
        <v>86021403.359999999</v>
      </c>
    </row>
    <row r="671" spans="1:21" x14ac:dyDescent="0.2">
      <c r="A671" s="26" t="s">
        <v>1319</v>
      </c>
      <c r="B671" s="9">
        <v>891702186</v>
      </c>
      <c r="C671" s="6" t="s">
        <v>1313</v>
      </c>
      <c r="D671" s="6" t="s">
        <v>1320</v>
      </c>
      <c r="E671" s="9" t="s">
        <v>13</v>
      </c>
      <c r="F671" s="19">
        <v>26851</v>
      </c>
      <c r="G671" s="19">
        <v>36966093912</v>
      </c>
      <c r="H671" s="20">
        <v>14728401724</v>
      </c>
      <c r="I671" s="7">
        <v>0</v>
      </c>
      <c r="J671" s="7">
        <v>14728401724</v>
      </c>
      <c r="K671" s="13">
        <v>0</v>
      </c>
      <c r="L671" s="18">
        <v>294636929.27999997</v>
      </c>
      <c r="M671" s="13">
        <v>0</v>
      </c>
      <c r="N671" s="14">
        <v>0</v>
      </c>
      <c r="O671" s="28">
        <v>1520836879.79</v>
      </c>
      <c r="P671" s="30">
        <v>20422218378.93</v>
      </c>
      <c r="R671" s="45">
        <v>36966093912</v>
      </c>
      <c r="S671" s="43">
        <f t="shared" si="30"/>
        <v>147864376</v>
      </c>
      <c r="T671" s="43">
        <f t="shared" si="31"/>
        <v>12322031.33</v>
      </c>
      <c r="U671" s="50">
        <f t="shared" si="32"/>
        <v>98576250.640000001</v>
      </c>
    </row>
    <row r="672" spans="1:21" x14ac:dyDescent="0.2">
      <c r="A672" s="26" t="s">
        <v>1321</v>
      </c>
      <c r="B672" s="9">
        <v>891780042</v>
      </c>
      <c r="C672" s="6" t="s">
        <v>1313</v>
      </c>
      <c r="D672" s="6" t="s">
        <v>1322</v>
      </c>
      <c r="E672" s="9" t="s">
        <v>13</v>
      </c>
      <c r="F672" s="19">
        <v>8510</v>
      </c>
      <c r="G672" s="19">
        <v>12633358810</v>
      </c>
      <c r="H672" s="20">
        <v>4623316149</v>
      </c>
      <c r="I672" s="7">
        <v>0</v>
      </c>
      <c r="J672" s="7">
        <v>4623316149</v>
      </c>
      <c r="K672" s="13">
        <v>0</v>
      </c>
      <c r="L672" s="18">
        <v>91481610.730000004</v>
      </c>
      <c r="M672" s="13">
        <v>0</v>
      </c>
      <c r="N672" s="14">
        <v>0</v>
      </c>
      <c r="O672" s="28">
        <v>482005208.25999999</v>
      </c>
      <c r="P672" s="30">
        <v>7436555842.0100002</v>
      </c>
      <c r="R672" s="45">
        <v>12633358810</v>
      </c>
      <c r="S672" s="43">
        <f t="shared" si="30"/>
        <v>50533435</v>
      </c>
      <c r="T672" s="43">
        <f t="shared" si="31"/>
        <v>4211119.58</v>
      </c>
      <c r="U672" s="50">
        <f t="shared" si="32"/>
        <v>33688956.640000001</v>
      </c>
    </row>
    <row r="673" spans="1:21" x14ac:dyDescent="0.2">
      <c r="A673" s="26" t="s">
        <v>1323</v>
      </c>
      <c r="B673" s="9">
        <v>800071934</v>
      </c>
      <c r="C673" s="6" t="s">
        <v>1313</v>
      </c>
      <c r="D673" s="6" t="s">
        <v>1324</v>
      </c>
      <c r="E673" s="9" t="s">
        <v>13</v>
      </c>
      <c r="F673" s="19">
        <v>18777</v>
      </c>
      <c r="G673" s="19">
        <v>25145576313</v>
      </c>
      <c r="H673" s="20">
        <v>10320307946</v>
      </c>
      <c r="I673" s="7">
        <v>0</v>
      </c>
      <c r="J673" s="7">
        <v>10320307946</v>
      </c>
      <c r="K673" s="13">
        <v>0</v>
      </c>
      <c r="L673" s="18">
        <v>205490688.97</v>
      </c>
      <c r="M673" s="13">
        <v>0</v>
      </c>
      <c r="N673" s="14">
        <v>0</v>
      </c>
      <c r="O673" s="28">
        <v>1063526650.47</v>
      </c>
      <c r="P673" s="30">
        <v>13556251027.560001</v>
      </c>
      <c r="R673" s="45">
        <v>25145576313</v>
      </c>
      <c r="S673" s="43">
        <f t="shared" si="30"/>
        <v>100582305</v>
      </c>
      <c r="T673" s="43">
        <f t="shared" si="31"/>
        <v>8381858.75</v>
      </c>
      <c r="U673" s="50">
        <f t="shared" si="32"/>
        <v>67054870</v>
      </c>
    </row>
    <row r="674" spans="1:21" x14ac:dyDescent="0.2">
      <c r="A674" s="26" t="s">
        <v>1325</v>
      </c>
      <c r="B674" s="9">
        <v>891780043</v>
      </c>
      <c r="C674" s="6" t="s">
        <v>1313</v>
      </c>
      <c r="D674" s="6" t="s">
        <v>1326</v>
      </c>
      <c r="E674" s="9" t="s">
        <v>13</v>
      </c>
      <c r="F674" s="19">
        <v>87742</v>
      </c>
      <c r="G674" s="19">
        <v>123951017592</v>
      </c>
      <c r="H674" s="20">
        <v>48261162224</v>
      </c>
      <c r="I674" s="7">
        <v>0</v>
      </c>
      <c r="J674" s="7">
        <v>48261162224</v>
      </c>
      <c r="K674" s="13">
        <v>0</v>
      </c>
      <c r="L674" s="18">
        <v>1228708731.21</v>
      </c>
      <c r="M674" s="13">
        <v>0</v>
      </c>
      <c r="N674" s="14">
        <v>1613872819.0999999</v>
      </c>
      <c r="O674" s="28">
        <v>4969694592.6199999</v>
      </c>
      <c r="P674" s="30">
        <v>67877579225.07</v>
      </c>
      <c r="R674" s="45">
        <v>123951017592</v>
      </c>
      <c r="S674" s="43">
        <f t="shared" si="30"/>
        <v>495804070</v>
      </c>
      <c r="T674" s="43">
        <f t="shared" si="31"/>
        <v>41317005.829999998</v>
      </c>
      <c r="U674" s="50">
        <f t="shared" si="32"/>
        <v>330536046.63999999</v>
      </c>
    </row>
    <row r="675" spans="1:21" x14ac:dyDescent="0.2">
      <c r="A675" s="26" t="s">
        <v>1327</v>
      </c>
      <c r="B675" s="9">
        <v>819003225</v>
      </c>
      <c r="C675" s="6" t="s">
        <v>1313</v>
      </c>
      <c r="D675" s="6" t="s">
        <v>91</v>
      </c>
      <c r="E675" s="9" t="s">
        <v>13</v>
      </c>
      <c r="F675" s="19">
        <v>9502</v>
      </c>
      <c r="G675" s="19">
        <v>15330374768</v>
      </c>
      <c r="H675" s="20">
        <v>5154636845</v>
      </c>
      <c r="I675" s="7">
        <v>0</v>
      </c>
      <c r="J675" s="7">
        <v>5154636845</v>
      </c>
      <c r="K675" s="13">
        <v>0</v>
      </c>
      <c r="L675" s="18">
        <v>100889776.04000001</v>
      </c>
      <c r="M675" s="13">
        <v>0</v>
      </c>
      <c r="N675" s="14">
        <v>0</v>
      </c>
      <c r="O675" s="28">
        <v>538191949.34000003</v>
      </c>
      <c r="P675" s="30">
        <v>9536656197.6199989</v>
      </c>
      <c r="R675" s="45">
        <v>15330374768</v>
      </c>
      <c r="S675" s="43">
        <f t="shared" si="30"/>
        <v>61321499</v>
      </c>
      <c r="T675" s="43">
        <f t="shared" si="31"/>
        <v>5110124.92</v>
      </c>
      <c r="U675" s="50">
        <f t="shared" si="32"/>
        <v>40880999.359999999</v>
      </c>
    </row>
    <row r="676" spans="1:21" x14ac:dyDescent="0.2">
      <c r="A676" s="26" t="s">
        <v>1328</v>
      </c>
      <c r="B676" s="9">
        <v>891780044</v>
      </c>
      <c r="C676" s="6" t="s">
        <v>1313</v>
      </c>
      <c r="D676" s="6" t="s">
        <v>1329</v>
      </c>
      <c r="E676" s="9" t="s">
        <v>13</v>
      </c>
      <c r="F676" s="19">
        <v>58486</v>
      </c>
      <c r="G676" s="19">
        <v>84776451262</v>
      </c>
      <c r="H676" s="20">
        <v>31942250055</v>
      </c>
      <c r="I676" s="7">
        <v>0</v>
      </c>
      <c r="J676" s="7">
        <v>31942250055</v>
      </c>
      <c r="K676" s="13">
        <v>0</v>
      </c>
      <c r="L676" s="18">
        <v>722651081.65999997</v>
      </c>
      <c r="M676" s="13">
        <v>0</v>
      </c>
      <c r="N676" s="14">
        <v>0</v>
      </c>
      <c r="O676" s="28">
        <v>3312638849.6199999</v>
      </c>
      <c r="P676" s="30">
        <v>48798911275.720001</v>
      </c>
      <c r="R676" s="45">
        <v>84776451262</v>
      </c>
      <c r="S676" s="43">
        <f t="shared" si="30"/>
        <v>339105805</v>
      </c>
      <c r="T676" s="43">
        <f t="shared" si="31"/>
        <v>28258817.079999998</v>
      </c>
      <c r="U676" s="50">
        <f t="shared" si="32"/>
        <v>226070536.63999999</v>
      </c>
    </row>
    <row r="677" spans="1:21" x14ac:dyDescent="0.2">
      <c r="A677" s="26" t="s">
        <v>1330</v>
      </c>
      <c r="B677" s="9">
        <v>891780049</v>
      </c>
      <c r="C677" s="6" t="s">
        <v>1313</v>
      </c>
      <c r="D677" s="6" t="s">
        <v>1331</v>
      </c>
      <c r="E677" s="9" t="s">
        <v>16</v>
      </c>
      <c r="F677" s="19">
        <v>15185</v>
      </c>
      <c r="G677" s="19">
        <v>25312073905</v>
      </c>
      <c r="H677" s="20">
        <v>8209121257</v>
      </c>
      <c r="I677" s="7">
        <v>0</v>
      </c>
      <c r="J677" s="7">
        <v>8209121257</v>
      </c>
      <c r="K677" s="13">
        <v>0</v>
      </c>
      <c r="L677" s="18">
        <v>170276537.34</v>
      </c>
      <c r="M677" s="13">
        <v>0</v>
      </c>
      <c r="N677" s="14">
        <v>0</v>
      </c>
      <c r="O677" s="28">
        <v>860076273.49000001</v>
      </c>
      <c r="P677" s="30">
        <v>16072599837.17</v>
      </c>
      <c r="R677" s="45">
        <v>25312073905</v>
      </c>
      <c r="S677" s="43">
        <f t="shared" si="30"/>
        <v>101248296</v>
      </c>
      <c r="T677" s="43">
        <f t="shared" si="31"/>
        <v>8437358</v>
      </c>
      <c r="U677" s="50">
        <f t="shared" si="32"/>
        <v>67498864</v>
      </c>
    </row>
    <row r="678" spans="1:21" x14ac:dyDescent="0.2">
      <c r="A678" s="26" t="s">
        <v>1332</v>
      </c>
      <c r="B678" s="9">
        <v>819000925</v>
      </c>
      <c r="C678" s="6" t="s">
        <v>1313</v>
      </c>
      <c r="D678" s="6" t="s">
        <v>1333</v>
      </c>
      <c r="E678" s="9" t="s">
        <v>13</v>
      </c>
      <c r="F678" s="19">
        <v>15206</v>
      </c>
      <c r="G678" s="19">
        <v>20527157228</v>
      </c>
      <c r="H678" s="20">
        <v>8289948334</v>
      </c>
      <c r="I678" s="7">
        <v>0</v>
      </c>
      <c r="J678" s="7">
        <v>8289948334</v>
      </c>
      <c r="K678" s="13">
        <v>0</v>
      </c>
      <c r="L678" s="18">
        <v>164214718.44999999</v>
      </c>
      <c r="M678" s="13">
        <v>0</v>
      </c>
      <c r="N678" s="14">
        <v>0</v>
      </c>
      <c r="O678" s="28">
        <v>861265710.54999995</v>
      </c>
      <c r="P678" s="30">
        <v>11211728465</v>
      </c>
      <c r="R678" s="45">
        <v>20527157228</v>
      </c>
      <c r="S678" s="43">
        <f t="shared" si="30"/>
        <v>82108629</v>
      </c>
      <c r="T678" s="43">
        <f t="shared" si="31"/>
        <v>6842385.75</v>
      </c>
      <c r="U678" s="50">
        <f t="shared" si="32"/>
        <v>54739086</v>
      </c>
    </row>
    <row r="679" spans="1:21" x14ac:dyDescent="0.2">
      <c r="A679" s="26" t="s">
        <v>1334</v>
      </c>
      <c r="B679" s="9">
        <v>891780045</v>
      </c>
      <c r="C679" s="6" t="s">
        <v>1313</v>
      </c>
      <c r="D679" s="6" t="s">
        <v>1335</v>
      </c>
      <c r="E679" s="9" t="s">
        <v>13</v>
      </c>
      <c r="F679" s="19">
        <v>65188</v>
      </c>
      <c r="G679" s="19">
        <v>90060676964</v>
      </c>
      <c r="H679" s="20">
        <v>37147401372</v>
      </c>
      <c r="I679" s="7">
        <v>0</v>
      </c>
      <c r="J679" s="7">
        <v>37147401372</v>
      </c>
      <c r="K679" s="13">
        <v>0</v>
      </c>
      <c r="L679" s="18">
        <v>781952065.44000006</v>
      </c>
      <c r="M679" s="13">
        <v>0</v>
      </c>
      <c r="N679" s="14">
        <v>0</v>
      </c>
      <c r="O679" s="28">
        <v>3692239191.0799999</v>
      </c>
      <c r="P679" s="30">
        <v>48439084335.479996</v>
      </c>
      <c r="R679" s="45">
        <v>90060676964</v>
      </c>
      <c r="S679" s="43">
        <f t="shared" si="30"/>
        <v>360242708</v>
      </c>
      <c r="T679" s="43">
        <f t="shared" si="31"/>
        <v>30020225.670000002</v>
      </c>
      <c r="U679" s="50">
        <f t="shared" si="32"/>
        <v>240161805.36000001</v>
      </c>
    </row>
    <row r="680" spans="1:21" x14ac:dyDescent="0.2">
      <c r="A680" s="26" t="s">
        <v>1336</v>
      </c>
      <c r="B680" s="9">
        <v>891780047</v>
      </c>
      <c r="C680" s="6" t="s">
        <v>1313</v>
      </c>
      <c r="D680" s="6" t="s">
        <v>1337</v>
      </c>
      <c r="E680" s="9" t="s">
        <v>13</v>
      </c>
      <c r="F680" s="19">
        <v>24166</v>
      </c>
      <c r="G680" s="19">
        <v>38068893128</v>
      </c>
      <c r="H680" s="20">
        <v>13191822593</v>
      </c>
      <c r="I680" s="7">
        <v>0</v>
      </c>
      <c r="J680" s="7">
        <v>13191822593</v>
      </c>
      <c r="K680" s="13">
        <v>0</v>
      </c>
      <c r="L680" s="18">
        <v>304980997.56</v>
      </c>
      <c r="M680" s="13">
        <v>0</v>
      </c>
      <c r="N680" s="14">
        <v>0</v>
      </c>
      <c r="O680" s="28">
        <v>1368758855.8</v>
      </c>
      <c r="P680" s="30">
        <v>23203330681.639999</v>
      </c>
      <c r="R680" s="45">
        <v>38068893128</v>
      </c>
      <c r="S680" s="43">
        <f t="shared" si="30"/>
        <v>152275573</v>
      </c>
      <c r="T680" s="43">
        <f t="shared" si="31"/>
        <v>12689631.08</v>
      </c>
      <c r="U680" s="50">
        <f t="shared" si="32"/>
        <v>101517048.64</v>
      </c>
    </row>
    <row r="681" spans="1:21" x14ac:dyDescent="0.2">
      <c r="A681" s="26" t="s">
        <v>1338</v>
      </c>
      <c r="B681" s="9">
        <v>819003849</v>
      </c>
      <c r="C681" s="6" t="s">
        <v>1313</v>
      </c>
      <c r="D681" s="6" t="s">
        <v>1339</v>
      </c>
      <c r="E681" s="9" t="s">
        <v>13</v>
      </c>
      <c r="F681" s="19">
        <v>20271</v>
      </c>
      <c r="G681" s="19">
        <v>27223365141</v>
      </c>
      <c r="H681" s="20">
        <v>11106922003</v>
      </c>
      <c r="I681" s="7">
        <v>0</v>
      </c>
      <c r="J681" s="7">
        <v>11106922003</v>
      </c>
      <c r="K681" s="13">
        <v>0</v>
      </c>
      <c r="L681" s="18">
        <v>232372636.86000001</v>
      </c>
      <c r="M681" s="13">
        <v>0</v>
      </c>
      <c r="N681" s="14">
        <v>0</v>
      </c>
      <c r="O681" s="28">
        <v>1148146601.25</v>
      </c>
      <c r="P681" s="30">
        <v>14735923899.889999</v>
      </c>
      <c r="R681" s="45">
        <v>27223365141</v>
      </c>
      <c r="S681" s="43">
        <f t="shared" si="30"/>
        <v>108893461</v>
      </c>
      <c r="T681" s="43">
        <f t="shared" si="31"/>
        <v>9074455.0800000001</v>
      </c>
      <c r="U681" s="50">
        <f t="shared" si="32"/>
        <v>72595640.640000001</v>
      </c>
    </row>
    <row r="682" spans="1:21" x14ac:dyDescent="0.2">
      <c r="A682" s="26" t="s">
        <v>1340</v>
      </c>
      <c r="B682" s="9">
        <v>891780048</v>
      </c>
      <c r="C682" s="6" t="s">
        <v>1313</v>
      </c>
      <c r="D682" s="6" t="s">
        <v>1341</v>
      </c>
      <c r="E682" s="9" t="s">
        <v>16</v>
      </c>
      <c r="F682" s="19">
        <v>8212</v>
      </c>
      <c r="G682" s="19">
        <v>13676650764</v>
      </c>
      <c r="H682" s="20">
        <v>4487325498</v>
      </c>
      <c r="I682" s="7">
        <v>0</v>
      </c>
      <c r="J682" s="7">
        <v>4487325498</v>
      </c>
      <c r="K682" s="13">
        <v>0</v>
      </c>
      <c r="L682" s="18">
        <v>89186880.400000006</v>
      </c>
      <c r="M682" s="13">
        <v>0</v>
      </c>
      <c r="N682" s="14">
        <v>0</v>
      </c>
      <c r="O682" s="28">
        <v>465126529.99000001</v>
      </c>
      <c r="P682" s="30">
        <v>8635011855.6100006</v>
      </c>
      <c r="R682" s="45">
        <v>13676650764</v>
      </c>
      <c r="S682" s="43">
        <f t="shared" si="30"/>
        <v>54706603</v>
      </c>
      <c r="T682" s="43">
        <f t="shared" si="31"/>
        <v>4558883.58</v>
      </c>
      <c r="U682" s="50">
        <f t="shared" si="32"/>
        <v>36471068.640000001</v>
      </c>
    </row>
    <row r="683" spans="1:21" x14ac:dyDescent="0.2">
      <c r="A683" s="26" t="s">
        <v>1342</v>
      </c>
      <c r="B683" s="9">
        <v>819000985</v>
      </c>
      <c r="C683" s="6" t="s">
        <v>1313</v>
      </c>
      <c r="D683" s="6" t="s">
        <v>1343</v>
      </c>
      <c r="E683" s="9" t="s">
        <v>16</v>
      </c>
      <c r="F683" s="19">
        <v>10261</v>
      </c>
      <c r="G683" s="19">
        <v>15566367962</v>
      </c>
      <c r="H683" s="20">
        <v>5589158191</v>
      </c>
      <c r="I683" s="7">
        <v>0</v>
      </c>
      <c r="J683" s="7">
        <v>5589158191</v>
      </c>
      <c r="K683" s="13">
        <v>0</v>
      </c>
      <c r="L683" s="18">
        <v>114589862.59</v>
      </c>
      <c r="M683" s="13">
        <v>0</v>
      </c>
      <c r="N683" s="14">
        <v>0</v>
      </c>
      <c r="O683" s="28">
        <v>581181603.04999995</v>
      </c>
      <c r="P683" s="30">
        <v>9281438305.3600006</v>
      </c>
      <c r="R683" s="45">
        <v>15566367962</v>
      </c>
      <c r="S683" s="43">
        <f t="shared" si="30"/>
        <v>62265472</v>
      </c>
      <c r="T683" s="43">
        <f t="shared" si="31"/>
        <v>5188789.33</v>
      </c>
      <c r="U683" s="50">
        <f t="shared" si="32"/>
        <v>41510314.640000001</v>
      </c>
    </row>
    <row r="684" spans="1:21" x14ac:dyDescent="0.2">
      <c r="A684" s="26" t="s">
        <v>1344</v>
      </c>
      <c r="B684" s="9">
        <v>891780050</v>
      </c>
      <c r="C684" s="6" t="s">
        <v>1313</v>
      </c>
      <c r="D684" s="6" t="s">
        <v>1345</v>
      </c>
      <c r="E684" s="9" t="s">
        <v>13</v>
      </c>
      <c r="F684" s="19">
        <v>33904</v>
      </c>
      <c r="G684" s="19">
        <v>50102483600</v>
      </c>
      <c r="H684" s="20">
        <v>18562474057</v>
      </c>
      <c r="I684" s="7">
        <v>0</v>
      </c>
      <c r="J684" s="7">
        <v>18562474057</v>
      </c>
      <c r="K684" s="13">
        <v>0</v>
      </c>
      <c r="L684" s="18">
        <v>369771407.01999998</v>
      </c>
      <c r="M684" s="13">
        <v>0</v>
      </c>
      <c r="N684" s="14">
        <v>0</v>
      </c>
      <c r="O684" s="28">
        <v>1920317812.0899999</v>
      </c>
      <c r="P684" s="30">
        <v>29249920323.889999</v>
      </c>
      <c r="R684" s="45">
        <v>50102483600</v>
      </c>
      <c r="S684" s="43">
        <f t="shared" si="30"/>
        <v>200409934</v>
      </c>
      <c r="T684" s="43">
        <f t="shared" si="31"/>
        <v>16700827.83</v>
      </c>
      <c r="U684" s="50">
        <f t="shared" si="32"/>
        <v>133606622.64</v>
      </c>
    </row>
    <row r="685" spans="1:21" x14ac:dyDescent="0.2">
      <c r="A685" s="26" t="s">
        <v>1346</v>
      </c>
      <c r="B685" s="9">
        <v>891780051</v>
      </c>
      <c r="C685" s="6" t="s">
        <v>1313</v>
      </c>
      <c r="D685" s="6" t="s">
        <v>1347</v>
      </c>
      <c r="E685" s="9" t="s">
        <v>13</v>
      </c>
      <c r="F685" s="19">
        <v>52952</v>
      </c>
      <c r="G685" s="19">
        <v>75951012824</v>
      </c>
      <c r="H685" s="20">
        <v>28923845857</v>
      </c>
      <c r="I685" s="7">
        <v>0</v>
      </c>
      <c r="J685" s="7">
        <v>28923845857</v>
      </c>
      <c r="K685" s="13">
        <v>0</v>
      </c>
      <c r="L685" s="18">
        <v>663196953.17999995</v>
      </c>
      <c r="M685" s="13">
        <v>0</v>
      </c>
      <c r="N685" s="14">
        <v>0</v>
      </c>
      <c r="O685" s="28">
        <v>2999193864.6100001</v>
      </c>
      <c r="P685" s="30">
        <v>43364776149.209999</v>
      </c>
      <c r="R685" s="45">
        <v>75951012824</v>
      </c>
      <c r="S685" s="43">
        <f t="shared" si="30"/>
        <v>303804051</v>
      </c>
      <c r="T685" s="43">
        <f t="shared" si="31"/>
        <v>25317004.25</v>
      </c>
      <c r="U685" s="50">
        <f t="shared" si="32"/>
        <v>202536034</v>
      </c>
    </row>
    <row r="686" spans="1:21" x14ac:dyDescent="0.2">
      <c r="A686" s="26" t="s">
        <v>1348</v>
      </c>
      <c r="B686" s="9">
        <v>891703045</v>
      </c>
      <c r="C686" s="6" t="s">
        <v>1313</v>
      </c>
      <c r="D686" s="6" t="s">
        <v>1349</v>
      </c>
      <c r="E686" s="9" t="s">
        <v>13</v>
      </c>
      <c r="F686" s="19">
        <v>23714</v>
      </c>
      <c r="G686" s="19">
        <v>32906234106</v>
      </c>
      <c r="H686" s="20">
        <v>13014741891</v>
      </c>
      <c r="I686" s="7">
        <v>0</v>
      </c>
      <c r="J686" s="7">
        <v>13014741891</v>
      </c>
      <c r="K686" s="13">
        <v>0</v>
      </c>
      <c r="L686" s="18">
        <v>251712326.38999999</v>
      </c>
      <c r="M686" s="13">
        <v>0</v>
      </c>
      <c r="N686" s="14">
        <v>0</v>
      </c>
      <c r="O686" s="28">
        <v>1343157639.0899999</v>
      </c>
      <c r="P686" s="30">
        <v>18296622249.52</v>
      </c>
      <c r="R686" s="45">
        <v>32906234106</v>
      </c>
      <c r="S686" s="43">
        <f t="shared" si="30"/>
        <v>131624936</v>
      </c>
      <c r="T686" s="43">
        <f t="shared" si="31"/>
        <v>10968744.67</v>
      </c>
      <c r="U686" s="50">
        <f t="shared" si="32"/>
        <v>87749957.359999999</v>
      </c>
    </row>
    <row r="687" spans="1:21" x14ac:dyDescent="0.2">
      <c r="A687" s="26" t="s">
        <v>1350</v>
      </c>
      <c r="B687" s="9">
        <v>891780052</v>
      </c>
      <c r="C687" s="6" t="s">
        <v>1313</v>
      </c>
      <c r="D687" s="6" t="s">
        <v>1351</v>
      </c>
      <c r="E687" s="9" t="s">
        <v>13</v>
      </c>
      <c r="F687" s="19">
        <v>6940</v>
      </c>
      <c r="G687" s="19">
        <v>10329565400</v>
      </c>
      <c r="H687" s="20">
        <v>3792318151</v>
      </c>
      <c r="I687" s="7">
        <v>0</v>
      </c>
      <c r="J687" s="7">
        <v>3792318151</v>
      </c>
      <c r="K687" s="13">
        <v>0</v>
      </c>
      <c r="L687" s="18">
        <v>74221079.590000004</v>
      </c>
      <c r="M687" s="13">
        <v>0</v>
      </c>
      <c r="N687" s="14">
        <v>0</v>
      </c>
      <c r="O687" s="28">
        <v>393080628.12</v>
      </c>
      <c r="P687" s="30">
        <v>6069945541.29</v>
      </c>
      <c r="R687" s="45">
        <v>10329565400</v>
      </c>
      <c r="S687" s="43">
        <f t="shared" si="30"/>
        <v>41318262</v>
      </c>
      <c r="T687" s="43">
        <f t="shared" si="31"/>
        <v>3443188.5</v>
      </c>
      <c r="U687" s="50">
        <f t="shared" si="32"/>
        <v>27545508</v>
      </c>
    </row>
    <row r="688" spans="1:21" x14ac:dyDescent="0.2">
      <c r="A688" s="26" t="s">
        <v>1352</v>
      </c>
      <c r="B688" s="9">
        <v>819003224</v>
      </c>
      <c r="C688" s="6" t="s">
        <v>1313</v>
      </c>
      <c r="D688" s="6" t="s">
        <v>1353</v>
      </c>
      <c r="E688" s="9" t="s">
        <v>16</v>
      </c>
      <c r="F688" s="19">
        <v>13348</v>
      </c>
      <c r="G688" s="19">
        <v>20545335036</v>
      </c>
      <c r="H688" s="20">
        <v>7315006697</v>
      </c>
      <c r="I688" s="7">
        <v>0</v>
      </c>
      <c r="J688" s="7">
        <v>7315006697</v>
      </c>
      <c r="K688" s="13">
        <v>0</v>
      </c>
      <c r="L688" s="18">
        <v>152371021.19999999</v>
      </c>
      <c r="M688" s="13">
        <v>0</v>
      </c>
      <c r="N688" s="14">
        <v>0</v>
      </c>
      <c r="O688" s="28">
        <v>756028850.75</v>
      </c>
      <c r="P688" s="30">
        <v>12321928467.049999</v>
      </c>
      <c r="R688" s="45">
        <v>20545335036</v>
      </c>
      <c r="S688" s="43">
        <f t="shared" si="30"/>
        <v>82181340</v>
      </c>
      <c r="T688" s="43">
        <f t="shared" si="31"/>
        <v>6848445</v>
      </c>
      <c r="U688" s="50">
        <f t="shared" si="32"/>
        <v>54787560</v>
      </c>
    </row>
    <row r="689" spans="1:21" x14ac:dyDescent="0.2">
      <c r="A689" s="26" t="s">
        <v>1354</v>
      </c>
      <c r="B689" s="9">
        <v>891780053</v>
      </c>
      <c r="C689" s="6" t="s">
        <v>1313</v>
      </c>
      <c r="D689" s="6" t="s">
        <v>688</v>
      </c>
      <c r="E689" s="9" t="s">
        <v>13</v>
      </c>
      <c r="F689" s="19">
        <v>8526</v>
      </c>
      <c r="G689" s="19">
        <v>12801899838</v>
      </c>
      <c r="H689" s="20">
        <v>4588707365</v>
      </c>
      <c r="I689" s="7">
        <v>0</v>
      </c>
      <c r="J689" s="7">
        <v>4588707365</v>
      </c>
      <c r="K689" s="13">
        <v>0</v>
      </c>
      <c r="L689" s="18">
        <v>95225335.950000003</v>
      </c>
      <c r="M689" s="13">
        <v>0</v>
      </c>
      <c r="N689" s="14">
        <v>0</v>
      </c>
      <c r="O689" s="28">
        <v>482911446.01999998</v>
      </c>
      <c r="P689" s="30">
        <v>7635055691.0300007</v>
      </c>
      <c r="R689" s="45">
        <v>12801899838</v>
      </c>
      <c r="S689" s="43">
        <f t="shared" si="30"/>
        <v>51207599</v>
      </c>
      <c r="T689" s="43">
        <f t="shared" si="31"/>
        <v>4267299.92</v>
      </c>
      <c r="U689" s="50">
        <f t="shared" si="32"/>
        <v>34138399.359999999</v>
      </c>
    </row>
    <row r="690" spans="1:21" x14ac:dyDescent="0.2">
      <c r="A690" s="26" t="s">
        <v>1355</v>
      </c>
      <c r="B690" s="9">
        <v>891780054</v>
      </c>
      <c r="C690" s="6" t="s">
        <v>1313</v>
      </c>
      <c r="D690" s="6" t="s">
        <v>1356</v>
      </c>
      <c r="E690" s="9" t="s">
        <v>16</v>
      </c>
      <c r="F690" s="19">
        <v>19366</v>
      </c>
      <c r="G690" s="19">
        <v>32810458180</v>
      </c>
      <c r="H690" s="20">
        <v>10517213296</v>
      </c>
      <c r="I690" s="7">
        <v>0</v>
      </c>
      <c r="J690" s="7">
        <v>10517213296</v>
      </c>
      <c r="K690" s="13">
        <v>0</v>
      </c>
      <c r="L690" s="18">
        <v>225979798.91999999</v>
      </c>
      <c r="M690" s="13">
        <v>0</v>
      </c>
      <c r="N690" s="14">
        <v>0</v>
      </c>
      <c r="O690" s="28">
        <v>1096887527.99</v>
      </c>
      <c r="P690" s="30">
        <v>20970377557.09</v>
      </c>
      <c r="R690" s="45">
        <v>32810458180</v>
      </c>
      <c r="S690" s="43">
        <f t="shared" si="30"/>
        <v>131241833</v>
      </c>
      <c r="T690" s="43">
        <f t="shared" si="31"/>
        <v>10936819.42</v>
      </c>
      <c r="U690" s="50">
        <f t="shared" si="32"/>
        <v>87494555.359999999</v>
      </c>
    </row>
    <row r="691" spans="1:21" x14ac:dyDescent="0.2">
      <c r="A691" s="26" t="s">
        <v>1357</v>
      </c>
      <c r="B691" s="9">
        <v>891780055</v>
      </c>
      <c r="C691" s="6" t="s">
        <v>1313</v>
      </c>
      <c r="D691" s="6" t="s">
        <v>1358</v>
      </c>
      <c r="E691" s="9" t="s">
        <v>16</v>
      </c>
      <c r="F691" s="19">
        <v>9287</v>
      </c>
      <c r="G691" s="19">
        <v>15097197949</v>
      </c>
      <c r="H691" s="20">
        <v>5000396047</v>
      </c>
      <c r="I691" s="7">
        <v>0</v>
      </c>
      <c r="J691" s="7">
        <v>5000396047</v>
      </c>
      <c r="K691" s="13">
        <v>0</v>
      </c>
      <c r="L691" s="18">
        <v>94714397.670000002</v>
      </c>
      <c r="M691" s="13">
        <v>0</v>
      </c>
      <c r="N691" s="14">
        <v>0</v>
      </c>
      <c r="O691" s="28">
        <v>526014379.44999999</v>
      </c>
      <c r="P691" s="30">
        <v>9476073124.8800011</v>
      </c>
      <c r="R691" s="45">
        <v>15097197949</v>
      </c>
      <c r="S691" s="43">
        <f t="shared" si="30"/>
        <v>60388792</v>
      </c>
      <c r="T691" s="43">
        <f t="shared" si="31"/>
        <v>5032399.33</v>
      </c>
      <c r="U691" s="50">
        <f t="shared" si="32"/>
        <v>40259194.640000001</v>
      </c>
    </row>
    <row r="692" spans="1:21" x14ac:dyDescent="0.2">
      <c r="A692" s="26" t="s">
        <v>1359</v>
      </c>
      <c r="B692" s="9">
        <v>891780056</v>
      </c>
      <c r="C692" s="6" t="s">
        <v>1313</v>
      </c>
      <c r="D692" s="6" t="s">
        <v>1360</v>
      </c>
      <c r="E692" s="9" t="s">
        <v>13</v>
      </c>
      <c r="F692" s="19">
        <v>20209</v>
      </c>
      <c r="G692" s="19">
        <v>28225546538</v>
      </c>
      <c r="H692" s="20">
        <v>11008214186</v>
      </c>
      <c r="I692" s="7">
        <v>0</v>
      </c>
      <c r="J692" s="7">
        <v>11008214186</v>
      </c>
      <c r="K692" s="13">
        <v>0</v>
      </c>
      <c r="L692" s="18">
        <v>215847203.63999999</v>
      </c>
      <c r="M692" s="13">
        <v>0</v>
      </c>
      <c r="N692" s="14">
        <v>0</v>
      </c>
      <c r="O692" s="28">
        <v>1144634929.9300001</v>
      </c>
      <c r="P692" s="30">
        <v>15856850218.43</v>
      </c>
      <c r="R692" s="45">
        <v>28225546538</v>
      </c>
      <c r="S692" s="43">
        <f t="shared" si="30"/>
        <v>112902186</v>
      </c>
      <c r="T692" s="43">
        <f t="shared" si="31"/>
        <v>9408515.5</v>
      </c>
      <c r="U692" s="50">
        <f t="shared" si="32"/>
        <v>75268124</v>
      </c>
    </row>
    <row r="693" spans="1:21" x14ac:dyDescent="0.2">
      <c r="A693" s="26" t="s">
        <v>1361</v>
      </c>
      <c r="B693" s="9">
        <v>819003762</v>
      </c>
      <c r="C693" s="6" t="s">
        <v>1313</v>
      </c>
      <c r="D693" s="6" t="s">
        <v>1362</v>
      </c>
      <c r="E693" s="9" t="s">
        <v>13</v>
      </c>
      <c r="F693" s="19">
        <v>9643</v>
      </c>
      <c r="G693" s="19">
        <v>13549832521</v>
      </c>
      <c r="H693" s="20">
        <v>5209121523</v>
      </c>
      <c r="I693" s="7">
        <v>0</v>
      </c>
      <c r="J693" s="7">
        <v>5209121523</v>
      </c>
      <c r="K693" s="13">
        <v>0</v>
      </c>
      <c r="L693" s="18">
        <v>112158774.44</v>
      </c>
      <c r="M693" s="13">
        <v>0</v>
      </c>
      <c r="N693" s="14">
        <v>0</v>
      </c>
      <c r="O693" s="28">
        <v>546178169.59000003</v>
      </c>
      <c r="P693" s="30">
        <v>7682374053.9700003</v>
      </c>
      <c r="R693" s="45">
        <v>13549832521</v>
      </c>
      <c r="S693" s="43">
        <f t="shared" si="30"/>
        <v>54199330</v>
      </c>
      <c r="T693" s="43">
        <f t="shared" si="31"/>
        <v>4516610.83</v>
      </c>
      <c r="U693" s="50">
        <f t="shared" si="32"/>
        <v>36132886.640000001</v>
      </c>
    </row>
    <row r="694" spans="1:21" x14ac:dyDescent="0.2">
      <c r="A694" s="26" t="s">
        <v>1363</v>
      </c>
      <c r="B694" s="9">
        <v>891780103</v>
      </c>
      <c r="C694" s="6" t="s">
        <v>1313</v>
      </c>
      <c r="D694" s="6" t="s">
        <v>1364</v>
      </c>
      <c r="E694" s="9" t="s">
        <v>13</v>
      </c>
      <c r="F694" s="19">
        <v>17990</v>
      </c>
      <c r="G694" s="19">
        <v>25142428220</v>
      </c>
      <c r="H694" s="20">
        <v>9828735419</v>
      </c>
      <c r="I694" s="7">
        <v>0</v>
      </c>
      <c r="J694" s="7">
        <v>9828735419</v>
      </c>
      <c r="K694" s="13">
        <v>0</v>
      </c>
      <c r="L694" s="18">
        <v>194690850.03</v>
      </c>
      <c r="M694" s="13">
        <v>0</v>
      </c>
      <c r="N694" s="14">
        <v>0</v>
      </c>
      <c r="O694" s="28">
        <v>1018951080.6799999</v>
      </c>
      <c r="P694" s="30">
        <v>14100050870.289999</v>
      </c>
      <c r="R694" s="45">
        <v>25142428220</v>
      </c>
      <c r="S694" s="43">
        <f t="shared" si="30"/>
        <v>100569713</v>
      </c>
      <c r="T694" s="43">
        <f t="shared" si="31"/>
        <v>8380809.4199999999</v>
      </c>
      <c r="U694" s="50">
        <f t="shared" si="32"/>
        <v>67046475.359999999</v>
      </c>
    </row>
    <row r="695" spans="1:21" x14ac:dyDescent="0.2">
      <c r="A695" s="26" t="s">
        <v>1365</v>
      </c>
      <c r="B695" s="9">
        <v>891780057</v>
      </c>
      <c r="C695" s="6" t="s">
        <v>1313</v>
      </c>
      <c r="D695" s="6" t="s">
        <v>1366</v>
      </c>
      <c r="E695" s="9" t="s">
        <v>13</v>
      </c>
      <c r="F695" s="19">
        <v>11145</v>
      </c>
      <c r="G695" s="19">
        <v>16366053570</v>
      </c>
      <c r="H695" s="20">
        <v>6115423322</v>
      </c>
      <c r="I695" s="7">
        <v>0</v>
      </c>
      <c r="J695" s="7">
        <v>6115423322</v>
      </c>
      <c r="K695" s="13">
        <v>0</v>
      </c>
      <c r="L695" s="18">
        <v>114679079.86</v>
      </c>
      <c r="M695" s="13">
        <v>0</v>
      </c>
      <c r="N695" s="14">
        <v>0</v>
      </c>
      <c r="O695" s="28">
        <v>631251239.25</v>
      </c>
      <c r="P695" s="30">
        <v>9504699928.8899994</v>
      </c>
      <c r="R695" s="45">
        <v>16366053570</v>
      </c>
      <c r="S695" s="43">
        <f t="shared" si="30"/>
        <v>65464214</v>
      </c>
      <c r="T695" s="43">
        <f t="shared" si="31"/>
        <v>5455351.1699999999</v>
      </c>
      <c r="U695" s="50">
        <f t="shared" si="32"/>
        <v>43642809.359999999</v>
      </c>
    </row>
    <row r="696" spans="1:21" x14ac:dyDescent="0.2">
      <c r="A696" s="26" t="s">
        <v>1367</v>
      </c>
      <c r="B696" s="9">
        <v>819003760</v>
      </c>
      <c r="C696" s="6" t="s">
        <v>1313</v>
      </c>
      <c r="D696" s="6" t="s">
        <v>1368</v>
      </c>
      <c r="E696" s="9" t="s">
        <v>16</v>
      </c>
      <c r="F696" s="19">
        <v>8514</v>
      </c>
      <c r="G696" s="19">
        <v>13119460992</v>
      </c>
      <c r="H696" s="20">
        <v>4653854418</v>
      </c>
      <c r="I696" s="7">
        <v>0</v>
      </c>
      <c r="J696" s="7">
        <v>4653854418</v>
      </c>
      <c r="K696" s="13">
        <v>0</v>
      </c>
      <c r="L696" s="18">
        <v>89649101.719999999</v>
      </c>
      <c r="M696" s="13">
        <v>0</v>
      </c>
      <c r="N696" s="14">
        <v>0</v>
      </c>
      <c r="O696" s="28">
        <v>482231767.69999999</v>
      </c>
      <c r="P696" s="30">
        <v>7893725704.5799999</v>
      </c>
      <c r="R696" s="45">
        <v>13119460992</v>
      </c>
      <c r="S696" s="43">
        <f t="shared" si="30"/>
        <v>52477844</v>
      </c>
      <c r="T696" s="43">
        <f t="shared" si="31"/>
        <v>4373153.67</v>
      </c>
      <c r="U696" s="50">
        <f t="shared" si="32"/>
        <v>34985229.359999999</v>
      </c>
    </row>
    <row r="697" spans="1:21" x14ac:dyDescent="0.2">
      <c r="A697" s="26" t="s">
        <v>1369</v>
      </c>
      <c r="B697" s="9">
        <v>819003297</v>
      </c>
      <c r="C697" s="6" t="s">
        <v>1313</v>
      </c>
      <c r="D697" s="6" t="s">
        <v>1370</v>
      </c>
      <c r="E697" s="9" t="s">
        <v>13</v>
      </c>
      <c r="F697" s="19">
        <v>39637</v>
      </c>
      <c r="G697" s="19">
        <v>53861213094</v>
      </c>
      <c r="H697" s="20">
        <v>21792570498</v>
      </c>
      <c r="I697" s="7">
        <v>0</v>
      </c>
      <c r="J697" s="7">
        <v>21792570498</v>
      </c>
      <c r="K697" s="13">
        <v>0</v>
      </c>
      <c r="L697" s="18">
        <v>441496496.75</v>
      </c>
      <c r="M697" s="13">
        <v>0</v>
      </c>
      <c r="N697" s="14">
        <v>0</v>
      </c>
      <c r="O697" s="28">
        <v>2245034129.2399998</v>
      </c>
      <c r="P697" s="30">
        <v>29382111970.010002</v>
      </c>
      <c r="R697" s="45">
        <v>53861213094</v>
      </c>
      <c r="S697" s="43">
        <f t="shared" si="30"/>
        <v>215444852</v>
      </c>
      <c r="T697" s="43">
        <f t="shared" si="31"/>
        <v>17953737.670000002</v>
      </c>
      <c r="U697" s="50">
        <f t="shared" si="32"/>
        <v>143629901.36000001</v>
      </c>
    </row>
    <row r="698" spans="1:21" x14ac:dyDescent="0.2">
      <c r="A698" s="26" t="s">
        <v>1371</v>
      </c>
      <c r="B698" s="9">
        <v>892099324</v>
      </c>
      <c r="C698" s="6" t="s">
        <v>1372</v>
      </c>
      <c r="D698" s="6" t="s">
        <v>1373</v>
      </c>
      <c r="E698" s="9" t="s">
        <v>49</v>
      </c>
      <c r="F698" s="19">
        <v>251928</v>
      </c>
      <c r="G698" s="19">
        <v>418963066056</v>
      </c>
      <c r="H698" s="20">
        <v>137455859898</v>
      </c>
      <c r="I698" s="7">
        <v>0</v>
      </c>
      <c r="J698" s="7">
        <v>137455859898</v>
      </c>
      <c r="K698" s="13">
        <v>0</v>
      </c>
      <c r="L698" s="18">
        <v>5831770645.8599997</v>
      </c>
      <c r="M698" s="13">
        <v>125040124.18000001</v>
      </c>
      <c r="N698" s="14">
        <v>1847271699</v>
      </c>
      <c r="O698" s="28">
        <v>30743865770.720001</v>
      </c>
      <c r="P698" s="30">
        <v>242959257918.24002</v>
      </c>
      <c r="R698" s="45">
        <v>418963066056</v>
      </c>
      <c r="S698" s="43">
        <f t="shared" si="30"/>
        <v>1675852264</v>
      </c>
      <c r="T698" s="43">
        <f t="shared" si="31"/>
        <v>139654355.33000001</v>
      </c>
      <c r="U698" s="50">
        <f t="shared" si="32"/>
        <v>1117234842.6400001</v>
      </c>
    </row>
    <row r="699" spans="1:21" x14ac:dyDescent="0.2">
      <c r="A699" s="26" t="s">
        <v>1374</v>
      </c>
      <c r="B699" s="9">
        <v>892001457</v>
      </c>
      <c r="C699" s="6" t="s">
        <v>1372</v>
      </c>
      <c r="D699" s="6" t="s">
        <v>1375</v>
      </c>
      <c r="E699" s="9" t="s">
        <v>16</v>
      </c>
      <c r="F699" s="19">
        <v>42114</v>
      </c>
      <c r="G699" s="19">
        <v>70171441764</v>
      </c>
      <c r="H699" s="20">
        <v>23101512344</v>
      </c>
      <c r="I699" s="7">
        <v>0</v>
      </c>
      <c r="J699" s="7">
        <v>23101512344</v>
      </c>
      <c r="K699" s="13">
        <v>0</v>
      </c>
      <c r="L699" s="18">
        <v>1053120487.26</v>
      </c>
      <c r="M699" s="13">
        <v>0</v>
      </c>
      <c r="N699" s="14">
        <v>0</v>
      </c>
      <c r="O699" s="28">
        <v>5139353954.5699997</v>
      </c>
      <c r="P699" s="30">
        <v>40877454978.169998</v>
      </c>
      <c r="R699" s="45">
        <v>70171441764</v>
      </c>
      <c r="S699" s="43">
        <f t="shared" si="30"/>
        <v>280685767</v>
      </c>
      <c r="T699" s="43">
        <f t="shared" si="31"/>
        <v>23390480.579999998</v>
      </c>
      <c r="U699" s="50">
        <f t="shared" si="32"/>
        <v>187123844.63999999</v>
      </c>
    </row>
    <row r="700" spans="1:21" x14ac:dyDescent="0.2">
      <c r="A700" s="26" t="s">
        <v>1376</v>
      </c>
      <c r="B700" s="9">
        <v>800152577</v>
      </c>
      <c r="C700" s="6" t="s">
        <v>1372</v>
      </c>
      <c r="D700" s="6" t="s">
        <v>1377</v>
      </c>
      <c r="E700" s="9" t="s">
        <v>16</v>
      </c>
      <c r="F700" s="19">
        <v>3637</v>
      </c>
      <c r="G700" s="19">
        <v>5963185193</v>
      </c>
      <c r="H700" s="20">
        <v>1967284299</v>
      </c>
      <c r="I700" s="7">
        <v>0</v>
      </c>
      <c r="J700" s="7">
        <v>1967284299</v>
      </c>
      <c r="K700" s="13">
        <v>0</v>
      </c>
      <c r="L700" s="18">
        <v>78771005.480000004</v>
      </c>
      <c r="M700" s="13">
        <v>0</v>
      </c>
      <c r="N700" s="14">
        <v>0</v>
      </c>
      <c r="O700" s="28">
        <v>443838873.83999997</v>
      </c>
      <c r="P700" s="30">
        <v>3473291014.6799998</v>
      </c>
      <c r="R700" s="45">
        <v>5963185193</v>
      </c>
      <c r="S700" s="43">
        <f t="shared" si="30"/>
        <v>23852741</v>
      </c>
      <c r="T700" s="43">
        <f t="shared" si="31"/>
        <v>1987728.42</v>
      </c>
      <c r="U700" s="50">
        <f t="shared" si="32"/>
        <v>15901827.359999999</v>
      </c>
    </row>
    <row r="701" spans="1:21" x14ac:dyDescent="0.2">
      <c r="A701" s="26" t="s">
        <v>1378</v>
      </c>
      <c r="B701" s="9">
        <v>892099232</v>
      </c>
      <c r="C701" s="6" t="s">
        <v>1372</v>
      </c>
      <c r="D701" s="6" t="s">
        <v>1379</v>
      </c>
      <c r="E701" s="9" t="s">
        <v>16</v>
      </c>
      <c r="F701" s="19">
        <v>3908</v>
      </c>
      <c r="G701" s="19">
        <v>6333398592</v>
      </c>
      <c r="H701" s="20">
        <v>2078653838</v>
      </c>
      <c r="I701" s="7">
        <v>0</v>
      </c>
      <c r="J701" s="7">
        <v>2078653838</v>
      </c>
      <c r="K701" s="13">
        <v>0</v>
      </c>
      <c r="L701" s="18">
        <v>44291283.039999999</v>
      </c>
      <c r="M701" s="13">
        <v>0</v>
      </c>
      <c r="N701" s="14">
        <v>0</v>
      </c>
      <c r="O701" s="28">
        <v>476910178.43000001</v>
      </c>
      <c r="P701" s="30">
        <v>3733543292.5300002</v>
      </c>
      <c r="R701" s="45">
        <v>6333398592</v>
      </c>
      <c r="S701" s="43">
        <f t="shared" si="30"/>
        <v>25333594</v>
      </c>
      <c r="T701" s="43">
        <f t="shared" si="31"/>
        <v>2111132.83</v>
      </c>
      <c r="U701" s="50">
        <f t="shared" si="32"/>
        <v>16889062.640000001</v>
      </c>
    </row>
    <row r="702" spans="1:21" x14ac:dyDescent="0.2">
      <c r="A702" s="26" t="s">
        <v>1380</v>
      </c>
      <c r="B702" s="9">
        <v>800098190</v>
      </c>
      <c r="C702" s="6" t="s">
        <v>1372</v>
      </c>
      <c r="D702" s="6" t="s">
        <v>1381</v>
      </c>
      <c r="E702" s="9" t="s">
        <v>16</v>
      </c>
      <c r="F702" s="19">
        <v>8611</v>
      </c>
      <c r="G702" s="19">
        <v>13234090902</v>
      </c>
      <c r="H702" s="20">
        <v>4594119186</v>
      </c>
      <c r="I702" s="7">
        <v>0</v>
      </c>
      <c r="J702" s="7">
        <v>4594119186</v>
      </c>
      <c r="K702" s="13">
        <v>0</v>
      </c>
      <c r="L702" s="18">
        <v>148121742.34999999</v>
      </c>
      <c r="M702" s="13">
        <v>0</v>
      </c>
      <c r="N702" s="14">
        <v>0</v>
      </c>
      <c r="O702" s="28">
        <v>1050837652.63</v>
      </c>
      <c r="P702" s="30">
        <v>7441012321.0199995</v>
      </c>
      <c r="R702" s="45">
        <v>13234090902</v>
      </c>
      <c r="S702" s="43">
        <f t="shared" si="30"/>
        <v>52936364</v>
      </c>
      <c r="T702" s="43">
        <f t="shared" si="31"/>
        <v>4411363.67</v>
      </c>
      <c r="U702" s="50">
        <f t="shared" si="32"/>
        <v>35290909.359999999</v>
      </c>
    </row>
    <row r="703" spans="1:21" x14ac:dyDescent="0.2">
      <c r="A703" s="26" t="s">
        <v>1382</v>
      </c>
      <c r="B703" s="9">
        <v>892000812</v>
      </c>
      <c r="C703" s="6" t="s">
        <v>1372</v>
      </c>
      <c r="D703" s="6" t="s">
        <v>1383</v>
      </c>
      <c r="E703" s="9" t="s">
        <v>16</v>
      </c>
      <c r="F703" s="19">
        <v>4134</v>
      </c>
      <c r="G703" s="19">
        <v>7070855610</v>
      </c>
      <c r="H703" s="20">
        <v>2238171101</v>
      </c>
      <c r="I703" s="7">
        <v>0</v>
      </c>
      <c r="J703" s="7">
        <v>2238171101</v>
      </c>
      <c r="K703" s="13">
        <v>0</v>
      </c>
      <c r="L703" s="18">
        <v>48514300.380000003</v>
      </c>
      <c r="M703" s="13">
        <v>0</v>
      </c>
      <c r="N703" s="14">
        <v>0</v>
      </c>
      <c r="O703" s="28">
        <v>504489937.98000002</v>
      </c>
      <c r="P703" s="30">
        <v>4279680270.6399999</v>
      </c>
      <c r="R703" s="45">
        <v>7070855610</v>
      </c>
      <c r="S703" s="43">
        <f t="shared" si="30"/>
        <v>28283422</v>
      </c>
      <c r="T703" s="43">
        <f t="shared" si="31"/>
        <v>2356951.83</v>
      </c>
      <c r="U703" s="50">
        <f t="shared" si="32"/>
        <v>18855614.640000001</v>
      </c>
    </row>
    <row r="704" spans="1:21" x14ac:dyDescent="0.2">
      <c r="A704" s="26" t="s">
        <v>1384</v>
      </c>
      <c r="B704" s="9">
        <v>892099184</v>
      </c>
      <c r="C704" s="6" t="s">
        <v>1372</v>
      </c>
      <c r="D704" s="6" t="s">
        <v>1385</v>
      </c>
      <c r="E704" s="9" t="s">
        <v>16</v>
      </c>
      <c r="F704" s="19">
        <v>12280</v>
      </c>
      <c r="G704" s="19">
        <v>20034156880</v>
      </c>
      <c r="H704" s="20">
        <v>6730871077</v>
      </c>
      <c r="I704" s="7">
        <v>0</v>
      </c>
      <c r="J704" s="7">
        <v>6730871077</v>
      </c>
      <c r="K704" s="13">
        <v>0</v>
      </c>
      <c r="L704" s="18">
        <v>267592567.56999999</v>
      </c>
      <c r="M704" s="13">
        <v>0</v>
      </c>
      <c r="N704" s="14">
        <v>0</v>
      </c>
      <c r="O704" s="28">
        <v>1498581625.1600001</v>
      </c>
      <c r="P704" s="30">
        <v>11537111610.27</v>
      </c>
      <c r="R704" s="45">
        <v>20034156880</v>
      </c>
      <c r="S704" s="43">
        <f t="shared" si="30"/>
        <v>80136628</v>
      </c>
      <c r="T704" s="43">
        <f t="shared" si="31"/>
        <v>6678052.3300000001</v>
      </c>
      <c r="U704" s="50">
        <f t="shared" si="32"/>
        <v>53424418.640000001</v>
      </c>
    </row>
    <row r="705" spans="1:21" x14ac:dyDescent="0.2">
      <c r="A705" s="26" t="s">
        <v>1386</v>
      </c>
      <c r="B705" s="9">
        <v>892099001</v>
      </c>
      <c r="C705" s="6" t="s">
        <v>1372</v>
      </c>
      <c r="D705" s="6" t="s">
        <v>1387</v>
      </c>
      <c r="E705" s="9" t="s">
        <v>16</v>
      </c>
      <c r="F705" s="19">
        <v>1145</v>
      </c>
      <c r="G705" s="19">
        <v>2052158310</v>
      </c>
      <c r="H705" s="20">
        <v>611370289</v>
      </c>
      <c r="I705" s="7">
        <v>0</v>
      </c>
      <c r="J705" s="7">
        <v>611370289</v>
      </c>
      <c r="K705" s="13">
        <v>0</v>
      </c>
      <c r="L705" s="18">
        <v>13343596.380000001</v>
      </c>
      <c r="M705" s="13">
        <v>0</v>
      </c>
      <c r="N705" s="14">
        <v>0</v>
      </c>
      <c r="O705" s="28">
        <v>139729312.77000001</v>
      </c>
      <c r="P705" s="30">
        <v>1287715111.8499999</v>
      </c>
      <c r="R705" s="45">
        <v>2052158310</v>
      </c>
      <c r="S705" s="43">
        <f t="shared" si="30"/>
        <v>8208633</v>
      </c>
      <c r="T705" s="43">
        <f t="shared" si="31"/>
        <v>684052.75</v>
      </c>
      <c r="U705" s="50">
        <f t="shared" si="32"/>
        <v>5472422</v>
      </c>
    </row>
    <row r="706" spans="1:21" x14ac:dyDescent="0.2">
      <c r="A706" s="26" t="s">
        <v>1388</v>
      </c>
      <c r="B706" s="9">
        <v>892099278</v>
      </c>
      <c r="C706" s="6" t="s">
        <v>1372</v>
      </c>
      <c r="D706" s="6" t="s">
        <v>1389</v>
      </c>
      <c r="E706" s="9" t="s">
        <v>16</v>
      </c>
      <c r="F706" s="19">
        <v>6771</v>
      </c>
      <c r="G706" s="19">
        <v>11349848124</v>
      </c>
      <c r="H706" s="20">
        <v>3692204340</v>
      </c>
      <c r="I706" s="7">
        <v>0</v>
      </c>
      <c r="J706" s="7">
        <v>3692204340</v>
      </c>
      <c r="K706" s="13">
        <v>0</v>
      </c>
      <c r="L706" s="18">
        <v>83425163.640000001</v>
      </c>
      <c r="M706" s="13">
        <v>0</v>
      </c>
      <c r="N706" s="14">
        <v>0</v>
      </c>
      <c r="O706" s="28">
        <v>826294477.51999998</v>
      </c>
      <c r="P706" s="30">
        <v>6747924142.8400002</v>
      </c>
      <c r="R706" s="45">
        <v>11349848124</v>
      </c>
      <c r="S706" s="43">
        <f t="shared" si="30"/>
        <v>45399392</v>
      </c>
      <c r="T706" s="43">
        <f t="shared" si="31"/>
        <v>3783282.67</v>
      </c>
      <c r="U706" s="50">
        <f t="shared" si="32"/>
        <v>30266261.359999999</v>
      </c>
    </row>
    <row r="707" spans="1:21" x14ac:dyDescent="0.2">
      <c r="A707" s="26" t="s">
        <v>1390</v>
      </c>
      <c r="B707" s="9">
        <v>800255443</v>
      </c>
      <c r="C707" s="6" t="s">
        <v>1372</v>
      </c>
      <c r="D707" s="6" t="s">
        <v>1391</v>
      </c>
      <c r="E707" s="9" t="s">
        <v>16</v>
      </c>
      <c r="F707" s="19">
        <v>3543</v>
      </c>
      <c r="G707" s="19">
        <v>6007039581</v>
      </c>
      <c r="H707" s="20">
        <v>1936528462</v>
      </c>
      <c r="I707" s="7">
        <v>0</v>
      </c>
      <c r="J707" s="7">
        <v>1936528462</v>
      </c>
      <c r="K707" s="13">
        <v>0</v>
      </c>
      <c r="L707" s="18">
        <v>39502424.049999997</v>
      </c>
      <c r="M707" s="13">
        <v>0</v>
      </c>
      <c r="N707" s="14">
        <v>0</v>
      </c>
      <c r="O707" s="28">
        <v>432367646.41000003</v>
      </c>
      <c r="P707" s="30">
        <v>3598641048.54</v>
      </c>
      <c r="R707" s="45">
        <v>6007039581</v>
      </c>
      <c r="S707" s="43">
        <f t="shared" si="30"/>
        <v>24028158</v>
      </c>
      <c r="T707" s="43">
        <f t="shared" si="31"/>
        <v>2002346.5</v>
      </c>
      <c r="U707" s="50">
        <f t="shared" si="32"/>
        <v>16018772</v>
      </c>
    </row>
    <row r="708" spans="1:21" x14ac:dyDescent="0.2">
      <c r="A708" s="26" t="s">
        <v>1392</v>
      </c>
      <c r="B708" s="9">
        <v>892099183</v>
      </c>
      <c r="C708" s="6" t="s">
        <v>1372</v>
      </c>
      <c r="D708" s="6" t="s">
        <v>1393</v>
      </c>
      <c r="E708" s="9" t="s">
        <v>16</v>
      </c>
      <c r="F708" s="19">
        <v>9428</v>
      </c>
      <c r="G708" s="19">
        <v>15661199636</v>
      </c>
      <c r="H708" s="20">
        <v>5173056359</v>
      </c>
      <c r="I708" s="7">
        <v>0</v>
      </c>
      <c r="J708" s="7">
        <v>5173056359</v>
      </c>
      <c r="K708" s="13">
        <v>0</v>
      </c>
      <c r="L708" s="18">
        <v>114279321.16</v>
      </c>
      <c r="M708" s="13">
        <v>0</v>
      </c>
      <c r="N708" s="14">
        <v>0</v>
      </c>
      <c r="O708" s="28">
        <v>1150539703.75</v>
      </c>
      <c r="P708" s="30">
        <v>9223324252.0900002</v>
      </c>
      <c r="R708" s="45">
        <v>15661199636</v>
      </c>
      <c r="S708" s="43">
        <f t="shared" si="30"/>
        <v>62644799</v>
      </c>
      <c r="T708" s="43">
        <f t="shared" si="31"/>
        <v>5220399.92</v>
      </c>
      <c r="U708" s="50">
        <f t="shared" si="32"/>
        <v>41763199.359999999</v>
      </c>
    </row>
    <row r="709" spans="1:21" x14ac:dyDescent="0.2">
      <c r="A709" s="26" t="s">
        <v>1394</v>
      </c>
      <c r="B709" s="9">
        <v>892099243</v>
      </c>
      <c r="C709" s="6" t="s">
        <v>1372</v>
      </c>
      <c r="D709" s="6" t="s">
        <v>117</v>
      </c>
      <c r="E709" s="9" t="s">
        <v>16</v>
      </c>
      <c r="F709" s="19">
        <v>60535</v>
      </c>
      <c r="G709" s="19">
        <v>97634177425</v>
      </c>
      <c r="H709" s="20">
        <v>32982844833</v>
      </c>
      <c r="I709" s="7">
        <v>0</v>
      </c>
      <c r="J709" s="7">
        <v>32982844833</v>
      </c>
      <c r="K709" s="13">
        <v>0</v>
      </c>
      <c r="L709" s="18">
        <v>1201999713.3099999</v>
      </c>
      <c r="M709" s="13">
        <v>0</v>
      </c>
      <c r="N709" s="14">
        <v>0</v>
      </c>
      <c r="O709" s="28">
        <v>7387348426.6499996</v>
      </c>
      <c r="P709" s="30">
        <v>56061984452.040001</v>
      </c>
      <c r="R709" s="45">
        <v>97634177425</v>
      </c>
      <c r="S709" s="43">
        <f t="shared" si="30"/>
        <v>390536710</v>
      </c>
      <c r="T709" s="43">
        <f t="shared" si="31"/>
        <v>32544725.829999998</v>
      </c>
      <c r="U709" s="50">
        <f t="shared" si="32"/>
        <v>260357806.63999999</v>
      </c>
    </row>
    <row r="710" spans="1:21" x14ac:dyDescent="0.2">
      <c r="A710" s="26" t="s">
        <v>1395</v>
      </c>
      <c r="B710" s="9">
        <v>800098193</v>
      </c>
      <c r="C710" s="6" t="s">
        <v>1372</v>
      </c>
      <c r="D710" s="6" t="s">
        <v>1337</v>
      </c>
      <c r="E710" s="9" t="s">
        <v>16</v>
      </c>
      <c r="F710" s="19">
        <v>7449</v>
      </c>
      <c r="G710" s="19">
        <v>12674451153</v>
      </c>
      <c r="H710" s="20">
        <v>4070875974</v>
      </c>
      <c r="I710" s="7">
        <v>0</v>
      </c>
      <c r="J710" s="7">
        <v>4070875974</v>
      </c>
      <c r="K710" s="13">
        <v>0</v>
      </c>
      <c r="L710" s="18">
        <v>173764227.87</v>
      </c>
      <c r="M710" s="13">
        <v>0</v>
      </c>
      <c r="N710" s="14">
        <v>0</v>
      </c>
      <c r="O710" s="28">
        <v>909033756.17999995</v>
      </c>
      <c r="P710" s="30">
        <v>7520777194.9499998</v>
      </c>
      <c r="R710" s="45">
        <v>12674451153</v>
      </c>
      <c r="S710" s="43">
        <f t="shared" si="30"/>
        <v>50697805</v>
      </c>
      <c r="T710" s="43">
        <f t="shared" si="31"/>
        <v>4224817.08</v>
      </c>
      <c r="U710" s="50">
        <f t="shared" si="32"/>
        <v>33798536.640000001</v>
      </c>
    </row>
    <row r="711" spans="1:21" x14ac:dyDescent="0.2">
      <c r="A711" s="26" t="s">
        <v>1396</v>
      </c>
      <c r="B711" s="9">
        <v>800136458</v>
      </c>
      <c r="C711" s="6" t="s">
        <v>1372</v>
      </c>
      <c r="D711" s="6" t="s">
        <v>1397</v>
      </c>
      <c r="E711" s="9" t="s">
        <v>16</v>
      </c>
      <c r="F711" s="19">
        <v>5612</v>
      </c>
      <c r="G711" s="19">
        <v>8488239792</v>
      </c>
      <c r="H711" s="20">
        <v>3253314139</v>
      </c>
      <c r="I711" s="7">
        <v>0</v>
      </c>
      <c r="J711" s="7">
        <v>3253314139</v>
      </c>
      <c r="K711" s="13">
        <v>0</v>
      </c>
      <c r="L711" s="18">
        <v>79057795.909999996</v>
      </c>
      <c r="M711" s="13">
        <v>0</v>
      </c>
      <c r="N711" s="14">
        <v>0</v>
      </c>
      <c r="O711" s="28">
        <v>684856684.07000005</v>
      </c>
      <c r="P711" s="30">
        <v>4471011173.0200005</v>
      </c>
      <c r="R711" s="45">
        <v>8488239792</v>
      </c>
      <c r="S711" s="43">
        <f t="shared" si="30"/>
        <v>33952959</v>
      </c>
      <c r="T711" s="43">
        <f t="shared" si="31"/>
        <v>2829413.25</v>
      </c>
      <c r="U711" s="50">
        <f t="shared" si="32"/>
        <v>22635306</v>
      </c>
    </row>
    <row r="712" spans="1:21" x14ac:dyDescent="0.2">
      <c r="A712" s="26" t="s">
        <v>1398</v>
      </c>
      <c r="B712" s="9">
        <v>892099317</v>
      </c>
      <c r="C712" s="6" t="s">
        <v>1372</v>
      </c>
      <c r="D712" s="6" t="s">
        <v>1399</v>
      </c>
      <c r="E712" s="9" t="s">
        <v>16</v>
      </c>
      <c r="F712" s="19">
        <v>9873</v>
      </c>
      <c r="G712" s="19">
        <v>16048443024</v>
      </c>
      <c r="H712" s="20">
        <v>5393210835</v>
      </c>
      <c r="I712" s="7">
        <v>0</v>
      </c>
      <c r="J712" s="7">
        <v>5393210835</v>
      </c>
      <c r="K712" s="13">
        <v>0</v>
      </c>
      <c r="L712" s="18">
        <v>109171148.48999999</v>
      </c>
      <c r="M712" s="13">
        <v>0</v>
      </c>
      <c r="N712" s="14">
        <v>0</v>
      </c>
      <c r="O712" s="28">
        <v>1204844982.51</v>
      </c>
      <c r="P712" s="30">
        <v>9341216058</v>
      </c>
      <c r="R712" s="45">
        <v>16048443024</v>
      </c>
      <c r="S712" s="43">
        <f t="shared" si="30"/>
        <v>64193772</v>
      </c>
      <c r="T712" s="43">
        <f t="shared" si="31"/>
        <v>5349481</v>
      </c>
      <c r="U712" s="50">
        <f t="shared" si="32"/>
        <v>42795848</v>
      </c>
    </row>
    <row r="713" spans="1:21" x14ac:dyDescent="0.2">
      <c r="A713" s="26" t="s">
        <v>1400</v>
      </c>
      <c r="B713" s="9">
        <v>892099234</v>
      </c>
      <c r="C713" s="6" t="s">
        <v>1372</v>
      </c>
      <c r="D713" s="6" t="s">
        <v>1401</v>
      </c>
      <c r="E713" s="9" t="s">
        <v>16</v>
      </c>
      <c r="F713" s="19">
        <v>10371</v>
      </c>
      <c r="G713" s="19">
        <v>15032339289</v>
      </c>
      <c r="H713" s="20">
        <v>5608930444</v>
      </c>
      <c r="I713" s="7">
        <v>0</v>
      </c>
      <c r="J713" s="7">
        <v>5608930444</v>
      </c>
      <c r="K713" s="13">
        <v>0</v>
      </c>
      <c r="L713" s="18">
        <v>135839821.34999999</v>
      </c>
      <c r="M713" s="13">
        <v>0</v>
      </c>
      <c r="N713" s="14">
        <v>0</v>
      </c>
      <c r="O713" s="28">
        <v>1265618080.99</v>
      </c>
      <c r="P713" s="30">
        <v>8021950942.6599998</v>
      </c>
      <c r="R713" s="45">
        <v>15032339289</v>
      </c>
      <c r="S713" s="43">
        <f t="shared" si="30"/>
        <v>60129357</v>
      </c>
      <c r="T713" s="43">
        <f t="shared" si="31"/>
        <v>5010779.75</v>
      </c>
      <c r="U713" s="50">
        <f t="shared" si="32"/>
        <v>40086238</v>
      </c>
    </row>
    <row r="714" spans="1:21" x14ac:dyDescent="0.2">
      <c r="A714" s="26" t="s">
        <v>1402</v>
      </c>
      <c r="B714" s="9">
        <v>800128428</v>
      </c>
      <c r="C714" s="6" t="s">
        <v>1372</v>
      </c>
      <c r="D714" s="6" t="s">
        <v>1403</v>
      </c>
      <c r="E714" s="9" t="s">
        <v>16</v>
      </c>
      <c r="F714" s="19">
        <v>8730</v>
      </c>
      <c r="G714" s="19">
        <v>13103572860</v>
      </c>
      <c r="H714" s="20">
        <v>4756711051</v>
      </c>
      <c r="I714" s="7">
        <v>0</v>
      </c>
      <c r="J714" s="7">
        <v>4756711051</v>
      </c>
      <c r="K714" s="13">
        <v>0</v>
      </c>
      <c r="L714" s="18">
        <v>104024811.29000001</v>
      </c>
      <c r="M714" s="13">
        <v>0</v>
      </c>
      <c r="N714" s="14">
        <v>0</v>
      </c>
      <c r="O714" s="28">
        <v>1065359738.41</v>
      </c>
      <c r="P714" s="30">
        <v>7177477259.3000002</v>
      </c>
      <c r="R714" s="45">
        <v>13103572860</v>
      </c>
      <c r="S714" s="43">
        <f t="shared" si="30"/>
        <v>52414291</v>
      </c>
      <c r="T714" s="43">
        <f t="shared" si="31"/>
        <v>4367857.58</v>
      </c>
      <c r="U714" s="50">
        <f t="shared" si="32"/>
        <v>34942860.640000001</v>
      </c>
    </row>
    <row r="715" spans="1:21" x14ac:dyDescent="0.2">
      <c r="A715" s="26" t="s">
        <v>1404</v>
      </c>
      <c r="B715" s="9">
        <v>892099242</v>
      </c>
      <c r="C715" s="6" t="s">
        <v>1372</v>
      </c>
      <c r="D715" s="6" t="s">
        <v>1405</v>
      </c>
      <c r="E715" s="9" t="s">
        <v>16</v>
      </c>
      <c r="F715" s="19">
        <v>9868</v>
      </c>
      <c r="G715" s="19">
        <v>16432400828</v>
      </c>
      <c r="H715" s="20">
        <v>5415929574</v>
      </c>
      <c r="I715" s="7">
        <v>0</v>
      </c>
      <c r="J715" s="7">
        <v>5415929574</v>
      </c>
      <c r="K715" s="13">
        <v>0</v>
      </c>
      <c r="L715" s="18">
        <v>120622723.81999999</v>
      </c>
      <c r="M715" s="13">
        <v>0</v>
      </c>
      <c r="N715" s="14">
        <v>0</v>
      </c>
      <c r="O715" s="28">
        <v>1204234810.8399999</v>
      </c>
      <c r="P715" s="30">
        <v>9691613719.3400002</v>
      </c>
      <c r="R715" s="45">
        <v>16432400828</v>
      </c>
      <c r="S715" s="43">
        <f t="shared" si="30"/>
        <v>65729603</v>
      </c>
      <c r="T715" s="43">
        <f t="shared" si="31"/>
        <v>5477466.9199999999</v>
      </c>
      <c r="U715" s="50">
        <f t="shared" si="32"/>
        <v>43819735.359999999</v>
      </c>
    </row>
    <row r="716" spans="1:21" x14ac:dyDescent="0.2">
      <c r="A716" s="26" t="s">
        <v>1406</v>
      </c>
      <c r="B716" s="9">
        <v>800172206</v>
      </c>
      <c r="C716" s="6" t="s">
        <v>1372</v>
      </c>
      <c r="D716" s="6" t="s">
        <v>1407</v>
      </c>
      <c r="E716" s="9" t="s">
        <v>16</v>
      </c>
      <c r="F716" s="19">
        <v>7849</v>
      </c>
      <c r="G716" s="19">
        <v>12096808159</v>
      </c>
      <c r="H716" s="20">
        <v>4323491199</v>
      </c>
      <c r="I716" s="7">
        <v>0</v>
      </c>
      <c r="J716" s="7">
        <v>4323491199</v>
      </c>
      <c r="K716" s="13">
        <v>0</v>
      </c>
      <c r="L716" s="18">
        <v>87711933.469999999</v>
      </c>
      <c r="M716" s="13">
        <v>0</v>
      </c>
      <c r="N716" s="14">
        <v>0</v>
      </c>
      <c r="O716" s="28">
        <v>957847489.88999999</v>
      </c>
      <c r="P716" s="30">
        <v>6727757536.6399994</v>
      </c>
      <c r="R716" s="45">
        <v>12096808159</v>
      </c>
      <c r="S716" s="43">
        <f t="shared" si="30"/>
        <v>48387233</v>
      </c>
      <c r="T716" s="43">
        <f t="shared" si="31"/>
        <v>4032269.42</v>
      </c>
      <c r="U716" s="50">
        <f t="shared" si="32"/>
        <v>32258155.359999999</v>
      </c>
    </row>
    <row r="717" spans="1:21" x14ac:dyDescent="0.2">
      <c r="A717" s="26" t="s">
        <v>1408</v>
      </c>
      <c r="B717" s="9">
        <v>800079035</v>
      </c>
      <c r="C717" s="6" t="s">
        <v>1372</v>
      </c>
      <c r="D717" s="6" t="s">
        <v>1409</v>
      </c>
      <c r="E717" s="9" t="s">
        <v>16</v>
      </c>
      <c r="F717" s="19">
        <v>37373</v>
      </c>
      <c r="G717" s="19">
        <v>52115228326</v>
      </c>
      <c r="H717" s="20">
        <v>20410082796</v>
      </c>
      <c r="I717" s="7">
        <v>0</v>
      </c>
      <c r="J717" s="7">
        <v>20410082796</v>
      </c>
      <c r="K717" s="13">
        <v>0</v>
      </c>
      <c r="L717" s="18">
        <v>673717031.54999995</v>
      </c>
      <c r="M717" s="13">
        <v>0</v>
      </c>
      <c r="N717" s="14">
        <v>0</v>
      </c>
      <c r="O717" s="28">
        <v>4560789175.6700001</v>
      </c>
      <c r="P717" s="30">
        <v>26470639322.779999</v>
      </c>
      <c r="R717" s="45">
        <v>52115228326</v>
      </c>
      <c r="S717" s="43">
        <f t="shared" ref="S717:S780" si="33">+ROUND(R717*0.004,0)</f>
        <v>208460913</v>
      </c>
      <c r="T717" s="43">
        <f t="shared" ref="T717:T780" si="34">ROUND((S717/12),2)</f>
        <v>17371742.75</v>
      </c>
      <c r="U717" s="50">
        <f t="shared" ref="U717:U780" si="35">+T717*8</f>
        <v>138973942</v>
      </c>
    </row>
    <row r="718" spans="1:21" x14ac:dyDescent="0.2">
      <c r="A718" s="26" t="s">
        <v>1410</v>
      </c>
      <c r="B718" s="9">
        <v>892099325</v>
      </c>
      <c r="C718" s="6" t="s">
        <v>1372</v>
      </c>
      <c r="D718" s="6" t="s">
        <v>1411</v>
      </c>
      <c r="E718" s="9" t="s">
        <v>16</v>
      </c>
      <c r="F718" s="19">
        <v>21536</v>
      </c>
      <c r="G718" s="19">
        <v>34795413696</v>
      </c>
      <c r="H718" s="20">
        <v>11771140077</v>
      </c>
      <c r="I718" s="7">
        <v>0</v>
      </c>
      <c r="J718" s="7">
        <v>11771140077</v>
      </c>
      <c r="K718" s="13">
        <v>0</v>
      </c>
      <c r="L718" s="18">
        <v>394375513.24000001</v>
      </c>
      <c r="M718" s="13">
        <v>0</v>
      </c>
      <c r="N718" s="14">
        <v>0</v>
      </c>
      <c r="O718" s="28">
        <v>2628131423.4099998</v>
      </c>
      <c r="P718" s="30">
        <v>20001766682.349998</v>
      </c>
      <c r="R718" s="45">
        <v>34795413696</v>
      </c>
      <c r="S718" s="43">
        <f t="shared" si="33"/>
        <v>139181655</v>
      </c>
      <c r="T718" s="43">
        <f t="shared" si="34"/>
        <v>11598471.25</v>
      </c>
      <c r="U718" s="50">
        <f t="shared" si="35"/>
        <v>92787770</v>
      </c>
    </row>
    <row r="719" spans="1:21" x14ac:dyDescent="0.2">
      <c r="A719" s="26" t="s">
        <v>1412</v>
      </c>
      <c r="B719" s="9">
        <v>892099309</v>
      </c>
      <c r="C719" s="6" t="s">
        <v>1372</v>
      </c>
      <c r="D719" s="6" t="s">
        <v>1413</v>
      </c>
      <c r="E719" s="9" t="s">
        <v>16</v>
      </c>
      <c r="F719" s="19">
        <v>7265</v>
      </c>
      <c r="G719" s="19">
        <v>11946638650</v>
      </c>
      <c r="H719" s="20">
        <v>3987571556</v>
      </c>
      <c r="I719" s="7">
        <v>0</v>
      </c>
      <c r="J719" s="7">
        <v>3987571556</v>
      </c>
      <c r="K719" s="13">
        <v>0</v>
      </c>
      <c r="L719" s="18">
        <v>102523394.94</v>
      </c>
      <c r="M719" s="13">
        <v>0</v>
      </c>
      <c r="N719" s="14">
        <v>0</v>
      </c>
      <c r="O719" s="28">
        <v>886579438.66999996</v>
      </c>
      <c r="P719" s="30">
        <v>6969964260.3900003</v>
      </c>
      <c r="R719" s="45">
        <v>11946638650</v>
      </c>
      <c r="S719" s="43">
        <f t="shared" si="33"/>
        <v>47786555</v>
      </c>
      <c r="T719" s="43">
        <f t="shared" si="34"/>
        <v>3982212.92</v>
      </c>
      <c r="U719" s="50">
        <f t="shared" si="35"/>
        <v>31857703.359999999</v>
      </c>
    </row>
    <row r="720" spans="1:21" x14ac:dyDescent="0.2">
      <c r="A720" s="26" t="s">
        <v>1414</v>
      </c>
      <c r="B720" s="9">
        <v>800098195</v>
      </c>
      <c r="C720" s="6" t="s">
        <v>1372</v>
      </c>
      <c r="D720" s="6" t="s">
        <v>723</v>
      </c>
      <c r="E720" s="9" t="s">
        <v>16</v>
      </c>
      <c r="F720" s="19">
        <v>9938</v>
      </c>
      <c r="G720" s="19">
        <v>16012572686</v>
      </c>
      <c r="H720" s="20">
        <v>5438607351</v>
      </c>
      <c r="I720" s="7">
        <v>0</v>
      </c>
      <c r="J720" s="7">
        <v>5438607351</v>
      </c>
      <c r="K720" s="13">
        <v>0</v>
      </c>
      <c r="L720" s="18">
        <v>162447111.15000001</v>
      </c>
      <c r="M720" s="13">
        <v>0</v>
      </c>
      <c r="N720" s="14">
        <v>0</v>
      </c>
      <c r="O720" s="28">
        <v>1212777214.24</v>
      </c>
      <c r="P720" s="30">
        <v>9198741009.6100006</v>
      </c>
      <c r="R720" s="45">
        <v>16012572686</v>
      </c>
      <c r="S720" s="43">
        <f t="shared" si="33"/>
        <v>64050291</v>
      </c>
      <c r="T720" s="43">
        <f t="shared" si="34"/>
        <v>5337524.25</v>
      </c>
      <c r="U720" s="50">
        <f t="shared" si="35"/>
        <v>42700194</v>
      </c>
    </row>
    <row r="721" spans="1:21" x14ac:dyDescent="0.2">
      <c r="A721" s="26" t="s">
        <v>1415</v>
      </c>
      <c r="B721" s="9">
        <v>800098199</v>
      </c>
      <c r="C721" s="6" t="s">
        <v>1372</v>
      </c>
      <c r="D721" s="6" t="s">
        <v>1416</v>
      </c>
      <c r="E721" s="9" t="s">
        <v>16</v>
      </c>
      <c r="F721" s="19">
        <v>8699</v>
      </c>
      <c r="G721" s="19">
        <v>14242359459</v>
      </c>
      <c r="H721" s="20">
        <v>4695062588</v>
      </c>
      <c r="I721" s="7">
        <v>0</v>
      </c>
      <c r="J721" s="7">
        <v>4695062588</v>
      </c>
      <c r="K721" s="13">
        <v>0</v>
      </c>
      <c r="L721" s="18">
        <v>205162390.31</v>
      </c>
      <c r="M721" s="13">
        <v>0</v>
      </c>
      <c r="N721" s="14">
        <v>0</v>
      </c>
      <c r="O721" s="28">
        <v>1061576674.05</v>
      </c>
      <c r="P721" s="30">
        <v>8280557806.6399994</v>
      </c>
      <c r="R721" s="45">
        <v>14242359459</v>
      </c>
      <c r="S721" s="43">
        <f t="shared" si="33"/>
        <v>56969438</v>
      </c>
      <c r="T721" s="43">
        <f t="shared" si="34"/>
        <v>4747453.17</v>
      </c>
      <c r="U721" s="50">
        <f t="shared" si="35"/>
        <v>37979625.359999999</v>
      </c>
    </row>
    <row r="722" spans="1:21" x14ac:dyDescent="0.2">
      <c r="A722" s="26" t="s">
        <v>1417</v>
      </c>
      <c r="B722" s="9">
        <v>800098203</v>
      </c>
      <c r="C722" s="6" t="s">
        <v>1372</v>
      </c>
      <c r="D722" s="6" t="s">
        <v>1418</v>
      </c>
      <c r="E722" s="9" t="s">
        <v>16</v>
      </c>
      <c r="F722" s="19">
        <v>6267</v>
      </c>
      <c r="G722" s="19">
        <v>10065541506</v>
      </c>
      <c r="H722" s="20">
        <v>3406220008</v>
      </c>
      <c r="I722" s="7">
        <v>0</v>
      </c>
      <c r="J722" s="7">
        <v>3406220008</v>
      </c>
      <c r="K722" s="13">
        <v>0</v>
      </c>
      <c r="L722" s="18">
        <v>82115457.719999999</v>
      </c>
      <c r="M722" s="13">
        <v>0</v>
      </c>
      <c r="N722" s="14">
        <v>0</v>
      </c>
      <c r="O722" s="28">
        <v>764789173.03999996</v>
      </c>
      <c r="P722" s="30">
        <v>5812416867.2399998</v>
      </c>
      <c r="R722" s="45">
        <v>10065541506</v>
      </c>
      <c r="S722" s="43">
        <f t="shared" si="33"/>
        <v>40262166</v>
      </c>
      <c r="T722" s="43">
        <f t="shared" si="34"/>
        <v>3355180.5</v>
      </c>
      <c r="U722" s="50">
        <f t="shared" si="35"/>
        <v>26841444</v>
      </c>
    </row>
    <row r="723" spans="1:21" x14ac:dyDescent="0.2">
      <c r="A723" s="26" t="s">
        <v>1419</v>
      </c>
      <c r="B723" s="9">
        <v>800098205</v>
      </c>
      <c r="C723" s="6" t="s">
        <v>1372</v>
      </c>
      <c r="D723" s="6" t="s">
        <v>1420</v>
      </c>
      <c r="E723" s="9" t="s">
        <v>16</v>
      </c>
      <c r="F723" s="19">
        <v>5983</v>
      </c>
      <c r="G723" s="19">
        <v>10086859360</v>
      </c>
      <c r="H723" s="20">
        <v>3183857003</v>
      </c>
      <c r="I723" s="7">
        <v>0</v>
      </c>
      <c r="J723" s="7">
        <v>3183857003</v>
      </c>
      <c r="K723" s="13">
        <v>0</v>
      </c>
      <c r="L723" s="18">
        <v>73012875.060000002</v>
      </c>
      <c r="M723" s="13">
        <v>0</v>
      </c>
      <c r="N723" s="14">
        <v>0</v>
      </c>
      <c r="O723" s="28">
        <v>730131422.10000002</v>
      </c>
      <c r="P723" s="30">
        <v>6099858059.8400002</v>
      </c>
      <c r="R723" s="45">
        <v>10086859360</v>
      </c>
      <c r="S723" s="43">
        <f t="shared" si="33"/>
        <v>40347437</v>
      </c>
      <c r="T723" s="43">
        <f t="shared" si="34"/>
        <v>3362286.42</v>
      </c>
      <c r="U723" s="50">
        <f t="shared" si="35"/>
        <v>26898291.359999999</v>
      </c>
    </row>
    <row r="724" spans="1:21" x14ac:dyDescent="0.2">
      <c r="A724" s="26" t="s">
        <v>1421</v>
      </c>
      <c r="B724" s="9">
        <v>892099246</v>
      </c>
      <c r="C724" s="6" t="s">
        <v>1372</v>
      </c>
      <c r="D724" s="6" t="s">
        <v>1422</v>
      </c>
      <c r="E724" s="9" t="s">
        <v>16</v>
      </c>
      <c r="F724" s="19">
        <v>1443</v>
      </c>
      <c r="G724" s="19">
        <v>2301322374</v>
      </c>
      <c r="H724" s="20">
        <v>759302804</v>
      </c>
      <c r="I724" s="7">
        <v>0</v>
      </c>
      <c r="J724" s="7">
        <v>759302804</v>
      </c>
      <c r="K724" s="13">
        <v>0</v>
      </c>
      <c r="L724" s="18">
        <v>19522535.760000002</v>
      </c>
      <c r="M724" s="13">
        <v>0</v>
      </c>
      <c r="N724" s="14">
        <v>0</v>
      </c>
      <c r="O724" s="28">
        <v>176095544.38999999</v>
      </c>
      <c r="P724" s="30">
        <v>1346401489.8499999</v>
      </c>
      <c r="R724" s="45">
        <v>2301322374</v>
      </c>
      <c r="S724" s="43">
        <f t="shared" si="33"/>
        <v>9205289</v>
      </c>
      <c r="T724" s="43">
        <f t="shared" si="34"/>
        <v>767107.42</v>
      </c>
      <c r="U724" s="50">
        <f t="shared" si="35"/>
        <v>6136859.3600000003</v>
      </c>
    </row>
    <row r="725" spans="1:21" x14ac:dyDescent="0.2">
      <c r="A725" s="26" t="s">
        <v>1423</v>
      </c>
      <c r="B725" s="9">
        <v>892099548</v>
      </c>
      <c r="C725" s="6" t="s">
        <v>1372</v>
      </c>
      <c r="D725" s="6" t="s">
        <v>863</v>
      </c>
      <c r="E725" s="9" t="s">
        <v>16</v>
      </c>
      <c r="F725" s="19">
        <v>14353</v>
      </c>
      <c r="G725" s="19">
        <v>24559949361</v>
      </c>
      <c r="H725" s="20">
        <v>7733431269</v>
      </c>
      <c r="I725" s="7">
        <v>0</v>
      </c>
      <c r="J725" s="7">
        <v>7733431269</v>
      </c>
      <c r="K725" s="13">
        <v>0</v>
      </c>
      <c r="L725" s="18">
        <v>292494015.54000002</v>
      </c>
      <c r="M725" s="13">
        <v>0</v>
      </c>
      <c r="N725" s="14">
        <v>0</v>
      </c>
      <c r="O725" s="28">
        <v>1751558800.1600001</v>
      </c>
      <c r="P725" s="30">
        <v>14782465276.299999</v>
      </c>
      <c r="R725" s="45">
        <v>24559949361</v>
      </c>
      <c r="S725" s="43">
        <f t="shared" si="33"/>
        <v>98239797</v>
      </c>
      <c r="T725" s="43">
        <f t="shared" si="34"/>
        <v>8186649.75</v>
      </c>
      <c r="U725" s="50">
        <f t="shared" si="35"/>
        <v>65493198</v>
      </c>
    </row>
    <row r="726" spans="1:21" x14ac:dyDescent="0.2">
      <c r="A726" s="26" t="s">
        <v>1424</v>
      </c>
      <c r="B726" s="9">
        <v>892099173</v>
      </c>
      <c r="C726" s="6" t="s">
        <v>1372</v>
      </c>
      <c r="D726" s="6" t="s">
        <v>1425</v>
      </c>
      <c r="E726" s="9" t="s">
        <v>16</v>
      </c>
      <c r="F726" s="19">
        <v>15869</v>
      </c>
      <c r="G726" s="19">
        <v>25609360462</v>
      </c>
      <c r="H726" s="20">
        <v>8590248804</v>
      </c>
      <c r="I726" s="7">
        <v>0</v>
      </c>
      <c r="J726" s="7">
        <v>8590248804</v>
      </c>
      <c r="K726" s="13">
        <v>0</v>
      </c>
      <c r="L726" s="18">
        <v>177643356.72999999</v>
      </c>
      <c r="M726" s="13">
        <v>0</v>
      </c>
      <c r="N726" s="14">
        <v>0</v>
      </c>
      <c r="O726" s="28">
        <v>1936562850.95</v>
      </c>
      <c r="P726" s="30">
        <v>14904905450.32</v>
      </c>
      <c r="R726" s="45">
        <v>25609360462</v>
      </c>
      <c r="S726" s="43">
        <f t="shared" si="33"/>
        <v>102437442</v>
      </c>
      <c r="T726" s="43">
        <f t="shared" si="34"/>
        <v>8536453.5</v>
      </c>
      <c r="U726" s="50">
        <f t="shared" si="35"/>
        <v>68291628</v>
      </c>
    </row>
    <row r="727" spans="1:21" x14ac:dyDescent="0.2">
      <c r="A727" s="26" t="s">
        <v>1426</v>
      </c>
      <c r="B727" s="9">
        <v>891280000</v>
      </c>
      <c r="C727" s="6" t="s">
        <v>1427</v>
      </c>
      <c r="D727" s="6" t="s">
        <v>1428</v>
      </c>
      <c r="E727" s="9" t="s">
        <v>49</v>
      </c>
      <c r="F727" s="19">
        <v>242450</v>
      </c>
      <c r="G727" s="19">
        <v>417165288800</v>
      </c>
      <c r="H727" s="20">
        <v>132154020614</v>
      </c>
      <c r="I727" s="7">
        <v>0</v>
      </c>
      <c r="J727" s="7">
        <v>132154020614</v>
      </c>
      <c r="K727" s="13">
        <v>0</v>
      </c>
      <c r="L727" s="18">
        <v>4724950938.2700005</v>
      </c>
      <c r="M727" s="13">
        <v>0</v>
      </c>
      <c r="N727" s="14">
        <v>2204451356.02</v>
      </c>
      <c r="O727" s="28">
        <v>12939075143.299999</v>
      </c>
      <c r="P727" s="30">
        <v>265142790748.41</v>
      </c>
      <c r="R727" s="45">
        <v>417165288800</v>
      </c>
      <c r="S727" s="43">
        <f t="shared" si="33"/>
        <v>1668661155</v>
      </c>
      <c r="T727" s="43">
        <f t="shared" si="34"/>
        <v>139055096.25</v>
      </c>
      <c r="U727" s="50">
        <f t="shared" si="35"/>
        <v>1112440770</v>
      </c>
    </row>
    <row r="728" spans="1:21" x14ac:dyDescent="0.2">
      <c r="A728" s="26" t="s">
        <v>1429</v>
      </c>
      <c r="B728" s="9">
        <v>800099054</v>
      </c>
      <c r="C728" s="6" t="s">
        <v>1427</v>
      </c>
      <c r="D728" s="6" t="s">
        <v>929</v>
      </c>
      <c r="E728" s="9" t="s">
        <v>13</v>
      </c>
      <c r="F728" s="19">
        <v>7173</v>
      </c>
      <c r="G728" s="19">
        <v>11638888281</v>
      </c>
      <c r="H728" s="20">
        <v>3886576908</v>
      </c>
      <c r="I728" s="7">
        <v>0</v>
      </c>
      <c r="J728" s="7">
        <v>3886576908</v>
      </c>
      <c r="K728" s="13">
        <v>0</v>
      </c>
      <c r="L728" s="18">
        <v>106212671.73</v>
      </c>
      <c r="M728" s="13">
        <v>0</v>
      </c>
      <c r="N728" s="14">
        <v>0</v>
      </c>
      <c r="O728" s="28">
        <v>382808768.82999998</v>
      </c>
      <c r="P728" s="30">
        <v>7263289932.4399996</v>
      </c>
      <c r="R728" s="45">
        <v>11638888281</v>
      </c>
      <c r="S728" s="43">
        <f t="shared" si="33"/>
        <v>46555553</v>
      </c>
      <c r="T728" s="43">
        <f t="shared" si="34"/>
        <v>3879629.42</v>
      </c>
      <c r="U728" s="50">
        <f t="shared" si="35"/>
        <v>31037035.359999999</v>
      </c>
    </row>
    <row r="729" spans="1:21" x14ac:dyDescent="0.2">
      <c r="A729" s="26" t="s">
        <v>1430</v>
      </c>
      <c r="B729" s="9">
        <v>800099052</v>
      </c>
      <c r="C729" s="6" t="s">
        <v>1427</v>
      </c>
      <c r="D729" s="6" t="s">
        <v>1431</v>
      </c>
      <c r="E729" s="9" t="s">
        <v>13</v>
      </c>
      <c r="F729" s="19">
        <v>6957</v>
      </c>
      <c r="G729" s="19">
        <v>11151841419</v>
      </c>
      <c r="H729" s="20">
        <v>3791407496</v>
      </c>
      <c r="I729" s="7">
        <v>0</v>
      </c>
      <c r="J729" s="7">
        <v>3791407496</v>
      </c>
      <c r="K729" s="13">
        <v>0</v>
      </c>
      <c r="L729" s="18">
        <v>77251709.150000006</v>
      </c>
      <c r="M729" s="13">
        <v>0</v>
      </c>
      <c r="N729" s="14">
        <v>0</v>
      </c>
      <c r="O729" s="28">
        <v>371281277.67000002</v>
      </c>
      <c r="P729" s="30">
        <v>6911900936.1800003</v>
      </c>
      <c r="R729" s="45">
        <v>11151841419</v>
      </c>
      <c r="S729" s="43">
        <f t="shared" si="33"/>
        <v>44607366</v>
      </c>
      <c r="T729" s="43">
        <f t="shared" si="34"/>
        <v>3717280.5</v>
      </c>
      <c r="U729" s="50">
        <f t="shared" si="35"/>
        <v>29738244</v>
      </c>
    </row>
    <row r="730" spans="1:21" x14ac:dyDescent="0.2">
      <c r="A730" s="26" t="s">
        <v>1432</v>
      </c>
      <c r="B730" s="9">
        <v>800099055</v>
      </c>
      <c r="C730" s="6" t="s">
        <v>1427</v>
      </c>
      <c r="D730" s="6" t="s">
        <v>1433</v>
      </c>
      <c r="E730" s="9" t="s">
        <v>13</v>
      </c>
      <c r="F730" s="19">
        <v>6223</v>
      </c>
      <c r="G730" s="19">
        <v>11237736097</v>
      </c>
      <c r="H730" s="20">
        <v>3387133316</v>
      </c>
      <c r="I730" s="7">
        <v>0</v>
      </c>
      <c r="J730" s="7">
        <v>3387133316</v>
      </c>
      <c r="K730" s="13">
        <v>0</v>
      </c>
      <c r="L730" s="18">
        <v>79914812.799999997</v>
      </c>
      <c r="M730" s="13">
        <v>0</v>
      </c>
      <c r="N730" s="14">
        <v>0</v>
      </c>
      <c r="O730" s="28">
        <v>332109154.94999999</v>
      </c>
      <c r="P730" s="30">
        <v>7438578813.25</v>
      </c>
      <c r="R730" s="45">
        <v>11237736097</v>
      </c>
      <c r="S730" s="43">
        <f t="shared" si="33"/>
        <v>44950944</v>
      </c>
      <c r="T730" s="43">
        <f t="shared" si="34"/>
        <v>3745912</v>
      </c>
      <c r="U730" s="50">
        <f t="shared" si="35"/>
        <v>29967296</v>
      </c>
    </row>
    <row r="731" spans="1:21" x14ac:dyDescent="0.2">
      <c r="A731" s="26" t="s">
        <v>1434</v>
      </c>
      <c r="B731" s="9">
        <v>800099058</v>
      </c>
      <c r="C731" s="6" t="s">
        <v>1427</v>
      </c>
      <c r="D731" s="6" t="s">
        <v>1435</v>
      </c>
      <c r="E731" s="9" t="s">
        <v>13</v>
      </c>
      <c r="F731" s="19">
        <v>5978</v>
      </c>
      <c r="G731" s="19">
        <v>9784240424</v>
      </c>
      <c r="H731" s="20">
        <v>3283546540</v>
      </c>
      <c r="I731" s="7">
        <v>0</v>
      </c>
      <c r="J731" s="7">
        <v>3283546540</v>
      </c>
      <c r="K731" s="13">
        <v>0</v>
      </c>
      <c r="L731" s="18">
        <v>67931015.659999996</v>
      </c>
      <c r="M731" s="13">
        <v>0</v>
      </c>
      <c r="N731" s="14">
        <v>0</v>
      </c>
      <c r="O731" s="28">
        <v>319033991.37</v>
      </c>
      <c r="P731" s="30">
        <v>6113728876.9700003</v>
      </c>
      <c r="R731" s="45">
        <v>9784240424</v>
      </c>
      <c r="S731" s="43">
        <f t="shared" si="33"/>
        <v>39136962</v>
      </c>
      <c r="T731" s="43">
        <f t="shared" si="34"/>
        <v>3261413.5</v>
      </c>
      <c r="U731" s="50">
        <f t="shared" si="35"/>
        <v>26091308</v>
      </c>
    </row>
    <row r="732" spans="1:21" x14ac:dyDescent="0.2">
      <c r="A732" s="26" t="s">
        <v>1436</v>
      </c>
      <c r="B732" s="9">
        <v>800099061</v>
      </c>
      <c r="C732" s="6" t="s">
        <v>1427</v>
      </c>
      <c r="D732" s="6" t="s">
        <v>1437</v>
      </c>
      <c r="E732" s="9" t="s">
        <v>16</v>
      </c>
      <c r="F732" s="19">
        <v>34560</v>
      </c>
      <c r="G732" s="19">
        <v>49549743360</v>
      </c>
      <c r="H732" s="20">
        <v>18925681336</v>
      </c>
      <c r="I732" s="7">
        <v>0</v>
      </c>
      <c r="J732" s="7">
        <v>18925681336</v>
      </c>
      <c r="K732" s="13">
        <v>0</v>
      </c>
      <c r="L732" s="18">
        <v>459271633.76999998</v>
      </c>
      <c r="M732" s="13">
        <v>0</v>
      </c>
      <c r="N732" s="14">
        <v>0</v>
      </c>
      <c r="O732" s="28">
        <v>1844398585.0799999</v>
      </c>
      <c r="P732" s="30">
        <v>28320391805.150002</v>
      </c>
      <c r="R732" s="45">
        <v>49549743360</v>
      </c>
      <c r="S732" s="43">
        <f t="shared" si="33"/>
        <v>198198973</v>
      </c>
      <c r="T732" s="43">
        <f t="shared" si="34"/>
        <v>16516581.08</v>
      </c>
      <c r="U732" s="50">
        <f t="shared" si="35"/>
        <v>132132648.64</v>
      </c>
    </row>
    <row r="733" spans="1:21" x14ac:dyDescent="0.2">
      <c r="A733" s="26" t="s">
        <v>1438</v>
      </c>
      <c r="B733" s="9">
        <v>800035482</v>
      </c>
      <c r="C733" s="6" t="s">
        <v>1427</v>
      </c>
      <c r="D733" s="6" t="s">
        <v>413</v>
      </c>
      <c r="E733" s="9" t="s">
        <v>13</v>
      </c>
      <c r="F733" s="19">
        <v>4745</v>
      </c>
      <c r="G733" s="19">
        <v>7907831945</v>
      </c>
      <c r="H733" s="20">
        <v>2563870454</v>
      </c>
      <c r="I733" s="7">
        <v>0</v>
      </c>
      <c r="J733" s="7">
        <v>2563870454</v>
      </c>
      <c r="K733" s="13">
        <v>0</v>
      </c>
      <c r="L733" s="18">
        <v>67252273.890000001</v>
      </c>
      <c r="M733" s="13">
        <v>0</v>
      </c>
      <c r="N733" s="14">
        <v>0</v>
      </c>
      <c r="O733" s="28">
        <v>253231229.34999999</v>
      </c>
      <c r="P733" s="30">
        <v>5023477987.7600002</v>
      </c>
      <c r="R733" s="45">
        <v>7907831945</v>
      </c>
      <c r="S733" s="43">
        <f t="shared" si="33"/>
        <v>31631328</v>
      </c>
      <c r="T733" s="43">
        <f t="shared" si="34"/>
        <v>2635944</v>
      </c>
      <c r="U733" s="50">
        <f t="shared" si="35"/>
        <v>21087552</v>
      </c>
    </row>
    <row r="734" spans="1:21" x14ac:dyDescent="0.2">
      <c r="A734" s="26" t="s">
        <v>1439</v>
      </c>
      <c r="B734" s="9">
        <v>800099062</v>
      </c>
      <c r="C734" s="6" t="s">
        <v>1427</v>
      </c>
      <c r="D734" s="6" t="s">
        <v>1440</v>
      </c>
      <c r="E734" s="9" t="s">
        <v>13</v>
      </c>
      <c r="F734" s="19">
        <v>18287</v>
      </c>
      <c r="G734" s="19">
        <v>29966248568</v>
      </c>
      <c r="H734" s="20">
        <v>9931076429</v>
      </c>
      <c r="I734" s="7">
        <v>0</v>
      </c>
      <c r="J734" s="7">
        <v>9931076429</v>
      </c>
      <c r="K734" s="13">
        <v>0</v>
      </c>
      <c r="L734" s="18">
        <v>250723850.18000001</v>
      </c>
      <c r="M734" s="13">
        <v>0</v>
      </c>
      <c r="N734" s="14">
        <v>0</v>
      </c>
      <c r="O734" s="28">
        <v>975940883.25999999</v>
      </c>
      <c r="P734" s="30">
        <v>18808507405.559998</v>
      </c>
      <c r="R734" s="45">
        <v>29966248568</v>
      </c>
      <c r="S734" s="43">
        <f t="shared" si="33"/>
        <v>119864994</v>
      </c>
      <c r="T734" s="43">
        <f t="shared" si="34"/>
        <v>9988749.5</v>
      </c>
      <c r="U734" s="50">
        <f t="shared" si="35"/>
        <v>79909996</v>
      </c>
    </row>
    <row r="735" spans="1:21" x14ac:dyDescent="0.2">
      <c r="A735" s="26" t="s">
        <v>1441</v>
      </c>
      <c r="B735" s="9">
        <v>800019816</v>
      </c>
      <c r="C735" s="6" t="s">
        <v>1427</v>
      </c>
      <c r="D735" s="6" t="s">
        <v>1442</v>
      </c>
      <c r="E735" s="9" t="s">
        <v>13</v>
      </c>
      <c r="F735" s="19">
        <v>7397</v>
      </c>
      <c r="G735" s="19">
        <v>12358781851</v>
      </c>
      <c r="H735" s="20">
        <v>4019559255</v>
      </c>
      <c r="I735" s="7">
        <v>0</v>
      </c>
      <c r="J735" s="7">
        <v>4019559255</v>
      </c>
      <c r="K735" s="13">
        <v>0</v>
      </c>
      <c r="L735" s="18">
        <v>82730243.670000002</v>
      </c>
      <c r="M735" s="13">
        <v>0</v>
      </c>
      <c r="N735" s="14">
        <v>0</v>
      </c>
      <c r="O735" s="28">
        <v>394763204.10000002</v>
      </c>
      <c r="P735" s="30">
        <v>7861729148.2299995</v>
      </c>
      <c r="R735" s="45">
        <v>12358781851</v>
      </c>
      <c r="S735" s="43">
        <f t="shared" si="33"/>
        <v>49435127</v>
      </c>
      <c r="T735" s="43">
        <f t="shared" si="34"/>
        <v>4119593.92</v>
      </c>
      <c r="U735" s="50">
        <f t="shared" si="35"/>
        <v>32956751.359999999</v>
      </c>
    </row>
    <row r="736" spans="1:21" x14ac:dyDescent="0.2">
      <c r="A736" s="26" t="s">
        <v>1443</v>
      </c>
      <c r="B736" s="9">
        <v>800019000</v>
      </c>
      <c r="C736" s="6" t="s">
        <v>1427</v>
      </c>
      <c r="D736" s="6" t="s">
        <v>1444</v>
      </c>
      <c r="E736" s="9" t="s">
        <v>13</v>
      </c>
      <c r="F736" s="19">
        <v>8231</v>
      </c>
      <c r="G736" s="19">
        <v>14321495526</v>
      </c>
      <c r="H736" s="20">
        <v>4435989246</v>
      </c>
      <c r="I736" s="7">
        <v>0</v>
      </c>
      <c r="J736" s="7">
        <v>4435989246</v>
      </c>
      <c r="K736" s="13">
        <v>0</v>
      </c>
      <c r="L736" s="18">
        <v>94342551.359999999</v>
      </c>
      <c r="M736" s="13">
        <v>0</v>
      </c>
      <c r="N736" s="14">
        <v>0</v>
      </c>
      <c r="O736" s="28">
        <v>439272128.29000002</v>
      </c>
      <c r="P736" s="30">
        <v>9351891600.3500004</v>
      </c>
      <c r="R736" s="45">
        <v>14321495526</v>
      </c>
      <c r="S736" s="43">
        <f t="shared" si="33"/>
        <v>57285982</v>
      </c>
      <c r="T736" s="43">
        <f t="shared" si="34"/>
        <v>4773831.83</v>
      </c>
      <c r="U736" s="50">
        <f t="shared" si="35"/>
        <v>38190654.640000001</v>
      </c>
    </row>
    <row r="737" spans="1:21" x14ac:dyDescent="0.2">
      <c r="A737" s="26" t="s">
        <v>1445</v>
      </c>
      <c r="B737" s="9">
        <v>800099064</v>
      </c>
      <c r="C737" s="6" t="s">
        <v>1427</v>
      </c>
      <c r="D737" s="6" t="s">
        <v>1446</v>
      </c>
      <c r="E737" s="9" t="s">
        <v>13</v>
      </c>
      <c r="F737" s="19">
        <v>5877</v>
      </c>
      <c r="G737" s="19">
        <v>9813726081</v>
      </c>
      <c r="H737" s="20">
        <v>3202814717</v>
      </c>
      <c r="I737" s="7">
        <v>0</v>
      </c>
      <c r="J737" s="7">
        <v>3202814717</v>
      </c>
      <c r="K737" s="13">
        <v>0</v>
      </c>
      <c r="L737" s="18">
        <v>66550177.950000003</v>
      </c>
      <c r="M737" s="13">
        <v>0</v>
      </c>
      <c r="N737" s="14">
        <v>0</v>
      </c>
      <c r="O737" s="28">
        <v>313643821.88999999</v>
      </c>
      <c r="P737" s="30">
        <v>6230717364.1599998</v>
      </c>
      <c r="R737" s="45">
        <v>9813726081</v>
      </c>
      <c r="S737" s="43">
        <f t="shared" si="33"/>
        <v>39254904</v>
      </c>
      <c r="T737" s="43">
        <f t="shared" si="34"/>
        <v>3271242</v>
      </c>
      <c r="U737" s="50">
        <f t="shared" si="35"/>
        <v>26169936</v>
      </c>
    </row>
    <row r="738" spans="1:21" x14ac:dyDescent="0.2">
      <c r="A738" s="26" t="s">
        <v>1447</v>
      </c>
      <c r="B738" s="9">
        <v>800035024</v>
      </c>
      <c r="C738" s="6" t="s">
        <v>1427</v>
      </c>
      <c r="D738" s="6" t="s">
        <v>867</v>
      </c>
      <c r="E738" s="9" t="s">
        <v>13</v>
      </c>
      <c r="F738" s="19">
        <v>13557</v>
      </c>
      <c r="G738" s="19">
        <v>21377219880</v>
      </c>
      <c r="H738" s="20">
        <v>7374955876</v>
      </c>
      <c r="I738" s="7">
        <v>0</v>
      </c>
      <c r="J738" s="7">
        <v>7374955876</v>
      </c>
      <c r="K738" s="13">
        <v>0</v>
      </c>
      <c r="L738" s="18">
        <v>195675373.63999999</v>
      </c>
      <c r="M738" s="13">
        <v>0</v>
      </c>
      <c r="N738" s="14">
        <v>0</v>
      </c>
      <c r="O738" s="28">
        <v>723510174.13</v>
      </c>
      <c r="P738" s="30">
        <v>13083078456.23</v>
      </c>
      <c r="R738" s="45">
        <v>21377219880</v>
      </c>
      <c r="S738" s="43">
        <f t="shared" si="33"/>
        <v>85508880</v>
      </c>
      <c r="T738" s="43">
        <f t="shared" si="34"/>
        <v>7125740</v>
      </c>
      <c r="U738" s="50">
        <f t="shared" si="35"/>
        <v>57005920</v>
      </c>
    </row>
    <row r="739" spans="1:21" x14ac:dyDescent="0.2">
      <c r="A739" s="26" t="s">
        <v>1448</v>
      </c>
      <c r="B739" s="9">
        <v>800099070</v>
      </c>
      <c r="C739" s="6" t="s">
        <v>1427</v>
      </c>
      <c r="D739" s="6" t="s">
        <v>1449</v>
      </c>
      <c r="E739" s="9" t="s">
        <v>13</v>
      </c>
      <c r="F739" s="19">
        <v>8937</v>
      </c>
      <c r="G739" s="19">
        <v>14530686174</v>
      </c>
      <c r="H739" s="20">
        <v>4880044745</v>
      </c>
      <c r="I739" s="7">
        <v>0</v>
      </c>
      <c r="J739" s="7">
        <v>4880044745</v>
      </c>
      <c r="K739" s="13">
        <v>0</v>
      </c>
      <c r="L739" s="18">
        <v>103090849.02</v>
      </c>
      <c r="M739" s="13">
        <v>0</v>
      </c>
      <c r="N739" s="14">
        <v>0</v>
      </c>
      <c r="O739" s="28">
        <v>476949946.61000001</v>
      </c>
      <c r="P739" s="30">
        <v>9070600633.3699989</v>
      </c>
      <c r="R739" s="45">
        <v>14530686174</v>
      </c>
      <c r="S739" s="43">
        <f t="shared" si="33"/>
        <v>58122745</v>
      </c>
      <c r="T739" s="43">
        <f t="shared" si="34"/>
        <v>4843562.08</v>
      </c>
      <c r="U739" s="50">
        <f t="shared" si="35"/>
        <v>38748496.640000001</v>
      </c>
    </row>
    <row r="740" spans="1:21" x14ac:dyDescent="0.2">
      <c r="A740" s="26" t="s">
        <v>1450</v>
      </c>
      <c r="B740" s="9">
        <v>800099066</v>
      </c>
      <c r="C740" s="6" t="s">
        <v>1427</v>
      </c>
      <c r="D740" s="6" t="s">
        <v>1451</v>
      </c>
      <c r="E740" s="9" t="s">
        <v>16</v>
      </c>
      <c r="F740" s="19">
        <v>31488</v>
      </c>
      <c r="G740" s="19">
        <v>55198212096</v>
      </c>
      <c r="H740" s="20">
        <v>17262408324</v>
      </c>
      <c r="I740" s="7">
        <v>0</v>
      </c>
      <c r="J740" s="7">
        <v>17262408324</v>
      </c>
      <c r="K740" s="13">
        <v>0</v>
      </c>
      <c r="L740" s="18">
        <v>325117150.61000001</v>
      </c>
      <c r="M740" s="13">
        <v>0</v>
      </c>
      <c r="N740" s="14">
        <v>0</v>
      </c>
      <c r="O740" s="28">
        <v>1680452044.1800001</v>
      </c>
      <c r="P740" s="30">
        <v>35930234577.209999</v>
      </c>
      <c r="R740" s="45">
        <v>55198212096</v>
      </c>
      <c r="S740" s="43">
        <f t="shared" si="33"/>
        <v>220792848</v>
      </c>
      <c r="T740" s="43">
        <f t="shared" si="34"/>
        <v>18399404</v>
      </c>
      <c r="U740" s="50">
        <f t="shared" si="35"/>
        <v>147195232</v>
      </c>
    </row>
    <row r="741" spans="1:21" x14ac:dyDescent="0.2">
      <c r="A741" s="26" t="s">
        <v>1452</v>
      </c>
      <c r="B741" s="9">
        <v>800099072</v>
      </c>
      <c r="C741" s="6" t="s">
        <v>1427</v>
      </c>
      <c r="D741" s="6" t="s">
        <v>1453</v>
      </c>
      <c r="E741" s="9" t="s">
        <v>16</v>
      </c>
      <c r="F741" s="19">
        <v>7468</v>
      </c>
      <c r="G741" s="19">
        <v>11985886088</v>
      </c>
      <c r="H741" s="20">
        <v>4075028411</v>
      </c>
      <c r="I741" s="7">
        <v>0</v>
      </c>
      <c r="J741" s="7">
        <v>4075028411</v>
      </c>
      <c r="K741" s="13">
        <v>0</v>
      </c>
      <c r="L741" s="18">
        <v>95229547.359999999</v>
      </c>
      <c r="M741" s="13">
        <v>0</v>
      </c>
      <c r="N741" s="14">
        <v>0</v>
      </c>
      <c r="O741" s="28">
        <v>398552333.13999999</v>
      </c>
      <c r="P741" s="30">
        <v>7417075796.5</v>
      </c>
      <c r="R741" s="45">
        <v>11985886088</v>
      </c>
      <c r="S741" s="43">
        <f t="shared" si="33"/>
        <v>47943544</v>
      </c>
      <c r="T741" s="43">
        <f t="shared" si="34"/>
        <v>3995295.33</v>
      </c>
      <c r="U741" s="50">
        <f t="shared" si="35"/>
        <v>31962362.640000001</v>
      </c>
    </row>
    <row r="742" spans="1:21" x14ac:dyDescent="0.2">
      <c r="A742" s="26" t="s">
        <v>1454</v>
      </c>
      <c r="B742" s="9">
        <v>800199959</v>
      </c>
      <c r="C742" s="6" t="s">
        <v>1427</v>
      </c>
      <c r="D742" s="6" t="s">
        <v>1455</v>
      </c>
      <c r="E742" s="9" t="s">
        <v>13</v>
      </c>
      <c r="F742" s="19">
        <v>9539</v>
      </c>
      <c r="G742" s="19">
        <v>14633150326</v>
      </c>
      <c r="H742" s="20">
        <v>5178461227</v>
      </c>
      <c r="I742" s="7">
        <v>0</v>
      </c>
      <c r="J742" s="7">
        <v>5178461227</v>
      </c>
      <c r="K742" s="13">
        <v>0</v>
      </c>
      <c r="L742" s="18">
        <v>122194543.81999999</v>
      </c>
      <c r="M742" s="13">
        <v>0</v>
      </c>
      <c r="N742" s="14">
        <v>0</v>
      </c>
      <c r="O742" s="28">
        <v>509077491.41000003</v>
      </c>
      <c r="P742" s="30">
        <v>8823417063.7700005</v>
      </c>
      <c r="R742" s="45">
        <v>14633150326</v>
      </c>
      <c r="S742" s="43">
        <f t="shared" si="33"/>
        <v>58532601</v>
      </c>
      <c r="T742" s="43">
        <f t="shared" si="34"/>
        <v>4877716.75</v>
      </c>
      <c r="U742" s="50">
        <f t="shared" si="35"/>
        <v>39021734</v>
      </c>
    </row>
    <row r="743" spans="1:21" x14ac:dyDescent="0.2">
      <c r="A743" s="26" t="s">
        <v>1456</v>
      </c>
      <c r="B743" s="9">
        <v>800099076</v>
      </c>
      <c r="C743" s="6" t="s">
        <v>1427</v>
      </c>
      <c r="D743" s="6" t="s">
        <v>1457</v>
      </c>
      <c r="E743" s="9" t="s">
        <v>16</v>
      </c>
      <c r="F743" s="19">
        <v>21394</v>
      </c>
      <c r="G743" s="19">
        <v>29862707930</v>
      </c>
      <c r="H743" s="20">
        <v>11613051674</v>
      </c>
      <c r="I743" s="7">
        <v>0</v>
      </c>
      <c r="J743" s="7">
        <v>11613051674</v>
      </c>
      <c r="K743" s="13">
        <v>0</v>
      </c>
      <c r="L743" s="18">
        <v>250859054.84999999</v>
      </c>
      <c r="M743" s="13">
        <v>0</v>
      </c>
      <c r="N743" s="14">
        <v>0</v>
      </c>
      <c r="O743" s="28">
        <v>1141755304.6600001</v>
      </c>
      <c r="P743" s="30">
        <v>16857041896.49</v>
      </c>
      <c r="R743" s="45">
        <v>29862707930</v>
      </c>
      <c r="S743" s="43">
        <f t="shared" si="33"/>
        <v>119450832</v>
      </c>
      <c r="T743" s="43">
        <f t="shared" si="34"/>
        <v>9954236</v>
      </c>
      <c r="U743" s="50">
        <f t="shared" si="35"/>
        <v>79633888</v>
      </c>
    </row>
    <row r="744" spans="1:21" x14ac:dyDescent="0.2">
      <c r="A744" s="26" t="s">
        <v>1458</v>
      </c>
      <c r="B744" s="9">
        <v>814002243</v>
      </c>
      <c r="C744" s="6" t="s">
        <v>1427</v>
      </c>
      <c r="D744" s="6" t="s">
        <v>1459</v>
      </c>
      <c r="E744" s="9" t="s">
        <v>13</v>
      </c>
      <c r="F744" s="19">
        <v>5665</v>
      </c>
      <c r="G744" s="19">
        <v>9640629020</v>
      </c>
      <c r="H744" s="20">
        <v>3085155278</v>
      </c>
      <c r="I744" s="7">
        <v>0</v>
      </c>
      <c r="J744" s="7">
        <v>3085155278</v>
      </c>
      <c r="K744" s="13">
        <v>0</v>
      </c>
      <c r="L744" s="18">
        <v>68910680.090000004</v>
      </c>
      <c r="M744" s="13">
        <v>0</v>
      </c>
      <c r="N744" s="14">
        <v>0</v>
      </c>
      <c r="O744" s="28">
        <v>302329802.79000002</v>
      </c>
      <c r="P744" s="30">
        <v>6184233259.1199999</v>
      </c>
      <c r="R744" s="45">
        <v>9640629020</v>
      </c>
      <c r="S744" s="43">
        <f t="shared" si="33"/>
        <v>38562516</v>
      </c>
      <c r="T744" s="43">
        <f t="shared" si="34"/>
        <v>3213543</v>
      </c>
      <c r="U744" s="50">
        <f t="shared" si="35"/>
        <v>25708344</v>
      </c>
    </row>
    <row r="745" spans="1:21" x14ac:dyDescent="0.2">
      <c r="A745" s="26" t="s">
        <v>1460</v>
      </c>
      <c r="B745" s="9">
        <v>800099079</v>
      </c>
      <c r="C745" s="6" t="s">
        <v>1427</v>
      </c>
      <c r="D745" s="6" t="s">
        <v>1461</v>
      </c>
      <c r="E745" s="9" t="s">
        <v>16</v>
      </c>
      <c r="F745" s="19">
        <v>7172</v>
      </c>
      <c r="G745" s="19">
        <v>12681845968</v>
      </c>
      <c r="H745" s="20">
        <v>3922000517</v>
      </c>
      <c r="I745" s="7">
        <v>0</v>
      </c>
      <c r="J745" s="7">
        <v>3922000517</v>
      </c>
      <c r="K745" s="13">
        <v>0</v>
      </c>
      <c r="L745" s="18">
        <v>81602611.049999997</v>
      </c>
      <c r="M745" s="13">
        <v>0</v>
      </c>
      <c r="N745" s="14">
        <v>0</v>
      </c>
      <c r="O745" s="28">
        <v>382755400.81999999</v>
      </c>
      <c r="P745" s="30">
        <v>8295487439.1300001</v>
      </c>
      <c r="R745" s="45">
        <v>12681845968</v>
      </c>
      <c r="S745" s="43">
        <f t="shared" si="33"/>
        <v>50727384</v>
      </c>
      <c r="T745" s="43">
        <f t="shared" si="34"/>
        <v>4227282</v>
      </c>
      <c r="U745" s="50">
        <f t="shared" si="35"/>
        <v>33818256</v>
      </c>
    </row>
    <row r="746" spans="1:21" x14ac:dyDescent="0.2">
      <c r="A746" s="26" t="s">
        <v>1462</v>
      </c>
      <c r="B746" s="9">
        <v>800099080</v>
      </c>
      <c r="C746" s="6" t="s">
        <v>1427</v>
      </c>
      <c r="D746" s="6" t="s">
        <v>1463</v>
      </c>
      <c r="E746" s="9" t="s">
        <v>13</v>
      </c>
      <c r="F746" s="19">
        <v>12743</v>
      </c>
      <c r="G746" s="19">
        <v>20117323128</v>
      </c>
      <c r="H746" s="20">
        <v>6953607396</v>
      </c>
      <c r="I746" s="7">
        <v>0</v>
      </c>
      <c r="J746" s="7">
        <v>6953607396</v>
      </c>
      <c r="K746" s="13">
        <v>0</v>
      </c>
      <c r="L746" s="18">
        <v>146202074.05000001</v>
      </c>
      <c r="M746" s="13">
        <v>0</v>
      </c>
      <c r="N746" s="14">
        <v>0</v>
      </c>
      <c r="O746" s="28">
        <v>680068610.23000002</v>
      </c>
      <c r="P746" s="30">
        <v>12337445047.719999</v>
      </c>
      <c r="R746" s="45">
        <v>20117323128</v>
      </c>
      <c r="S746" s="43">
        <f t="shared" si="33"/>
        <v>80469293</v>
      </c>
      <c r="T746" s="43">
        <f t="shared" si="34"/>
        <v>6705774.4199999999</v>
      </c>
      <c r="U746" s="50">
        <f t="shared" si="35"/>
        <v>53646195.359999999</v>
      </c>
    </row>
    <row r="747" spans="1:21" x14ac:dyDescent="0.2">
      <c r="A747" s="26" t="s">
        <v>1464</v>
      </c>
      <c r="B747" s="9">
        <v>800099084</v>
      </c>
      <c r="C747" s="6" t="s">
        <v>1427</v>
      </c>
      <c r="D747" s="6" t="s">
        <v>755</v>
      </c>
      <c r="E747" s="9" t="s">
        <v>13</v>
      </c>
      <c r="F747" s="19">
        <v>11608</v>
      </c>
      <c r="G747" s="19">
        <v>19379172936</v>
      </c>
      <c r="H747" s="20">
        <v>6330162933</v>
      </c>
      <c r="I747" s="7">
        <v>0</v>
      </c>
      <c r="J747" s="7">
        <v>6330162933</v>
      </c>
      <c r="K747" s="13">
        <v>0</v>
      </c>
      <c r="L747" s="18">
        <v>160405242.59999999</v>
      </c>
      <c r="M747" s="13">
        <v>0</v>
      </c>
      <c r="N747" s="14">
        <v>0</v>
      </c>
      <c r="O747" s="28">
        <v>619495913.64999998</v>
      </c>
      <c r="P747" s="30">
        <v>12269108846.75</v>
      </c>
      <c r="R747" s="45">
        <v>19379172936</v>
      </c>
      <c r="S747" s="43">
        <f t="shared" si="33"/>
        <v>77516692</v>
      </c>
      <c r="T747" s="43">
        <f t="shared" si="34"/>
        <v>6459724.3300000001</v>
      </c>
      <c r="U747" s="50">
        <f t="shared" si="35"/>
        <v>51677794.640000001</v>
      </c>
    </row>
    <row r="748" spans="1:21" x14ac:dyDescent="0.2">
      <c r="A748" s="26" t="s">
        <v>1465</v>
      </c>
      <c r="B748" s="9">
        <v>800099089</v>
      </c>
      <c r="C748" s="6" t="s">
        <v>1427</v>
      </c>
      <c r="D748" s="6" t="s">
        <v>1466</v>
      </c>
      <c r="E748" s="9" t="s">
        <v>13</v>
      </c>
      <c r="F748" s="19">
        <v>5478</v>
      </c>
      <c r="G748" s="19">
        <v>9529545234</v>
      </c>
      <c r="H748" s="20">
        <v>2971949378</v>
      </c>
      <c r="I748" s="7">
        <v>0</v>
      </c>
      <c r="J748" s="7">
        <v>2971949378</v>
      </c>
      <c r="K748" s="13">
        <v>0</v>
      </c>
      <c r="L748" s="18">
        <v>63833409.710000001</v>
      </c>
      <c r="M748" s="13">
        <v>0</v>
      </c>
      <c r="N748" s="14">
        <v>0</v>
      </c>
      <c r="O748" s="28">
        <v>292349984.06</v>
      </c>
      <c r="P748" s="30">
        <v>6201412462.2299995</v>
      </c>
      <c r="R748" s="45">
        <v>9529545234</v>
      </c>
      <c r="S748" s="43">
        <f t="shared" si="33"/>
        <v>38118181</v>
      </c>
      <c r="T748" s="43">
        <f t="shared" si="34"/>
        <v>3176515.08</v>
      </c>
      <c r="U748" s="50">
        <f t="shared" si="35"/>
        <v>25412120.640000001</v>
      </c>
    </row>
    <row r="749" spans="1:21" x14ac:dyDescent="0.2">
      <c r="A749" s="26" t="s">
        <v>1467</v>
      </c>
      <c r="B749" s="9">
        <v>800015689</v>
      </c>
      <c r="C749" s="6" t="s">
        <v>1427</v>
      </c>
      <c r="D749" s="6" t="s">
        <v>1468</v>
      </c>
      <c r="E749" s="9" t="s">
        <v>13</v>
      </c>
      <c r="F749" s="19">
        <v>16031</v>
      </c>
      <c r="G749" s="19">
        <v>27085769197</v>
      </c>
      <c r="H749" s="20">
        <v>8789189124</v>
      </c>
      <c r="I749" s="7">
        <v>0</v>
      </c>
      <c r="J749" s="7">
        <v>8789189124</v>
      </c>
      <c r="K749" s="13">
        <v>0</v>
      </c>
      <c r="L749" s="18">
        <v>183802619.58000001</v>
      </c>
      <c r="M749" s="13">
        <v>0</v>
      </c>
      <c r="N749" s="14">
        <v>0</v>
      </c>
      <c r="O749" s="28">
        <v>855542642.28999996</v>
      </c>
      <c r="P749" s="30">
        <v>17257234811.130001</v>
      </c>
      <c r="R749" s="45">
        <v>27085769197</v>
      </c>
      <c r="S749" s="43">
        <f t="shared" si="33"/>
        <v>108343077</v>
      </c>
      <c r="T749" s="43">
        <f t="shared" si="34"/>
        <v>9028589.75</v>
      </c>
      <c r="U749" s="50">
        <f t="shared" si="35"/>
        <v>72228718</v>
      </c>
    </row>
    <row r="750" spans="1:21" x14ac:dyDescent="0.2">
      <c r="A750" s="26" t="s">
        <v>1469</v>
      </c>
      <c r="B750" s="9">
        <v>800099090</v>
      </c>
      <c r="C750" s="6" t="s">
        <v>1427</v>
      </c>
      <c r="D750" s="6" t="s">
        <v>1470</v>
      </c>
      <c r="E750" s="9" t="s">
        <v>13</v>
      </c>
      <c r="F750" s="19">
        <v>9995</v>
      </c>
      <c r="G750" s="19">
        <v>16936587470</v>
      </c>
      <c r="H750" s="20">
        <v>5426323136</v>
      </c>
      <c r="I750" s="7">
        <v>0</v>
      </c>
      <c r="J750" s="7">
        <v>5426323136</v>
      </c>
      <c r="K750" s="13">
        <v>0</v>
      </c>
      <c r="L750" s="18">
        <v>119955733.72</v>
      </c>
      <c r="M750" s="13">
        <v>0</v>
      </c>
      <c r="N750" s="14">
        <v>0</v>
      </c>
      <c r="O750" s="28">
        <v>533413306.06999999</v>
      </c>
      <c r="P750" s="30">
        <v>10856895294.209999</v>
      </c>
      <c r="R750" s="45">
        <v>16936587470</v>
      </c>
      <c r="S750" s="43">
        <f t="shared" si="33"/>
        <v>67746350</v>
      </c>
      <c r="T750" s="43">
        <f t="shared" si="34"/>
        <v>5645529.1699999999</v>
      </c>
      <c r="U750" s="50">
        <f t="shared" si="35"/>
        <v>45164233.359999999</v>
      </c>
    </row>
    <row r="751" spans="1:21" x14ac:dyDescent="0.2">
      <c r="A751" s="26" t="s">
        <v>1471</v>
      </c>
      <c r="B751" s="9">
        <v>800083672</v>
      </c>
      <c r="C751" s="6" t="s">
        <v>1427</v>
      </c>
      <c r="D751" s="6" t="s">
        <v>1472</v>
      </c>
      <c r="E751" s="9" t="s">
        <v>13</v>
      </c>
      <c r="F751" s="19">
        <v>5221</v>
      </c>
      <c r="G751" s="19">
        <v>8884168462</v>
      </c>
      <c r="H751" s="20">
        <v>2842974865</v>
      </c>
      <c r="I751" s="7">
        <v>0</v>
      </c>
      <c r="J751" s="7">
        <v>2842974865</v>
      </c>
      <c r="K751" s="13">
        <v>0</v>
      </c>
      <c r="L751" s="18">
        <v>57107347.100000001</v>
      </c>
      <c r="M751" s="13">
        <v>0</v>
      </c>
      <c r="N751" s="14">
        <v>0</v>
      </c>
      <c r="O751" s="28">
        <v>278634404.30000001</v>
      </c>
      <c r="P751" s="30">
        <v>5705451845.6000004</v>
      </c>
      <c r="R751" s="45">
        <v>8884168462</v>
      </c>
      <c r="S751" s="43">
        <f t="shared" si="33"/>
        <v>35536674</v>
      </c>
      <c r="T751" s="43">
        <f t="shared" si="34"/>
        <v>2961389.5</v>
      </c>
      <c r="U751" s="50">
        <f t="shared" si="35"/>
        <v>23691116</v>
      </c>
    </row>
    <row r="752" spans="1:21" x14ac:dyDescent="0.2">
      <c r="A752" s="26" t="s">
        <v>1473</v>
      </c>
      <c r="B752" s="9">
        <v>800099092</v>
      </c>
      <c r="C752" s="6" t="s">
        <v>1427</v>
      </c>
      <c r="D752" s="6" t="s">
        <v>1474</v>
      </c>
      <c r="E752" s="9" t="s">
        <v>13</v>
      </c>
      <c r="F752" s="19">
        <v>6549</v>
      </c>
      <c r="G752" s="19">
        <v>10496783043</v>
      </c>
      <c r="H752" s="20">
        <v>3574342099</v>
      </c>
      <c r="I752" s="7">
        <v>0</v>
      </c>
      <c r="J752" s="7">
        <v>3574342099</v>
      </c>
      <c r="K752" s="13">
        <v>0</v>
      </c>
      <c r="L752" s="18">
        <v>73418351.700000003</v>
      </c>
      <c r="M752" s="13">
        <v>0</v>
      </c>
      <c r="N752" s="14">
        <v>0</v>
      </c>
      <c r="O752" s="28">
        <v>349507127.70999998</v>
      </c>
      <c r="P752" s="30">
        <v>6499515464.5900002</v>
      </c>
      <c r="R752" s="45">
        <v>10496783043</v>
      </c>
      <c r="S752" s="43">
        <f t="shared" si="33"/>
        <v>41987132</v>
      </c>
      <c r="T752" s="43">
        <f t="shared" si="34"/>
        <v>3498927.67</v>
      </c>
      <c r="U752" s="50">
        <f t="shared" si="35"/>
        <v>27991421.359999999</v>
      </c>
    </row>
    <row r="753" spans="1:21" x14ac:dyDescent="0.2">
      <c r="A753" s="26" t="s">
        <v>1475</v>
      </c>
      <c r="B753" s="9">
        <v>800019005</v>
      </c>
      <c r="C753" s="6" t="s">
        <v>1427</v>
      </c>
      <c r="D753" s="6" t="s">
        <v>1476</v>
      </c>
      <c r="E753" s="9" t="s">
        <v>13</v>
      </c>
      <c r="F753" s="19">
        <v>5039</v>
      </c>
      <c r="G753" s="19">
        <v>8768882917</v>
      </c>
      <c r="H753" s="20">
        <v>2677518726</v>
      </c>
      <c r="I753" s="7">
        <v>0</v>
      </c>
      <c r="J753" s="7">
        <v>2677518726</v>
      </c>
      <c r="K753" s="13">
        <v>0</v>
      </c>
      <c r="L753" s="18">
        <v>61590789.189999998</v>
      </c>
      <c r="M753" s="13">
        <v>0</v>
      </c>
      <c r="N753" s="14">
        <v>0</v>
      </c>
      <c r="O753" s="28">
        <v>268921425.63999999</v>
      </c>
      <c r="P753" s="30">
        <v>5760851976.1700001</v>
      </c>
      <c r="R753" s="45">
        <v>8768882917</v>
      </c>
      <c r="S753" s="43">
        <f t="shared" si="33"/>
        <v>35075532</v>
      </c>
      <c r="T753" s="43">
        <f t="shared" si="34"/>
        <v>2922961</v>
      </c>
      <c r="U753" s="50">
        <f t="shared" si="35"/>
        <v>23383688</v>
      </c>
    </row>
    <row r="754" spans="1:21" x14ac:dyDescent="0.2">
      <c r="A754" s="26" t="s">
        <v>1477</v>
      </c>
      <c r="B754" s="9">
        <v>800099095</v>
      </c>
      <c r="C754" s="6" t="s">
        <v>1427</v>
      </c>
      <c r="D754" s="6" t="s">
        <v>1478</v>
      </c>
      <c r="E754" s="9" t="s">
        <v>13</v>
      </c>
      <c r="F754" s="19">
        <v>102705</v>
      </c>
      <c r="G754" s="19">
        <v>154321041030</v>
      </c>
      <c r="H754" s="20">
        <v>56206781760</v>
      </c>
      <c r="I754" s="7">
        <v>0</v>
      </c>
      <c r="J754" s="7">
        <v>56206781760</v>
      </c>
      <c r="K754" s="13">
        <v>0</v>
      </c>
      <c r="L754" s="18">
        <v>1880325625.21</v>
      </c>
      <c r="M754" s="13">
        <v>0</v>
      </c>
      <c r="N754" s="14">
        <v>0</v>
      </c>
      <c r="O754" s="28">
        <v>5481161940.9899998</v>
      </c>
      <c r="P754" s="30">
        <v>90752771703.800003</v>
      </c>
      <c r="R754" s="45">
        <v>154321041030</v>
      </c>
      <c r="S754" s="43">
        <f t="shared" si="33"/>
        <v>617284164</v>
      </c>
      <c r="T754" s="43">
        <f t="shared" si="34"/>
        <v>51440347</v>
      </c>
      <c r="U754" s="50">
        <f t="shared" si="35"/>
        <v>411522776</v>
      </c>
    </row>
    <row r="755" spans="1:21" x14ac:dyDescent="0.2">
      <c r="A755" s="26" t="s">
        <v>1479</v>
      </c>
      <c r="B755" s="9">
        <v>800099098</v>
      </c>
      <c r="C755" s="6" t="s">
        <v>1427</v>
      </c>
      <c r="D755" s="6" t="s">
        <v>1480</v>
      </c>
      <c r="E755" s="9" t="s">
        <v>13</v>
      </c>
      <c r="F755" s="19">
        <v>14234</v>
      </c>
      <c r="G755" s="19">
        <v>23171827514</v>
      </c>
      <c r="H755" s="20">
        <v>7742069820</v>
      </c>
      <c r="I755" s="7">
        <v>0</v>
      </c>
      <c r="J755" s="7">
        <v>7742069820</v>
      </c>
      <c r="K755" s="13">
        <v>0</v>
      </c>
      <c r="L755" s="18">
        <v>178052755.83000001</v>
      </c>
      <c r="M755" s="13">
        <v>0</v>
      </c>
      <c r="N755" s="14">
        <v>0</v>
      </c>
      <c r="O755" s="28">
        <v>759640320.01999998</v>
      </c>
      <c r="P755" s="30">
        <v>14492064618.15</v>
      </c>
      <c r="R755" s="45">
        <v>23171827514</v>
      </c>
      <c r="S755" s="43">
        <f t="shared" si="33"/>
        <v>92687310</v>
      </c>
      <c r="T755" s="43">
        <f t="shared" si="34"/>
        <v>7723942.5</v>
      </c>
      <c r="U755" s="50">
        <f t="shared" si="35"/>
        <v>61791540</v>
      </c>
    </row>
    <row r="756" spans="1:21" x14ac:dyDescent="0.2">
      <c r="A756" s="26" t="s">
        <v>1481</v>
      </c>
      <c r="B756" s="9">
        <v>800099100</v>
      </c>
      <c r="C756" s="6" t="s">
        <v>1427</v>
      </c>
      <c r="D756" s="6" t="s">
        <v>1482</v>
      </c>
      <c r="E756" s="9" t="s">
        <v>13</v>
      </c>
      <c r="F756" s="19">
        <v>7705</v>
      </c>
      <c r="G756" s="19">
        <v>13381766620</v>
      </c>
      <c r="H756" s="20">
        <v>4177800361</v>
      </c>
      <c r="I756" s="7">
        <v>0</v>
      </c>
      <c r="J756" s="7">
        <v>4177800361</v>
      </c>
      <c r="K756" s="13">
        <v>0</v>
      </c>
      <c r="L756" s="18">
        <v>101294804.3</v>
      </c>
      <c r="M756" s="13">
        <v>0</v>
      </c>
      <c r="N756" s="14">
        <v>0</v>
      </c>
      <c r="O756" s="28">
        <v>411200552.61000001</v>
      </c>
      <c r="P756" s="30">
        <v>8691470902.0900002</v>
      </c>
      <c r="R756" s="45">
        <v>13381766620</v>
      </c>
      <c r="S756" s="43">
        <f t="shared" si="33"/>
        <v>53527066</v>
      </c>
      <c r="T756" s="43">
        <f t="shared" si="34"/>
        <v>4460588.83</v>
      </c>
      <c r="U756" s="50">
        <f t="shared" si="35"/>
        <v>35684710.640000001</v>
      </c>
    </row>
    <row r="757" spans="1:21" x14ac:dyDescent="0.2">
      <c r="A757" s="26" t="s">
        <v>1483</v>
      </c>
      <c r="B757" s="9">
        <v>800149894</v>
      </c>
      <c r="C757" s="6" t="s">
        <v>1427</v>
      </c>
      <c r="D757" s="6" t="s">
        <v>1484</v>
      </c>
      <c r="E757" s="9" t="s">
        <v>16</v>
      </c>
      <c r="F757" s="19">
        <v>4261</v>
      </c>
      <c r="G757" s="19">
        <v>6781833166</v>
      </c>
      <c r="H757" s="20">
        <v>2335633724</v>
      </c>
      <c r="I757" s="7">
        <v>0</v>
      </c>
      <c r="J757" s="7">
        <v>2335633724</v>
      </c>
      <c r="K757" s="13">
        <v>0</v>
      </c>
      <c r="L757" s="18">
        <v>54878276.109999999</v>
      </c>
      <c r="M757" s="13">
        <v>0</v>
      </c>
      <c r="N757" s="14">
        <v>0</v>
      </c>
      <c r="O757" s="28">
        <v>227401110.27000001</v>
      </c>
      <c r="P757" s="30">
        <v>4163920055.6199999</v>
      </c>
      <c r="R757" s="45">
        <v>6781833166</v>
      </c>
      <c r="S757" s="43">
        <f t="shared" si="33"/>
        <v>27127333</v>
      </c>
      <c r="T757" s="43">
        <f t="shared" si="34"/>
        <v>2260611.08</v>
      </c>
      <c r="U757" s="50">
        <f t="shared" si="35"/>
        <v>18084888.640000001</v>
      </c>
    </row>
    <row r="758" spans="1:21" x14ac:dyDescent="0.2">
      <c r="A758" s="26" t="s">
        <v>1485</v>
      </c>
      <c r="B758" s="9">
        <v>800222502</v>
      </c>
      <c r="C758" s="6" t="s">
        <v>1427</v>
      </c>
      <c r="D758" s="6" t="s">
        <v>1486</v>
      </c>
      <c r="E758" s="9" t="s">
        <v>16</v>
      </c>
      <c r="F758" s="19">
        <v>5807</v>
      </c>
      <c r="G758" s="19">
        <v>8427524890</v>
      </c>
      <c r="H758" s="20">
        <v>3154037445</v>
      </c>
      <c r="I758" s="7">
        <v>0</v>
      </c>
      <c r="J758" s="7">
        <v>3154037445</v>
      </c>
      <c r="K758" s="13">
        <v>0</v>
      </c>
      <c r="L758" s="18">
        <v>82129055.519999996</v>
      </c>
      <c r="M758" s="13">
        <v>0</v>
      </c>
      <c r="N758" s="14">
        <v>0</v>
      </c>
      <c r="O758" s="28">
        <v>309908060.87</v>
      </c>
      <c r="P758" s="30">
        <v>4881450328.6100006</v>
      </c>
      <c r="R758" s="45">
        <v>8427524890</v>
      </c>
      <c r="S758" s="43">
        <f t="shared" si="33"/>
        <v>33710100</v>
      </c>
      <c r="T758" s="43">
        <f t="shared" si="34"/>
        <v>2809175</v>
      </c>
      <c r="U758" s="50">
        <f t="shared" si="35"/>
        <v>22473400</v>
      </c>
    </row>
    <row r="759" spans="1:21" x14ac:dyDescent="0.2">
      <c r="A759" s="26" t="s">
        <v>1487</v>
      </c>
      <c r="B759" s="9">
        <v>800099102</v>
      </c>
      <c r="C759" s="6" t="s">
        <v>1427</v>
      </c>
      <c r="D759" s="6" t="s">
        <v>143</v>
      </c>
      <c r="E759" s="9" t="s">
        <v>13</v>
      </c>
      <c r="F759" s="19">
        <v>27131</v>
      </c>
      <c r="G759" s="19">
        <v>42847879776</v>
      </c>
      <c r="H759" s="20">
        <v>14814627003</v>
      </c>
      <c r="I759" s="7">
        <v>0</v>
      </c>
      <c r="J759" s="7">
        <v>14814627003</v>
      </c>
      <c r="K759" s="13">
        <v>0</v>
      </c>
      <c r="L759" s="18">
        <v>430537504.70999998</v>
      </c>
      <c r="M759" s="13">
        <v>0</v>
      </c>
      <c r="N759" s="14">
        <v>0</v>
      </c>
      <c r="O759" s="28">
        <v>1447927604.51</v>
      </c>
      <c r="P759" s="30">
        <v>26154787663.779999</v>
      </c>
      <c r="R759" s="45">
        <v>42847879776</v>
      </c>
      <c r="S759" s="43">
        <f t="shared" si="33"/>
        <v>171391519</v>
      </c>
      <c r="T759" s="43">
        <f t="shared" si="34"/>
        <v>14282626.58</v>
      </c>
      <c r="U759" s="50">
        <f t="shared" si="35"/>
        <v>114261012.64</v>
      </c>
    </row>
    <row r="760" spans="1:21" x14ac:dyDescent="0.2">
      <c r="A760" s="26" t="s">
        <v>1488</v>
      </c>
      <c r="B760" s="9">
        <v>800019111</v>
      </c>
      <c r="C760" s="6" t="s">
        <v>1427</v>
      </c>
      <c r="D760" s="6" t="s">
        <v>1489</v>
      </c>
      <c r="E760" s="9" t="s">
        <v>16</v>
      </c>
      <c r="F760" s="19">
        <v>8834</v>
      </c>
      <c r="G760" s="19">
        <v>14723574796</v>
      </c>
      <c r="H760" s="20">
        <v>4839728558</v>
      </c>
      <c r="I760" s="7">
        <v>0</v>
      </c>
      <c r="J760" s="7">
        <v>4839728558</v>
      </c>
      <c r="K760" s="13">
        <v>0</v>
      </c>
      <c r="L760" s="18">
        <v>95428328.049999997</v>
      </c>
      <c r="M760" s="13">
        <v>0</v>
      </c>
      <c r="N760" s="14">
        <v>0</v>
      </c>
      <c r="O760" s="28">
        <v>471453041.11000001</v>
      </c>
      <c r="P760" s="30">
        <v>9316964868.8400002</v>
      </c>
      <c r="R760" s="45">
        <v>14723574796</v>
      </c>
      <c r="S760" s="43">
        <f t="shared" si="33"/>
        <v>58894299</v>
      </c>
      <c r="T760" s="43">
        <f t="shared" si="34"/>
        <v>4907858.25</v>
      </c>
      <c r="U760" s="50">
        <f t="shared" si="35"/>
        <v>39262866</v>
      </c>
    </row>
    <row r="761" spans="1:21" x14ac:dyDescent="0.2">
      <c r="A761" s="26" t="s">
        <v>1490</v>
      </c>
      <c r="B761" s="9">
        <v>800099105</v>
      </c>
      <c r="C761" s="6" t="s">
        <v>1427</v>
      </c>
      <c r="D761" s="6" t="s">
        <v>1491</v>
      </c>
      <c r="E761" s="9" t="s">
        <v>13</v>
      </c>
      <c r="F761" s="19">
        <v>8469</v>
      </c>
      <c r="G761" s="19">
        <v>14680935279</v>
      </c>
      <c r="H761" s="20">
        <v>4576039265</v>
      </c>
      <c r="I761" s="7">
        <v>0</v>
      </c>
      <c r="J761" s="7">
        <v>4576039265</v>
      </c>
      <c r="K761" s="13">
        <v>0</v>
      </c>
      <c r="L761" s="18">
        <v>105812827.41</v>
      </c>
      <c r="M761" s="13">
        <v>0</v>
      </c>
      <c r="N761" s="14">
        <v>0</v>
      </c>
      <c r="O761" s="28">
        <v>451973715.76999998</v>
      </c>
      <c r="P761" s="30">
        <v>9547109470.8199997</v>
      </c>
      <c r="R761" s="45">
        <v>14680935279</v>
      </c>
      <c r="S761" s="43">
        <f t="shared" si="33"/>
        <v>58723741</v>
      </c>
      <c r="T761" s="43">
        <f t="shared" si="34"/>
        <v>4893645.08</v>
      </c>
      <c r="U761" s="50">
        <f t="shared" si="35"/>
        <v>39149160.640000001</v>
      </c>
    </row>
    <row r="762" spans="1:21" x14ac:dyDescent="0.2">
      <c r="A762" s="26" t="s">
        <v>1492</v>
      </c>
      <c r="B762" s="9">
        <v>800019112</v>
      </c>
      <c r="C762" s="6" t="s">
        <v>1427</v>
      </c>
      <c r="D762" s="6" t="s">
        <v>1493</v>
      </c>
      <c r="E762" s="9" t="s">
        <v>13</v>
      </c>
      <c r="F762" s="19">
        <v>8651</v>
      </c>
      <c r="G762" s="19">
        <v>13300912500</v>
      </c>
      <c r="H762" s="20">
        <v>4743371865</v>
      </c>
      <c r="I762" s="7">
        <v>0</v>
      </c>
      <c r="J762" s="7">
        <v>4743371865</v>
      </c>
      <c r="K762" s="13">
        <v>0</v>
      </c>
      <c r="L762" s="18">
        <v>100366918.14</v>
      </c>
      <c r="M762" s="13">
        <v>0</v>
      </c>
      <c r="N762" s="14">
        <v>0</v>
      </c>
      <c r="O762" s="28">
        <v>461686694.43000001</v>
      </c>
      <c r="P762" s="30">
        <v>7995487022.4299994</v>
      </c>
      <c r="R762" s="45">
        <v>13300912500</v>
      </c>
      <c r="S762" s="43">
        <f t="shared" si="33"/>
        <v>53203650</v>
      </c>
      <c r="T762" s="43">
        <f t="shared" si="34"/>
        <v>4433637.5</v>
      </c>
      <c r="U762" s="50">
        <f t="shared" si="35"/>
        <v>35469100</v>
      </c>
    </row>
    <row r="763" spans="1:21" x14ac:dyDescent="0.2">
      <c r="A763" s="26" t="s">
        <v>1494</v>
      </c>
      <c r="B763" s="9">
        <v>800099106</v>
      </c>
      <c r="C763" s="6" t="s">
        <v>1427</v>
      </c>
      <c r="D763" s="6" t="s">
        <v>1495</v>
      </c>
      <c r="E763" s="9" t="s">
        <v>16</v>
      </c>
      <c r="F763" s="19">
        <v>7778</v>
      </c>
      <c r="G763" s="19">
        <v>10929046694</v>
      </c>
      <c r="H763" s="20">
        <v>4262805211</v>
      </c>
      <c r="I763" s="7">
        <v>0</v>
      </c>
      <c r="J763" s="7">
        <v>4262805211</v>
      </c>
      <c r="K763" s="13">
        <v>0</v>
      </c>
      <c r="L763" s="18">
        <v>120700201.66</v>
      </c>
      <c r="M763" s="13">
        <v>0</v>
      </c>
      <c r="N763" s="14">
        <v>0</v>
      </c>
      <c r="O763" s="28">
        <v>415096417.67000002</v>
      </c>
      <c r="P763" s="30">
        <v>6130444863.6700001</v>
      </c>
      <c r="R763" s="45">
        <v>10929046694</v>
      </c>
      <c r="S763" s="43">
        <f t="shared" si="33"/>
        <v>43716187</v>
      </c>
      <c r="T763" s="43">
        <f t="shared" si="34"/>
        <v>3643015.58</v>
      </c>
      <c r="U763" s="50">
        <f t="shared" si="35"/>
        <v>29144124.640000001</v>
      </c>
    </row>
    <row r="764" spans="1:21" x14ac:dyDescent="0.2">
      <c r="A764" s="26" t="s">
        <v>1496</v>
      </c>
      <c r="B764" s="9">
        <v>800099108</v>
      </c>
      <c r="C764" s="6" t="s">
        <v>1427</v>
      </c>
      <c r="D764" s="6" t="s">
        <v>1497</v>
      </c>
      <c r="E764" s="9" t="s">
        <v>13</v>
      </c>
      <c r="F764" s="19">
        <v>6712</v>
      </c>
      <c r="G764" s="19">
        <v>10616236160</v>
      </c>
      <c r="H764" s="20">
        <v>3652489319</v>
      </c>
      <c r="I764" s="7">
        <v>0</v>
      </c>
      <c r="J764" s="7">
        <v>3652489319</v>
      </c>
      <c r="K764" s="13">
        <v>0</v>
      </c>
      <c r="L764" s="18">
        <v>76246293.829999998</v>
      </c>
      <c r="M764" s="13">
        <v>0</v>
      </c>
      <c r="N764" s="14">
        <v>0</v>
      </c>
      <c r="O764" s="28">
        <v>358206114.08999997</v>
      </c>
      <c r="P764" s="30">
        <v>6529294433.0799999</v>
      </c>
      <c r="R764" s="45">
        <v>10616236160</v>
      </c>
      <c r="S764" s="43">
        <f t="shared" si="33"/>
        <v>42464945</v>
      </c>
      <c r="T764" s="43">
        <f t="shared" si="34"/>
        <v>3538745.42</v>
      </c>
      <c r="U764" s="50">
        <f t="shared" si="35"/>
        <v>28309963.359999999</v>
      </c>
    </row>
    <row r="765" spans="1:21" x14ac:dyDescent="0.2">
      <c r="A765" s="26" t="s">
        <v>1498</v>
      </c>
      <c r="B765" s="9">
        <v>800099111</v>
      </c>
      <c r="C765" s="6" t="s">
        <v>1427</v>
      </c>
      <c r="D765" s="6" t="s">
        <v>1038</v>
      </c>
      <c r="E765" s="9" t="s">
        <v>16</v>
      </c>
      <c r="F765" s="19">
        <v>6960</v>
      </c>
      <c r="G765" s="19">
        <v>10303980720</v>
      </c>
      <c r="H765" s="20">
        <v>3796185575</v>
      </c>
      <c r="I765" s="7">
        <v>0</v>
      </c>
      <c r="J765" s="7">
        <v>3796185575</v>
      </c>
      <c r="K765" s="13">
        <v>0</v>
      </c>
      <c r="L765" s="18">
        <v>88263148.859999999</v>
      </c>
      <c r="M765" s="13">
        <v>0</v>
      </c>
      <c r="N765" s="14">
        <v>0</v>
      </c>
      <c r="O765" s="28">
        <v>371441381.72000003</v>
      </c>
      <c r="P765" s="30">
        <v>6048090614.4200001</v>
      </c>
      <c r="R765" s="45">
        <v>10303980720</v>
      </c>
      <c r="S765" s="43">
        <f t="shared" si="33"/>
        <v>41215923</v>
      </c>
      <c r="T765" s="43">
        <f t="shared" si="34"/>
        <v>3434660.25</v>
      </c>
      <c r="U765" s="50">
        <f t="shared" si="35"/>
        <v>27477282</v>
      </c>
    </row>
    <row r="766" spans="1:21" x14ac:dyDescent="0.2">
      <c r="A766" s="26" t="s">
        <v>1499</v>
      </c>
      <c r="B766" s="9">
        <v>814003734</v>
      </c>
      <c r="C766" s="6" t="s">
        <v>1427</v>
      </c>
      <c r="D766" s="6" t="s">
        <v>157</v>
      </c>
      <c r="E766" s="9" t="s">
        <v>13</v>
      </c>
      <c r="F766" s="19">
        <v>3073</v>
      </c>
      <c r="G766" s="19">
        <v>4969646381</v>
      </c>
      <c r="H766" s="20">
        <v>1653634071</v>
      </c>
      <c r="I766" s="7">
        <v>0</v>
      </c>
      <c r="J766" s="7">
        <v>1653634071</v>
      </c>
      <c r="K766" s="13">
        <v>0</v>
      </c>
      <c r="L766" s="18">
        <v>78460492.870000005</v>
      </c>
      <c r="M766" s="13">
        <v>0</v>
      </c>
      <c r="N766" s="14">
        <v>0</v>
      </c>
      <c r="O766" s="28">
        <v>163999908.91</v>
      </c>
      <c r="P766" s="30">
        <v>3073551908.2200003</v>
      </c>
      <c r="R766" s="45">
        <v>4969646381</v>
      </c>
      <c r="S766" s="43">
        <f t="shared" si="33"/>
        <v>19878586</v>
      </c>
      <c r="T766" s="43">
        <f t="shared" si="34"/>
        <v>1656548.83</v>
      </c>
      <c r="U766" s="50">
        <f t="shared" si="35"/>
        <v>13252390.640000001</v>
      </c>
    </row>
    <row r="767" spans="1:21" x14ac:dyDescent="0.2">
      <c r="A767" s="26" t="s">
        <v>1500</v>
      </c>
      <c r="B767" s="9">
        <v>800099113</v>
      </c>
      <c r="C767" s="6" t="s">
        <v>1427</v>
      </c>
      <c r="D767" s="6" t="s">
        <v>1501</v>
      </c>
      <c r="E767" s="9" t="s">
        <v>16</v>
      </c>
      <c r="F767" s="19">
        <v>20645</v>
      </c>
      <c r="G767" s="19">
        <v>28757968875</v>
      </c>
      <c r="H767" s="20">
        <v>11331856279</v>
      </c>
      <c r="I767" s="7">
        <v>0</v>
      </c>
      <c r="J767" s="7">
        <v>11331856279</v>
      </c>
      <c r="K767" s="13">
        <v>0</v>
      </c>
      <c r="L767" s="18">
        <v>253141506.28999999</v>
      </c>
      <c r="M767" s="13">
        <v>0</v>
      </c>
      <c r="N767" s="14">
        <v>0</v>
      </c>
      <c r="O767" s="28">
        <v>1101782661.72</v>
      </c>
      <c r="P767" s="30">
        <v>16071188427.99</v>
      </c>
      <c r="R767" s="45">
        <v>28757968875</v>
      </c>
      <c r="S767" s="43">
        <f t="shared" si="33"/>
        <v>115031876</v>
      </c>
      <c r="T767" s="43">
        <f t="shared" si="34"/>
        <v>9585989.6699999999</v>
      </c>
      <c r="U767" s="50">
        <f t="shared" si="35"/>
        <v>76687917.359999999</v>
      </c>
    </row>
    <row r="768" spans="1:21" x14ac:dyDescent="0.2">
      <c r="A768" s="26" t="s">
        <v>1502</v>
      </c>
      <c r="B768" s="9">
        <v>800099115</v>
      </c>
      <c r="C768" s="6" t="s">
        <v>1427</v>
      </c>
      <c r="D768" s="6" t="s">
        <v>1503</v>
      </c>
      <c r="E768" s="9" t="s">
        <v>13</v>
      </c>
      <c r="F768" s="19">
        <v>5550</v>
      </c>
      <c r="G768" s="19">
        <v>9245323200</v>
      </c>
      <c r="H768" s="20">
        <v>3037852484</v>
      </c>
      <c r="I768" s="7">
        <v>0</v>
      </c>
      <c r="J768" s="7">
        <v>3037852484</v>
      </c>
      <c r="K768" s="13">
        <v>0</v>
      </c>
      <c r="L768" s="18">
        <v>62508277.32</v>
      </c>
      <c r="M768" s="13">
        <v>0</v>
      </c>
      <c r="N768" s="14">
        <v>0</v>
      </c>
      <c r="O768" s="28">
        <v>296192481.11000001</v>
      </c>
      <c r="P768" s="30">
        <v>5848769957.5699997</v>
      </c>
      <c r="R768" s="45">
        <v>9245323200</v>
      </c>
      <c r="S768" s="43">
        <f t="shared" si="33"/>
        <v>36981293</v>
      </c>
      <c r="T768" s="43">
        <f t="shared" si="34"/>
        <v>3081774.42</v>
      </c>
      <c r="U768" s="50">
        <f t="shared" si="35"/>
        <v>24654195.359999999</v>
      </c>
    </row>
    <row r="769" spans="1:21" x14ac:dyDescent="0.2">
      <c r="A769" s="26" t="s">
        <v>1504</v>
      </c>
      <c r="B769" s="9">
        <v>800099085</v>
      </c>
      <c r="C769" s="6" t="s">
        <v>1427</v>
      </c>
      <c r="D769" s="6" t="s">
        <v>1505</v>
      </c>
      <c r="E769" s="9" t="s">
        <v>16</v>
      </c>
      <c r="F769" s="19">
        <v>6327</v>
      </c>
      <c r="G769" s="19">
        <v>9351894411</v>
      </c>
      <c r="H769" s="20">
        <v>3393238799</v>
      </c>
      <c r="I769" s="7">
        <v>0</v>
      </c>
      <c r="J769" s="7">
        <v>3393238799</v>
      </c>
      <c r="K769" s="13">
        <v>0</v>
      </c>
      <c r="L769" s="18">
        <v>85385887.420000002</v>
      </c>
      <c r="M769" s="13">
        <v>0</v>
      </c>
      <c r="N769" s="14">
        <v>0</v>
      </c>
      <c r="O769" s="28">
        <v>337659428.47000003</v>
      </c>
      <c r="P769" s="30">
        <v>5535610296.1099997</v>
      </c>
      <c r="R769" s="45">
        <v>9351894411</v>
      </c>
      <c r="S769" s="43">
        <f t="shared" si="33"/>
        <v>37407578</v>
      </c>
      <c r="T769" s="43">
        <f t="shared" si="34"/>
        <v>3117298.17</v>
      </c>
      <c r="U769" s="50">
        <f t="shared" si="35"/>
        <v>24938385.359999999</v>
      </c>
    </row>
    <row r="770" spans="1:21" x14ac:dyDescent="0.2">
      <c r="A770" s="26" t="s">
        <v>1506</v>
      </c>
      <c r="B770" s="9">
        <v>800020324</v>
      </c>
      <c r="C770" s="6" t="s">
        <v>1427</v>
      </c>
      <c r="D770" s="6" t="s">
        <v>1507</v>
      </c>
      <c r="E770" s="9" t="s">
        <v>16</v>
      </c>
      <c r="F770" s="19">
        <v>13105</v>
      </c>
      <c r="G770" s="19">
        <v>20300418195</v>
      </c>
      <c r="H770" s="20">
        <v>7191813125</v>
      </c>
      <c r="I770" s="7">
        <v>0</v>
      </c>
      <c r="J770" s="7">
        <v>7191813125</v>
      </c>
      <c r="K770" s="13">
        <v>0</v>
      </c>
      <c r="L770" s="18">
        <v>131136978.12</v>
      </c>
      <c r="M770" s="13">
        <v>0</v>
      </c>
      <c r="N770" s="14">
        <v>0</v>
      </c>
      <c r="O770" s="28">
        <v>699387831.51999998</v>
      </c>
      <c r="P770" s="30">
        <v>12278080260.360001</v>
      </c>
      <c r="R770" s="45">
        <v>20300418195</v>
      </c>
      <c r="S770" s="43">
        <f t="shared" si="33"/>
        <v>81201673</v>
      </c>
      <c r="T770" s="43">
        <f t="shared" si="34"/>
        <v>6766806.0800000001</v>
      </c>
      <c r="U770" s="50">
        <f t="shared" si="35"/>
        <v>54134448.640000001</v>
      </c>
    </row>
    <row r="771" spans="1:21" x14ac:dyDescent="0.2">
      <c r="A771" s="26" t="s">
        <v>1508</v>
      </c>
      <c r="B771" s="9">
        <v>800037232</v>
      </c>
      <c r="C771" s="6" t="s">
        <v>1427</v>
      </c>
      <c r="D771" s="6" t="s">
        <v>1509</v>
      </c>
      <c r="E771" s="9" t="s">
        <v>13</v>
      </c>
      <c r="F771" s="19">
        <v>11297</v>
      </c>
      <c r="G771" s="19">
        <v>18203714672</v>
      </c>
      <c r="H771" s="20">
        <v>6186606513</v>
      </c>
      <c r="I771" s="7">
        <v>0</v>
      </c>
      <c r="J771" s="7">
        <v>6186606513</v>
      </c>
      <c r="K771" s="13">
        <v>0</v>
      </c>
      <c r="L771" s="18">
        <v>127918920.73</v>
      </c>
      <c r="M771" s="13">
        <v>0</v>
      </c>
      <c r="N771" s="14">
        <v>0</v>
      </c>
      <c r="O771" s="28">
        <v>602898461.10000002</v>
      </c>
      <c r="P771" s="30">
        <v>11286290777.17</v>
      </c>
      <c r="R771" s="45">
        <v>18203714672</v>
      </c>
      <c r="S771" s="43">
        <f t="shared" si="33"/>
        <v>72814859</v>
      </c>
      <c r="T771" s="43">
        <f t="shared" si="34"/>
        <v>6067904.9199999999</v>
      </c>
      <c r="U771" s="50">
        <f t="shared" si="35"/>
        <v>48543239.359999999</v>
      </c>
    </row>
    <row r="772" spans="1:21" x14ac:dyDescent="0.2">
      <c r="A772" s="26" t="s">
        <v>1510</v>
      </c>
      <c r="B772" s="9">
        <v>800222498</v>
      </c>
      <c r="C772" s="6" t="s">
        <v>1427</v>
      </c>
      <c r="D772" s="6" t="s">
        <v>1511</v>
      </c>
      <c r="E772" s="9" t="s">
        <v>13</v>
      </c>
      <c r="F772" s="19">
        <v>4884</v>
      </c>
      <c r="G772" s="19">
        <v>7893154500</v>
      </c>
      <c r="H772" s="20">
        <v>2658177125</v>
      </c>
      <c r="I772" s="7">
        <v>0</v>
      </c>
      <c r="J772" s="7">
        <v>2658177125</v>
      </c>
      <c r="K772" s="13">
        <v>0</v>
      </c>
      <c r="L772" s="18">
        <v>70294684.030000001</v>
      </c>
      <c r="M772" s="13">
        <v>0</v>
      </c>
      <c r="N772" s="14">
        <v>0</v>
      </c>
      <c r="O772" s="28">
        <v>260649383.38</v>
      </c>
      <c r="P772" s="30">
        <v>4904033307.5900002</v>
      </c>
      <c r="R772" s="45">
        <v>7893154500</v>
      </c>
      <c r="S772" s="43">
        <f t="shared" si="33"/>
        <v>31572618</v>
      </c>
      <c r="T772" s="43">
        <f t="shared" si="34"/>
        <v>2631051.5</v>
      </c>
      <c r="U772" s="50">
        <f t="shared" si="35"/>
        <v>21048412</v>
      </c>
    </row>
    <row r="773" spans="1:21" x14ac:dyDescent="0.2">
      <c r="A773" s="26" t="s">
        <v>1512</v>
      </c>
      <c r="B773" s="9">
        <v>800099118</v>
      </c>
      <c r="C773" s="6" t="s">
        <v>1427</v>
      </c>
      <c r="D773" s="6" t="s">
        <v>1513</v>
      </c>
      <c r="E773" s="9" t="s">
        <v>13</v>
      </c>
      <c r="F773" s="19">
        <v>7314</v>
      </c>
      <c r="G773" s="19">
        <v>12412282212</v>
      </c>
      <c r="H773" s="20">
        <v>3999001131</v>
      </c>
      <c r="I773" s="7">
        <v>0</v>
      </c>
      <c r="J773" s="7">
        <v>3999001131</v>
      </c>
      <c r="K773" s="13">
        <v>0</v>
      </c>
      <c r="L773" s="18">
        <v>99114682.870000005</v>
      </c>
      <c r="M773" s="13">
        <v>0</v>
      </c>
      <c r="N773" s="14">
        <v>0</v>
      </c>
      <c r="O773" s="28">
        <v>390333658.88999999</v>
      </c>
      <c r="P773" s="30">
        <v>7923832739.2399998</v>
      </c>
      <c r="R773" s="45">
        <v>12412282212</v>
      </c>
      <c r="S773" s="43">
        <f t="shared" si="33"/>
        <v>49649129</v>
      </c>
      <c r="T773" s="43">
        <f t="shared" si="34"/>
        <v>4137427.42</v>
      </c>
      <c r="U773" s="50">
        <f t="shared" si="35"/>
        <v>33099419.359999999</v>
      </c>
    </row>
    <row r="774" spans="1:21" x14ac:dyDescent="0.2">
      <c r="A774" s="26" t="s">
        <v>1514</v>
      </c>
      <c r="B774" s="9">
        <v>800099122</v>
      </c>
      <c r="C774" s="6" t="s">
        <v>1427</v>
      </c>
      <c r="D774" s="6" t="s">
        <v>1515</v>
      </c>
      <c r="E774" s="9" t="s">
        <v>13</v>
      </c>
      <c r="F774" s="19">
        <v>15955</v>
      </c>
      <c r="G774" s="19">
        <v>26026131055</v>
      </c>
      <c r="H774" s="20">
        <v>8709043703</v>
      </c>
      <c r="I774" s="7">
        <v>0</v>
      </c>
      <c r="J774" s="7">
        <v>8709043703</v>
      </c>
      <c r="K774" s="13">
        <v>0</v>
      </c>
      <c r="L774" s="18">
        <v>265456522.53</v>
      </c>
      <c r="M774" s="13">
        <v>0</v>
      </c>
      <c r="N774" s="14">
        <v>0</v>
      </c>
      <c r="O774" s="28">
        <v>851486673.17999995</v>
      </c>
      <c r="P774" s="30">
        <v>16200144156.289999</v>
      </c>
      <c r="R774" s="45">
        <v>26026131055</v>
      </c>
      <c r="S774" s="43">
        <f t="shared" si="33"/>
        <v>104104524</v>
      </c>
      <c r="T774" s="43">
        <f t="shared" si="34"/>
        <v>8675377</v>
      </c>
      <c r="U774" s="50">
        <f t="shared" si="35"/>
        <v>69403016</v>
      </c>
    </row>
    <row r="775" spans="1:21" x14ac:dyDescent="0.2">
      <c r="A775" s="26" t="s">
        <v>1516</v>
      </c>
      <c r="B775" s="9">
        <v>800099127</v>
      </c>
      <c r="C775" s="6" t="s">
        <v>1427</v>
      </c>
      <c r="D775" s="6" t="s">
        <v>1072</v>
      </c>
      <c r="E775" s="9" t="s">
        <v>13</v>
      </c>
      <c r="F775" s="19">
        <v>19154</v>
      </c>
      <c r="G775" s="19">
        <v>25544272404</v>
      </c>
      <c r="H775" s="20">
        <v>10395395329</v>
      </c>
      <c r="I775" s="7">
        <v>0</v>
      </c>
      <c r="J775" s="7">
        <v>10395395329</v>
      </c>
      <c r="K775" s="13">
        <v>0</v>
      </c>
      <c r="L775" s="18">
        <v>219934735.24000001</v>
      </c>
      <c r="M775" s="13">
        <v>0</v>
      </c>
      <c r="N775" s="14">
        <v>0</v>
      </c>
      <c r="O775" s="28">
        <v>1022210951.9299999</v>
      </c>
      <c r="P775" s="30">
        <v>13906731387.83</v>
      </c>
      <c r="R775" s="45">
        <v>25544272404</v>
      </c>
      <c r="S775" s="43">
        <f t="shared" si="33"/>
        <v>102177090</v>
      </c>
      <c r="T775" s="43">
        <f t="shared" si="34"/>
        <v>8514757.5</v>
      </c>
      <c r="U775" s="50">
        <f t="shared" si="35"/>
        <v>68118060</v>
      </c>
    </row>
    <row r="776" spans="1:21" x14ac:dyDescent="0.2">
      <c r="A776" s="26" t="s">
        <v>1517</v>
      </c>
      <c r="B776" s="9">
        <v>800099132</v>
      </c>
      <c r="C776" s="6" t="s">
        <v>1427</v>
      </c>
      <c r="D776" s="6" t="s">
        <v>1518</v>
      </c>
      <c r="E776" s="9" t="s">
        <v>16</v>
      </c>
      <c r="F776" s="19">
        <v>10236</v>
      </c>
      <c r="G776" s="19">
        <v>15111120192</v>
      </c>
      <c r="H776" s="20">
        <v>5564360188</v>
      </c>
      <c r="I776" s="7">
        <v>0</v>
      </c>
      <c r="J776" s="7">
        <v>5564360188</v>
      </c>
      <c r="K776" s="13">
        <v>0</v>
      </c>
      <c r="L776" s="18">
        <v>129149649.72</v>
      </c>
      <c r="M776" s="13">
        <v>0</v>
      </c>
      <c r="N776" s="14">
        <v>0</v>
      </c>
      <c r="O776" s="28">
        <v>546274997.59000003</v>
      </c>
      <c r="P776" s="30">
        <v>8871335356.6899986</v>
      </c>
      <c r="R776" s="45">
        <v>15111120192</v>
      </c>
      <c r="S776" s="43">
        <f t="shared" si="33"/>
        <v>60444481</v>
      </c>
      <c r="T776" s="43">
        <f t="shared" si="34"/>
        <v>5037040.08</v>
      </c>
      <c r="U776" s="50">
        <f t="shared" si="35"/>
        <v>40296320.640000001</v>
      </c>
    </row>
    <row r="777" spans="1:21" x14ac:dyDescent="0.2">
      <c r="A777" s="26" t="s">
        <v>1519</v>
      </c>
      <c r="B777" s="9">
        <v>800099136</v>
      </c>
      <c r="C777" s="6" t="s">
        <v>1427</v>
      </c>
      <c r="D777" s="6" t="s">
        <v>1520</v>
      </c>
      <c r="E777" s="9" t="s">
        <v>16</v>
      </c>
      <c r="F777" s="19">
        <v>26333</v>
      </c>
      <c r="G777" s="19">
        <v>45293892319</v>
      </c>
      <c r="H777" s="20">
        <v>14423223726</v>
      </c>
      <c r="I777" s="7">
        <v>0</v>
      </c>
      <c r="J777" s="7">
        <v>14423223726</v>
      </c>
      <c r="K777" s="13">
        <v>0</v>
      </c>
      <c r="L777" s="18">
        <v>299434070.63999999</v>
      </c>
      <c r="M777" s="13">
        <v>0</v>
      </c>
      <c r="N777" s="14">
        <v>0</v>
      </c>
      <c r="O777" s="28">
        <v>1405339928.8499999</v>
      </c>
      <c r="P777" s="30">
        <v>29165894593.510002</v>
      </c>
      <c r="R777" s="45">
        <v>45293892319</v>
      </c>
      <c r="S777" s="43">
        <f t="shared" si="33"/>
        <v>181175569</v>
      </c>
      <c r="T777" s="43">
        <f t="shared" si="34"/>
        <v>15097964.08</v>
      </c>
      <c r="U777" s="50">
        <f t="shared" si="35"/>
        <v>120783712.64</v>
      </c>
    </row>
    <row r="778" spans="1:21" x14ac:dyDescent="0.2">
      <c r="A778" s="26" t="s">
        <v>1521</v>
      </c>
      <c r="B778" s="9">
        <v>800099138</v>
      </c>
      <c r="C778" s="6" t="s">
        <v>1427</v>
      </c>
      <c r="D778" s="6" t="s">
        <v>1522</v>
      </c>
      <c r="E778" s="9" t="s">
        <v>13</v>
      </c>
      <c r="F778" s="19">
        <v>16904</v>
      </c>
      <c r="G778" s="19">
        <v>28253480832</v>
      </c>
      <c r="H778" s="20">
        <v>9216569261</v>
      </c>
      <c r="I778" s="7">
        <v>0</v>
      </c>
      <c r="J778" s="7">
        <v>9216569261</v>
      </c>
      <c r="K778" s="13">
        <v>0</v>
      </c>
      <c r="L778" s="18">
        <v>297260846.18000001</v>
      </c>
      <c r="M778" s="13">
        <v>0</v>
      </c>
      <c r="N778" s="14">
        <v>0</v>
      </c>
      <c r="O778" s="28">
        <v>902132919.03999996</v>
      </c>
      <c r="P778" s="30">
        <v>17837517805.779999</v>
      </c>
      <c r="R778" s="45">
        <v>28253480832</v>
      </c>
      <c r="S778" s="43">
        <f t="shared" si="33"/>
        <v>113013923</v>
      </c>
      <c r="T778" s="43">
        <f t="shared" si="34"/>
        <v>9417826.9199999999</v>
      </c>
      <c r="U778" s="50">
        <f t="shared" si="35"/>
        <v>75342615.359999999</v>
      </c>
    </row>
    <row r="779" spans="1:21" x14ac:dyDescent="0.2">
      <c r="A779" s="26" t="s">
        <v>1523</v>
      </c>
      <c r="B779" s="9">
        <v>800193031</v>
      </c>
      <c r="C779" s="6" t="s">
        <v>1427</v>
      </c>
      <c r="D779" s="6" t="s">
        <v>1076</v>
      </c>
      <c r="E779" s="9" t="s">
        <v>13</v>
      </c>
      <c r="F779" s="19">
        <v>6680</v>
      </c>
      <c r="G779" s="19">
        <v>10760825360</v>
      </c>
      <c r="H779" s="20">
        <v>3641587087</v>
      </c>
      <c r="I779" s="7">
        <v>0</v>
      </c>
      <c r="J779" s="7">
        <v>3641587087</v>
      </c>
      <c r="K779" s="13">
        <v>0</v>
      </c>
      <c r="L779" s="18">
        <v>115400716.05</v>
      </c>
      <c r="M779" s="13">
        <v>0</v>
      </c>
      <c r="N779" s="14">
        <v>0</v>
      </c>
      <c r="O779" s="28">
        <v>356498337.63</v>
      </c>
      <c r="P779" s="30">
        <v>6647339219.3199997</v>
      </c>
      <c r="R779" s="45">
        <v>10760825360</v>
      </c>
      <c r="S779" s="43">
        <f t="shared" si="33"/>
        <v>43043301</v>
      </c>
      <c r="T779" s="43">
        <f t="shared" si="34"/>
        <v>3586941.75</v>
      </c>
      <c r="U779" s="50">
        <f t="shared" si="35"/>
        <v>28695534</v>
      </c>
    </row>
    <row r="780" spans="1:21" x14ac:dyDescent="0.2">
      <c r="A780" s="26" t="s">
        <v>1524</v>
      </c>
      <c r="B780" s="9">
        <v>800099142</v>
      </c>
      <c r="C780" s="6" t="s">
        <v>1427</v>
      </c>
      <c r="D780" s="6" t="s">
        <v>1525</v>
      </c>
      <c r="E780" s="9" t="s">
        <v>13</v>
      </c>
      <c r="F780" s="19">
        <v>14572</v>
      </c>
      <c r="G780" s="19">
        <v>24603058788</v>
      </c>
      <c r="H780" s="20">
        <v>7939889731</v>
      </c>
      <c r="I780" s="7">
        <v>0</v>
      </c>
      <c r="J780" s="7">
        <v>7939889731</v>
      </c>
      <c r="K780" s="13">
        <v>0</v>
      </c>
      <c r="L780" s="18">
        <v>150678105.40000001</v>
      </c>
      <c r="M780" s="13">
        <v>0</v>
      </c>
      <c r="N780" s="14">
        <v>0</v>
      </c>
      <c r="O780" s="28">
        <v>777678708.96000004</v>
      </c>
      <c r="P780" s="30">
        <v>15734812242.639999</v>
      </c>
      <c r="R780" s="45">
        <v>24603058788</v>
      </c>
      <c r="S780" s="43">
        <f t="shared" si="33"/>
        <v>98412235</v>
      </c>
      <c r="T780" s="43">
        <f t="shared" si="34"/>
        <v>8201019.5800000001</v>
      </c>
      <c r="U780" s="50">
        <f t="shared" si="35"/>
        <v>65608156.640000001</v>
      </c>
    </row>
    <row r="781" spans="1:21" x14ac:dyDescent="0.2">
      <c r="A781" s="26" t="s">
        <v>1526</v>
      </c>
      <c r="B781" s="9">
        <v>800099143</v>
      </c>
      <c r="C781" s="6" t="s">
        <v>1427</v>
      </c>
      <c r="D781" s="6" t="s">
        <v>380</v>
      </c>
      <c r="E781" s="9" t="s">
        <v>13</v>
      </c>
      <c r="F781" s="19">
        <v>11877</v>
      </c>
      <c r="G781" s="19">
        <v>20089185372</v>
      </c>
      <c r="H781" s="20">
        <v>6488636083</v>
      </c>
      <c r="I781" s="7">
        <v>0</v>
      </c>
      <c r="J781" s="7">
        <v>6488636083</v>
      </c>
      <c r="K781" s="13">
        <v>0</v>
      </c>
      <c r="L781" s="18">
        <v>154725381.28</v>
      </c>
      <c r="M781" s="13">
        <v>0</v>
      </c>
      <c r="N781" s="14">
        <v>0</v>
      </c>
      <c r="O781" s="28">
        <v>633851909.58000004</v>
      </c>
      <c r="P781" s="30">
        <v>12811971998.139999</v>
      </c>
      <c r="R781" s="45">
        <v>20089185372</v>
      </c>
      <c r="S781" s="43">
        <f t="shared" ref="S781:S844" si="36">+ROUND(R781*0.004,0)</f>
        <v>80356741</v>
      </c>
      <c r="T781" s="43">
        <f t="shared" ref="T781:T844" si="37">ROUND((S781/12),2)</f>
        <v>6696395.0800000001</v>
      </c>
      <c r="U781" s="50">
        <f t="shared" ref="U781:U844" si="38">+T781*8</f>
        <v>53571160.640000001</v>
      </c>
    </row>
    <row r="782" spans="1:21" x14ac:dyDescent="0.2">
      <c r="A782" s="26" t="s">
        <v>1527</v>
      </c>
      <c r="B782" s="9">
        <v>800148720</v>
      </c>
      <c r="C782" s="6" t="s">
        <v>1427</v>
      </c>
      <c r="D782" s="6" t="s">
        <v>1528</v>
      </c>
      <c r="E782" s="9" t="s">
        <v>13</v>
      </c>
      <c r="F782" s="19">
        <v>6070</v>
      </c>
      <c r="G782" s="19">
        <v>9348886530</v>
      </c>
      <c r="H782" s="20">
        <v>3313181680</v>
      </c>
      <c r="I782" s="7">
        <v>0</v>
      </c>
      <c r="J782" s="7">
        <v>3313181680</v>
      </c>
      <c r="K782" s="13">
        <v>0</v>
      </c>
      <c r="L782" s="18">
        <v>68629707.840000004</v>
      </c>
      <c r="M782" s="13">
        <v>0</v>
      </c>
      <c r="N782" s="14">
        <v>0</v>
      </c>
      <c r="O782" s="28">
        <v>323943848.70999998</v>
      </c>
      <c r="P782" s="30">
        <v>5643131293.4499998</v>
      </c>
      <c r="R782" s="45">
        <v>9348886530</v>
      </c>
      <c r="S782" s="43">
        <f t="shared" si="36"/>
        <v>37395546</v>
      </c>
      <c r="T782" s="43">
        <f t="shared" si="37"/>
        <v>3116295.5</v>
      </c>
      <c r="U782" s="50">
        <f t="shared" si="38"/>
        <v>24930364</v>
      </c>
    </row>
    <row r="783" spans="1:21" x14ac:dyDescent="0.2">
      <c r="A783" s="26" t="s">
        <v>1529</v>
      </c>
      <c r="B783" s="9">
        <v>800099147</v>
      </c>
      <c r="C783" s="6" t="s">
        <v>1427</v>
      </c>
      <c r="D783" s="6" t="s">
        <v>1530</v>
      </c>
      <c r="E783" s="9" t="s">
        <v>16</v>
      </c>
      <c r="F783" s="19">
        <v>7895</v>
      </c>
      <c r="G783" s="19">
        <v>11173090845</v>
      </c>
      <c r="H783" s="20">
        <v>4286327344</v>
      </c>
      <c r="I783" s="7">
        <v>0</v>
      </c>
      <c r="J783" s="7">
        <v>4286327344</v>
      </c>
      <c r="K783" s="13">
        <v>0</v>
      </c>
      <c r="L783" s="18">
        <v>94555076.180000007</v>
      </c>
      <c r="M783" s="13">
        <v>0</v>
      </c>
      <c r="N783" s="14">
        <v>0</v>
      </c>
      <c r="O783" s="28">
        <v>421340475.38</v>
      </c>
      <c r="P783" s="30">
        <v>6370867949.4399996</v>
      </c>
      <c r="R783" s="45">
        <v>11173090845</v>
      </c>
      <c r="S783" s="43">
        <f t="shared" si="36"/>
        <v>44692363</v>
      </c>
      <c r="T783" s="43">
        <f t="shared" si="37"/>
        <v>3724363.58</v>
      </c>
      <c r="U783" s="50">
        <f t="shared" si="38"/>
        <v>29794908.640000001</v>
      </c>
    </row>
    <row r="784" spans="1:21" x14ac:dyDescent="0.2">
      <c r="A784" s="26" t="s">
        <v>1531</v>
      </c>
      <c r="B784" s="9">
        <v>800019685</v>
      </c>
      <c r="C784" s="6" t="s">
        <v>1427</v>
      </c>
      <c r="D784" s="6" t="s">
        <v>1532</v>
      </c>
      <c r="E784" s="9" t="s">
        <v>16</v>
      </c>
      <c r="F784" s="19">
        <v>8313</v>
      </c>
      <c r="G784" s="19">
        <v>14371506087</v>
      </c>
      <c r="H784" s="20">
        <v>4539217760</v>
      </c>
      <c r="I784" s="7">
        <v>0</v>
      </c>
      <c r="J784" s="7">
        <v>4539217760</v>
      </c>
      <c r="K784" s="13">
        <v>0</v>
      </c>
      <c r="L784" s="18">
        <v>112010354.66</v>
      </c>
      <c r="M784" s="13">
        <v>0</v>
      </c>
      <c r="N784" s="14">
        <v>0</v>
      </c>
      <c r="O784" s="28">
        <v>443648305.49000001</v>
      </c>
      <c r="P784" s="30">
        <v>9276629666.8500004</v>
      </c>
      <c r="R784" s="45">
        <v>14371506087</v>
      </c>
      <c r="S784" s="43">
        <f t="shared" si="36"/>
        <v>57486024</v>
      </c>
      <c r="T784" s="43">
        <f t="shared" si="37"/>
        <v>4790502</v>
      </c>
      <c r="U784" s="50">
        <f t="shared" si="38"/>
        <v>38324016</v>
      </c>
    </row>
    <row r="785" spans="1:21" x14ac:dyDescent="0.2">
      <c r="A785" s="26" t="s">
        <v>1533</v>
      </c>
      <c r="B785" s="9">
        <v>800099149</v>
      </c>
      <c r="C785" s="6" t="s">
        <v>1427</v>
      </c>
      <c r="D785" s="6" t="s">
        <v>1534</v>
      </c>
      <c r="E785" s="9" t="s">
        <v>13</v>
      </c>
      <c r="F785" s="19">
        <v>5492</v>
      </c>
      <c r="G785" s="19">
        <v>9500610800</v>
      </c>
      <c r="H785" s="20">
        <v>2976462263</v>
      </c>
      <c r="I785" s="7">
        <v>0</v>
      </c>
      <c r="J785" s="7">
        <v>2976462263</v>
      </c>
      <c r="K785" s="13">
        <v>0</v>
      </c>
      <c r="L785" s="18">
        <v>64179450.100000001</v>
      </c>
      <c r="M785" s="13">
        <v>0</v>
      </c>
      <c r="N785" s="14">
        <v>0</v>
      </c>
      <c r="O785" s="28">
        <v>293097136.25999999</v>
      </c>
      <c r="P785" s="30">
        <v>6166871950.6400003</v>
      </c>
      <c r="R785" s="45">
        <v>9500610800</v>
      </c>
      <c r="S785" s="43">
        <f t="shared" si="36"/>
        <v>38002443</v>
      </c>
      <c r="T785" s="43">
        <f t="shared" si="37"/>
        <v>3166870.25</v>
      </c>
      <c r="U785" s="50">
        <f t="shared" si="38"/>
        <v>25334962</v>
      </c>
    </row>
    <row r="786" spans="1:21" x14ac:dyDescent="0.2">
      <c r="A786" s="26" t="s">
        <v>1535</v>
      </c>
      <c r="B786" s="9">
        <v>800024977</v>
      </c>
      <c r="C786" s="6" t="s">
        <v>1427</v>
      </c>
      <c r="D786" s="6" t="s">
        <v>1536</v>
      </c>
      <c r="E786" s="9" t="s">
        <v>13</v>
      </c>
      <c r="F786" s="19">
        <v>14576</v>
      </c>
      <c r="G786" s="19">
        <v>24166687328</v>
      </c>
      <c r="H786" s="20">
        <v>7956170921</v>
      </c>
      <c r="I786" s="7">
        <v>0</v>
      </c>
      <c r="J786" s="7">
        <v>7956170921</v>
      </c>
      <c r="K786" s="13">
        <v>0</v>
      </c>
      <c r="L786" s="18">
        <v>199157454.13</v>
      </c>
      <c r="M786" s="13">
        <v>0</v>
      </c>
      <c r="N786" s="14">
        <v>0</v>
      </c>
      <c r="O786" s="28">
        <v>777892181.01999998</v>
      </c>
      <c r="P786" s="30">
        <v>15233466771.85</v>
      </c>
      <c r="R786" s="45">
        <v>24166687328</v>
      </c>
      <c r="S786" s="43">
        <f t="shared" si="36"/>
        <v>96666749</v>
      </c>
      <c r="T786" s="43">
        <f t="shared" si="37"/>
        <v>8055562.4199999999</v>
      </c>
      <c r="U786" s="50">
        <f t="shared" si="38"/>
        <v>64444499.359999999</v>
      </c>
    </row>
    <row r="787" spans="1:21" x14ac:dyDescent="0.2">
      <c r="A787" s="26" t="s">
        <v>1537</v>
      </c>
      <c r="B787" s="9">
        <v>800099151</v>
      </c>
      <c r="C787" s="6" t="s">
        <v>1427</v>
      </c>
      <c r="D787" s="6" t="s">
        <v>1538</v>
      </c>
      <c r="E787" s="9" t="s">
        <v>13</v>
      </c>
      <c r="F787" s="19">
        <v>8057</v>
      </c>
      <c r="G787" s="19">
        <v>13710709698</v>
      </c>
      <c r="H787" s="20">
        <v>4383203853</v>
      </c>
      <c r="I787" s="7">
        <v>0</v>
      </c>
      <c r="J787" s="7">
        <v>4383203853</v>
      </c>
      <c r="K787" s="13">
        <v>0</v>
      </c>
      <c r="L787" s="18">
        <v>94617110.299999997</v>
      </c>
      <c r="M787" s="13">
        <v>0</v>
      </c>
      <c r="N787" s="14">
        <v>0</v>
      </c>
      <c r="O787" s="28">
        <v>429986093.75</v>
      </c>
      <c r="P787" s="30">
        <v>8802902640.9500008</v>
      </c>
      <c r="R787" s="45">
        <v>13710709698</v>
      </c>
      <c r="S787" s="43">
        <f t="shared" si="36"/>
        <v>54842839</v>
      </c>
      <c r="T787" s="43">
        <f t="shared" si="37"/>
        <v>4570236.58</v>
      </c>
      <c r="U787" s="50">
        <f t="shared" si="38"/>
        <v>36561892.640000001</v>
      </c>
    </row>
    <row r="788" spans="1:21" x14ac:dyDescent="0.2">
      <c r="A788" s="26" t="s">
        <v>1539</v>
      </c>
      <c r="B788" s="9">
        <v>891200916</v>
      </c>
      <c r="C788" s="6" t="s">
        <v>1427</v>
      </c>
      <c r="D788" s="6" t="s">
        <v>1540</v>
      </c>
      <c r="E788" s="9" t="s">
        <v>13</v>
      </c>
      <c r="F788" s="19">
        <v>161427</v>
      </c>
      <c r="G788" s="19">
        <v>216137031705</v>
      </c>
      <c r="H788" s="20">
        <v>87644770330</v>
      </c>
      <c r="I788" s="7">
        <v>0</v>
      </c>
      <c r="J788" s="7">
        <v>87644770330</v>
      </c>
      <c r="K788" s="13">
        <v>0</v>
      </c>
      <c r="L788" s="18">
        <v>2179392007.6700001</v>
      </c>
      <c r="M788" s="13">
        <v>527261425.55000001</v>
      </c>
      <c r="N788" s="14">
        <v>0</v>
      </c>
      <c r="O788" s="28">
        <v>8615038495.1800003</v>
      </c>
      <c r="P788" s="30">
        <v>117170569446.60001</v>
      </c>
      <c r="R788" s="45">
        <v>216137031705</v>
      </c>
      <c r="S788" s="43">
        <f t="shared" si="36"/>
        <v>864548127</v>
      </c>
      <c r="T788" s="43">
        <f t="shared" si="37"/>
        <v>72045677.25</v>
      </c>
      <c r="U788" s="50">
        <f t="shared" si="38"/>
        <v>576365418</v>
      </c>
    </row>
    <row r="789" spans="1:21" x14ac:dyDescent="0.2">
      <c r="A789" s="26" t="s">
        <v>1541</v>
      </c>
      <c r="B789" s="9">
        <v>800099152</v>
      </c>
      <c r="C789" s="6" t="s">
        <v>1427</v>
      </c>
      <c r="D789" s="6" t="s">
        <v>1542</v>
      </c>
      <c r="E789" s="9" t="s">
        <v>13</v>
      </c>
      <c r="F789" s="19">
        <v>38130</v>
      </c>
      <c r="G789" s="19">
        <v>60873858660</v>
      </c>
      <c r="H789" s="20">
        <v>20867498733</v>
      </c>
      <c r="I789" s="7">
        <v>0</v>
      </c>
      <c r="J789" s="7">
        <v>20867498733</v>
      </c>
      <c r="K789" s="13">
        <v>0</v>
      </c>
      <c r="L789" s="18">
        <v>594441729.54999995</v>
      </c>
      <c r="M789" s="13">
        <v>0</v>
      </c>
      <c r="N789" s="14">
        <v>0</v>
      </c>
      <c r="O789" s="28">
        <v>2034922397.25</v>
      </c>
      <c r="P789" s="30">
        <v>37376995800.199997</v>
      </c>
      <c r="R789" s="45">
        <v>60873858660</v>
      </c>
      <c r="S789" s="43">
        <f t="shared" si="36"/>
        <v>243495435</v>
      </c>
      <c r="T789" s="43">
        <f t="shared" si="37"/>
        <v>20291286.25</v>
      </c>
      <c r="U789" s="50">
        <f t="shared" si="38"/>
        <v>162330290</v>
      </c>
    </row>
    <row r="790" spans="1:21" x14ac:dyDescent="0.2">
      <c r="A790" s="26" t="s">
        <v>1543</v>
      </c>
      <c r="B790" s="9">
        <v>800099153</v>
      </c>
      <c r="C790" s="6" t="s">
        <v>1427</v>
      </c>
      <c r="D790" s="6" t="s">
        <v>1544</v>
      </c>
      <c r="E790" s="9" t="s">
        <v>13</v>
      </c>
      <c r="F790" s="19">
        <v>8489</v>
      </c>
      <c r="G790" s="19">
        <v>14085526052</v>
      </c>
      <c r="H790" s="20">
        <v>4626324451</v>
      </c>
      <c r="I790" s="7">
        <v>0</v>
      </c>
      <c r="J790" s="7">
        <v>4626324451</v>
      </c>
      <c r="K790" s="13">
        <v>0</v>
      </c>
      <c r="L790" s="18">
        <v>97044207.840000004</v>
      </c>
      <c r="M790" s="13">
        <v>0</v>
      </c>
      <c r="N790" s="14">
        <v>0</v>
      </c>
      <c r="O790" s="28">
        <v>453041076.06</v>
      </c>
      <c r="P790" s="30">
        <v>8909116317.0999985</v>
      </c>
      <c r="R790" s="45">
        <v>14085526052</v>
      </c>
      <c r="S790" s="43">
        <f t="shared" si="36"/>
        <v>56342104</v>
      </c>
      <c r="T790" s="43">
        <f t="shared" si="37"/>
        <v>4695175.33</v>
      </c>
      <c r="U790" s="50">
        <f t="shared" si="38"/>
        <v>37561402.640000001</v>
      </c>
    </row>
    <row r="791" spans="1:21" x14ac:dyDescent="0.2">
      <c r="A791" s="26" t="s">
        <v>1545</v>
      </c>
      <c r="B791" s="9">
        <v>890501434</v>
      </c>
      <c r="C791" s="6" t="s">
        <v>1546</v>
      </c>
      <c r="D791" s="6" t="s">
        <v>1547</v>
      </c>
      <c r="E791" s="9" t="s">
        <v>49</v>
      </c>
      <c r="F791" s="19">
        <v>555161</v>
      </c>
      <c r="G791" s="19">
        <v>988802808710</v>
      </c>
      <c r="H791" s="20">
        <v>303333800004</v>
      </c>
      <c r="I791" s="7">
        <v>0</v>
      </c>
      <c r="J791" s="7">
        <v>303333800004</v>
      </c>
      <c r="K791" s="13">
        <v>1295684417.5999999</v>
      </c>
      <c r="L791" s="18">
        <v>11209280264.58</v>
      </c>
      <c r="M791" s="13">
        <v>6527758324.1599998</v>
      </c>
      <c r="N791" s="14">
        <v>2638069467.8499999</v>
      </c>
      <c r="O791" s="28">
        <v>21189397856.300003</v>
      </c>
      <c r="P791" s="30">
        <v>642608818375.51001</v>
      </c>
      <c r="R791" s="45">
        <v>988802808710</v>
      </c>
      <c r="S791" s="43">
        <f t="shared" si="36"/>
        <v>3955211235</v>
      </c>
      <c r="T791" s="43">
        <f t="shared" si="37"/>
        <v>329600936.25</v>
      </c>
      <c r="U791" s="50">
        <f t="shared" si="38"/>
        <v>2636807490</v>
      </c>
    </row>
    <row r="792" spans="1:21" x14ac:dyDescent="0.2">
      <c r="A792" s="26" t="s">
        <v>1548</v>
      </c>
      <c r="B792" s="9">
        <v>890504612</v>
      </c>
      <c r="C792" s="6" t="s">
        <v>1546</v>
      </c>
      <c r="D792" s="6" t="s">
        <v>1549</v>
      </c>
      <c r="E792" s="9" t="s">
        <v>13</v>
      </c>
      <c r="F792" s="19">
        <v>29682</v>
      </c>
      <c r="G792" s="19">
        <v>41511404916</v>
      </c>
      <c r="H792" s="20">
        <v>16310698003</v>
      </c>
      <c r="I792" s="7">
        <v>0</v>
      </c>
      <c r="J792" s="7">
        <v>16310698003</v>
      </c>
      <c r="K792" s="13">
        <v>0</v>
      </c>
      <c r="L792" s="18">
        <v>332074074.48000002</v>
      </c>
      <c r="M792" s="13">
        <v>0</v>
      </c>
      <c r="N792" s="14">
        <v>0</v>
      </c>
      <c r="O792" s="28">
        <v>1132903260.8</v>
      </c>
      <c r="P792" s="30">
        <v>23735729577.720001</v>
      </c>
      <c r="R792" s="45">
        <v>41511404916</v>
      </c>
      <c r="S792" s="43">
        <f t="shared" si="36"/>
        <v>166045620</v>
      </c>
      <c r="T792" s="43">
        <f t="shared" si="37"/>
        <v>13837135</v>
      </c>
      <c r="U792" s="50">
        <f t="shared" si="38"/>
        <v>110697080</v>
      </c>
    </row>
    <row r="793" spans="1:21" x14ac:dyDescent="0.2">
      <c r="A793" s="26" t="s">
        <v>1550</v>
      </c>
      <c r="B793" s="9">
        <v>890501436</v>
      </c>
      <c r="C793" s="6" t="s">
        <v>1546</v>
      </c>
      <c r="D793" s="6" t="s">
        <v>1551</v>
      </c>
      <c r="E793" s="9" t="s">
        <v>13</v>
      </c>
      <c r="F793" s="19">
        <v>7439</v>
      </c>
      <c r="G793" s="19">
        <v>11757607304</v>
      </c>
      <c r="H793" s="20">
        <v>4085026941</v>
      </c>
      <c r="I793" s="7">
        <v>0</v>
      </c>
      <c r="J793" s="7">
        <v>4085026941</v>
      </c>
      <c r="K793" s="13">
        <v>19028505.239999998</v>
      </c>
      <c r="L793" s="18">
        <v>86311700.090000004</v>
      </c>
      <c r="M793" s="13">
        <v>0</v>
      </c>
      <c r="N793" s="14">
        <v>0</v>
      </c>
      <c r="O793" s="28">
        <v>283931923.63</v>
      </c>
      <c r="P793" s="30">
        <v>7283308234.04</v>
      </c>
      <c r="R793" s="45">
        <v>11757607304</v>
      </c>
      <c r="S793" s="43">
        <f t="shared" si="36"/>
        <v>47030429</v>
      </c>
      <c r="T793" s="43">
        <f t="shared" si="37"/>
        <v>3919202.42</v>
      </c>
      <c r="U793" s="50">
        <f t="shared" si="38"/>
        <v>31353619.359999999</v>
      </c>
    </row>
    <row r="794" spans="1:21" x14ac:dyDescent="0.2">
      <c r="A794" s="26" t="s">
        <v>1552</v>
      </c>
      <c r="B794" s="9">
        <v>890505662</v>
      </c>
      <c r="C794" s="6" t="s">
        <v>1546</v>
      </c>
      <c r="D794" s="6" t="s">
        <v>1553</v>
      </c>
      <c r="E794" s="9" t="s">
        <v>13</v>
      </c>
      <c r="F794" s="19">
        <v>5108</v>
      </c>
      <c r="G794" s="19">
        <v>8225723988</v>
      </c>
      <c r="H794" s="20">
        <v>2761347153</v>
      </c>
      <c r="I794" s="7">
        <v>0</v>
      </c>
      <c r="J794" s="7">
        <v>2761347153</v>
      </c>
      <c r="K794" s="13">
        <v>0</v>
      </c>
      <c r="L794" s="18">
        <v>94066700.150000006</v>
      </c>
      <c r="M794" s="13">
        <v>0</v>
      </c>
      <c r="N794" s="14">
        <v>0</v>
      </c>
      <c r="O794" s="28">
        <v>194962261.84999999</v>
      </c>
      <c r="P794" s="30">
        <v>5175347873</v>
      </c>
      <c r="R794" s="45">
        <v>8225723988</v>
      </c>
      <c r="S794" s="43">
        <f t="shared" si="36"/>
        <v>32902896</v>
      </c>
      <c r="T794" s="43">
        <f t="shared" si="37"/>
        <v>2741908</v>
      </c>
      <c r="U794" s="50">
        <f t="shared" si="38"/>
        <v>21935264</v>
      </c>
    </row>
    <row r="795" spans="1:21" x14ac:dyDescent="0.2">
      <c r="A795" s="26" t="s">
        <v>1554</v>
      </c>
      <c r="B795" s="9">
        <v>890503483</v>
      </c>
      <c r="C795" s="6" t="s">
        <v>1546</v>
      </c>
      <c r="D795" s="6" t="s">
        <v>1555</v>
      </c>
      <c r="E795" s="9" t="s">
        <v>13</v>
      </c>
      <c r="F795" s="19">
        <v>4085</v>
      </c>
      <c r="G795" s="19">
        <v>5635326945</v>
      </c>
      <c r="H795" s="20">
        <v>2172577770</v>
      </c>
      <c r="I795" s="7">
        <v>0</v>
      </c>
      <c r="J795" s="7">
        <v>2172577770</v>
      </c>
      <c r="K795" s="13">
        <v>0</v>
      </c>
      <c r="L795" s="18">
        <v>55771333.799999997</v>
      </c>
      <c r="M795" s="13">
        <v>0</v>
      </c>
      <c r="N795" s="14">
        <v>0</v>
      </c>
      <c r="O795" s="28">
        <v>155916374.25</v>
      </c>
      <c r="P795" s="30">
        <v>3251061466.9499998</v>
      </c>
      <c r="R795" s="45">
        <v>5635326945</v>
      </c>
      <c r="S795" s="43">
        <f t="shared" si="36"/>
        <v>22541308</v>
      </c>
      <c r="T795" s="43">
        <f t="shared" si="37"/>
        <v>1878442.33</v>
      </c>
      <c r="U795" s="50">
        <f t="shared" si="38"/>
        <v>15027538.640000001</v>
      </c>
    </row>
    <row r="796" spans="1:21" x14ac:dyDescent="0.2">
      <c r="A796" s="26" t="s">
        <v>1556</v>
      </c>
      <c r="B796" s="9">
        <v>800099234</v>
      </c>
      <c r="C796" s="6" t="s">
        <v>1546</v>
      </c>
      <c r="D796" s="6" t="s">
        <v>1557</v>
      </c>
      <c r="E796" s="9" t="s">
        <v>13</v>
      </c>
      <c r="F796" s="19">
        <v>2574</v>
      </c>
      <c r="G796" s="19">
        <v>4089367854</v>
      </c>
      <c r="H796" s="20">
        <v>1395806495</v>
      </c>
      <c r="I796" s="7">
        <v>0</v>
      </c>
      <c r="J796" s="7">
        <v>1395806495</v>
      </c>
      <c r="K796" s="13">
        <v>6431515.9299999997</v>
      </c>
      <c r="L796" s="18">
        <v>28558743.600000001</v>
      </c>
      <c r="M796" s="13">
        <v>0</v>
      </c>
      <c r="N796" s="14">
        <v>0</v>
      </c>
      <c r="O796" s="28">
        <v>98244491.390000001</v>
      </c>
      <c r="P796" s="30">
        <v>2560326608.0799999</v>
      </c>
      <c r="R796" s="45">
        <v>4089367854</v>
      </c>
      <c r="S796" s="43">
        <f t="shared" si="36"/>
        <v>16357471</v>
      </c>
      <c r="T796" s="43">
        <f t="shared" si="37"/>
        <v>1363122.58</v>
      </c>
      <c r="U796" s="50">
        <f t="shared" si="38"/>
        <v>10904980.640000001</v>
      </c>
    </row>
    <row r="797" spans="1:21" x14ac:dyDescent="0.2">
      <c r="A797" s="26" t="s">
        <v>1558</v>
      </c>
      <c r="B797" s="9">
        <v>890501776</v>
      </c>
      <c r="C797" s="6" t="s">
        <v>1546</v>
      </c>
      <c r="D797" s="6" t="s">
        <v>1559</v>
      </c>
      <c r="E797" s="9" t="s">
        <v>16</v>
      </c>
      <c r="F797" s="19">
        <v>6886</v>
      </c>
      <c r="G797" s="19">
        <v>11742502992</v>
      </c>
      <c r="H797" s="20">
        <v>3725699953</v>
      </c>
      <c r="I797" s="7">
        <v>0</v>
      </c>
      <c r="J797" s="7">
        <v>3725699953</v>
      </c>
      <c r="K797" s="13">
        <v>17520069.289999999</v>
      </c>
      <c r="L797" s="18">
        <v>71218524.689999998</v>
      </c>
      <c r="M797" s="13">
        <v>0</v>
      </c>
      <c r="N797" s="14">
        <v>0</v>
      </c>
      <c r="O797" s="28">
        <v>262825006.87</v>
      </c>
      <c r="P797" s="30">
        <v>7665239438.1499996</v>
      </c>
      <c r="R797" s="45">
        <v>11742502992</v>
      </c>
      <c r="S797" s="43">
        <f t="shared" si="36"/>
        <v>46970012</v>
      </c>
      <c r="T797" s="43">
        <f t="shared" si="37"/>
        <v>3914167.67</v>
      </c>
      <c r="U797" s="50">
        <f t="shared" si="38"/>
        <v>31313341.359999999</v>
      </c>
    </row>
    <row r="798" spans="1:21" x14ac:dyDescent="0.2">
      <c r="A798" s="26" t="s">
        <v>1560</v>
      </c>
      <c r="B798" s="9">
        <v>890503106</v>
      </c>
      <c r="C798" s="6" t="s">
        <v>1546</v>
      </c>
      <c r="D798" s="6" t="s">
        <v>1561</v>
      </c>
      <c r="E798" s="9" t="s">
        <v>13</v>
      </c>
      <c r="F798" s="19">
        <v>11481</v>
      </c>
      <c r="G798" s="19">
        <v>18238039221</v>
      </c>
      <c r="H798" s="20">
        <v>6245426609</v>
      </c>
      <c r="I798" s="7">
        <v>0</v>
      </c>
      <c r="J798" s="7">
        <v>6245426609</v>
      </c>
      <c r="K798" s="13">
        <v>247162.22</v>
      </c>
      <c r="L798" s="18">
        <v>238786690.18000001</v>
      </c>
      <c r="M798" s="13">
        <v>0</v>
      </c>
      <c r="N798" s="14">
        <v>0</v>
      </c>
      <c r="O798" s="28">
        <v>438207072.88</v>
      </c>
      <c r="P798" s="30">
        <v>11315371686.719999</v>
      </c>
      <c r="R798" s="45">
        <v>18238039221</v>
      </c>
      <c r="S798" s="43">
        <f t="shared" si="36"/>
        <v>72952157</v>
      </c>
      <c r="T798" s="43">
        <f t="shared" si="37"/>
        <v>6079346.4199999999</v>
      </c>
      <c r="U798" s="50">
        <f t="shared" si="38"/>
        <v>48634771.359999999</v>
      </c>
    </row>
    <row r="799" spans="1:21" x14ac:dyDescent="0.2">
      <c r="A799" s="26" t="s">
        <v>1562</v>
      </c>
      <c r="B799" s="9">
        <v>890501422</v>
      </c>
      <c r="C799" s="6" t="s">
        <v>1546</v>
      </c>
      <c r="D799" s="6" t="s">
        <v>1563</v>
      </c>
      <c r="E799" s="9" t="s">
        <v>16</v>
      </c>
      <c r="F799" s="19">
        <v>10320</v>
      </c>
      <c r="G799" s="19">
        <v>16792796880</v>
      </c>
      <c r="H799" s="20">
        <v>5606560077</v>
      </c>
      <c r="I799" s="7">
        <v>0</v>
      </c>
      <c r="J799" s="7">
        <v>5606560077</v>
      </c>
      <c r="K799" s="13">
        <v>0</v>
      </c>
      <c r="L799" s="18">
        <v>131868367.18000001</v>
      </c>
      <c r="M799" s="13">
        <v>0</v>
      </c>
      <c r="N799" s="14">
        <v>0</v>
      </c>
      <c r="O799" s="28">
        <v>393893998.10000002</v>
      </c>
      <c r="P799" s="30">
        <v>10660474437.719999</v>
      </c>
      <c r="R799" s="45">
        <v>16792796880</v>
      </c>
      <c r="S799" s="43">
        <f t="shared" si="36"/>
        <v>67171188</v>
      </c>
      <c r="T799" s="43">
        <f t="shared" si="37"/>
        <v>5597599</v>
      </c>
      <c r="U799" s="50">
        <f t="shared" si="38"/>
        <v>44780792</v>
      </c>
    </row>
    <row r="800" spans="1:21" x14ac:dyDescent="0.2">
      <c r="A800" s="26" t="s">
        <v>1564</v>
      </c>
      <c r="B800" s="9">
        <v>800099236</v>
      </c>
      <c r="C800" s="6" t="s">
        <v>1546</v>
      </c>
      <c r="D800" s="6" t="s">
        <v>1565</v>
      </c>
      <c r="E800" s="9" t="s">
        <v>16</v>
      </c>
      <c r="F800" s="19">
        <v>17853</v>
      </c>
      <c r="G800" s="19">
        <v>26837165190</v>
      </c>
      <c r="H800" s="20">
        <v>9713773647</v>
      </c>
      <c r="I800" s="7">
        <v>0</v>
      </c>
      <c r="J800" s="7">
        <v>9713773647</v>
      </c>
      <c r="K800" s="13">
        <v>43147981.32</v>
      </c>
      <c r="L800" s="18">
        <v>192376193.53999999</v>
      </c>
      <c r="M800" s="13">
        <v>0</v>
      </c>
      <c r="N800" s="14">
        <v>0</v>
      </c>
      <c r="O800" s="28">
        <v>681413715.88999999</v>
      </c>
      <c r="P800" s="30">
        <v>16206453652.25</v>
      </c>
      <c r="R800" s="45">
        <v>26837165190</v>
      </c>
      <c r="S800" s="43">
        <f t="shared" si="36"/>
        <v>107348661</v>
      </c>
      <c r="T800" s="43">
        <f t="shared" si="37"/>
        <v>8945721.75</v>
      </c>
      <c r="U800" s="50">
        <f t="shared" si="38"/>
        <v>71565774</v>
      </c>
    </row>
    <row r="801" spans="1:21" x14ac:dyDescent="0.2">
      <c r="A801" s="26" t="s">
        <v>1566</v>
      </c>
      <c r="B801" s="9">
        <v>800013237</v>
      </c>
      <c r="C801" s="6" t="s">
        <v>1546</v>
      </c>
      <c r="D801" s="6" t="s">
        <v>1567</v>
      </c>
      <c r="E801" s="9" t="s">
        <v>13</v>
      </c>
      <c r="F801" s="19">
        <v>6550</v>
      </c>
      <c r="G801" s="19">
        <v>10892636900</v>
      </c>
      <c r="H801" s="20">
        <v>3569453427</v>
      </c>
      <c r="I801" s="7">
        <v>0</v>
      </c>
      <c r="J801" s="7">
        <v>3569453427</v>
      </c>
      <c r="K801" s="13">
        <v>16507557.49</v>
      </c>
      <c r="L801" s="18">
        <v>87301162.819999993</v>
      </c>
      <c r="M801" s="13">
        <v>0</v>
      </c>
      <c r="N801" s="14">
        <v>0</v>
      </c>
      <c r="O801" s="28">
        <v>250000551.12</v>
      </c>
      <c r="P801" s="30">
        <v>6969374201.5699997</v>
      </c>
      <c r="R801" s="45">
        <v>10892636900</v>
      </c>
      <c r="S801" s="43">
        <f t="shared" si="36"/>
        <v>43570548</v>
      </c>
      <c r="T801" s="43">
        <f t="shared" si="37"/>
        <v>3630879</v>
      </c>
      <c r="U801" s="50">
        <f t="shared" si="38"/>
        <v>29047032</v>
      </c>
    </row>
    <row r="802" spans="1:21" x14ac:dyDescent="0.2">
      <c r="A802" s="26" t="s">
        <v>1568</v>
      </c>
      <c r="B802" s="9">
        <v>800099237</v>
      </c>
      <c r="C802" s="6" t="s">
        <v>1546</v>
      </c>
      <c r="D802" s="6" t="s">
        <v>1569</v>
      </c>
      <c r="E802" s="9" t="s">
        <v>13</v>
      </c>
      <c r="F802" s="19">
        <v>3829</v>
      </c>
      <c r="G802" s="19">
        <v>6366133690</v>
      </c>
      <c r="H802" s="20">
        <v>2084862961</v>
      </c>
      <c r="I802" s="7">
        <v>0</v>
      </c>
      <c r="J802" s="7">
        <v>2084862961</v>
      </c>
      <c r="K802" s="13">
        <v>0</v>
      </c>
      <c r="L802" s="18">
        <v>53857968.960000001</v>
      </c>
      <c r="M802" s="13">
        <v>0</v>
      </c>
      <c r="N802" s="14">
        <v>0</v>
      </c>
      <c r="O802" s="28">
        <v>146145360.34</v>
      </c>
      <c r="P802" s="30">
        <v>4081267399.6999998</v>
      </c>
      <c r="R802" s="45">
        <v>6366133690</v>
      </c>
      <c r="S802" s="43">
        <f t="shared" si="36"/>
        <v>25464535</v>
      </c>
      <c r="T802" s="43">
        <f t="shared" si="37"/>
        <v>2122044.58</v>
      </c>
      <c r="U802" s="50">
        <f t="shared" si="38"/>
        <v>16976356.640000001</v>
      </c>
    </row>
    <row r="803" spans="1:21" x14ac:dyDescent="0.2">
      <c r="A803" s="26" t="s">
        <v>1570</v>
      </c>
      <c r="B803" s="9">
        <v>800099238</v>
      </c>
      <c r="C803" s="6" t="s">
        <v>1546</v>
      </c>
      <c r="D803" s="6" t="s">
        <v>1571</v>
      </c>
      <c r="E803" s="9" t="s">
        <v>16</v>
      </c>
      <c r="F803" s="19">
        <v>12362</v>
      </c>
      <c r="G803" s="19">
        <v>19824939400</v>
      </c>
      <c r="H803" s="20">
        <v>6780976613</v>
      </c>
      <c r="I803" s="7">
        <v>0</v>
      </c>
      <c r="J803" s="7">
        <v>6780976613</v>
      </c>
      <c r="K803" s="13">
        <v>30951347.5</v>
      </c>
      <c r="L803" s="18">
        <v>131530922.58</v>
      </c>
      <c r="M803" s="13">
        <v>0</v>
      </c>
      <c r="N803" s="14">
        <v>0</v>
      </c>
      <c r="O803" s="28">
        <v>471833101.20999998</v>
      </c>
      <c r="P803" s="30">
        <v>12409647415.709999</v>
      </c>
      <c r="R803" s="45">
        <v>19824939400</v>
      </c>
      <c r="S803" s="43">
        <f t="shared" si="36"/>
        <v>79299758</v>
      </c>
      <c r="T803" s="43">
        <f t="shared" si="37"/>
        <v>6608313.1699999999</v>
      </c>
      <c r="U803" s="50">
        <f t="shared" si="38"/>
        <v>52866505.359999999</v>
      </c>
    </row>
    <row r="804" spans="1:21" x14ac:dyDescent="0.2">
      <c r="A804" s="26" t="s">
        <v>1572</v>
      </c>
      <c r="B804" s="9">
        <v>800138959</v>
      </c>
      <c r="C804" s="6" t="s">
        <v>1546</v>
      </c>
      <c r="D804" s="6" t="s">
        <v>1573</v>
      </c>
      <c r="E804" s="9" t="s">
        <v>13</v>
      </c>
      <c r="F804" s="19">
        <v>23147</v>
      </c>
      <c r="G804" s="19">
        <v>28207698051</v>
      </c>
      <c r="H804" s="20">
        <v>12663034390</v>
      </c>
      <c r="I804" s="7">
        <v>0</v>
      </c>
      <c r="J804" s="7">
        <v>12663034390</v>
      </c>
      <c r="K804" s="13">
        <v>49124900.170000002</v>
      </c>
      <c r="L804" s="18">
        <v>228135642.78999999</v>
      </c>
      <c r="M804" s="13">
        <v>0</v>
      </c>
      <c r="N804" s="14">
        <v>0</v>
      </c>
      <c r="O804" s="28">
        <v>883475230.02999997</v>
      </c>
      <c r="P804" s="30">
        <v>14383927888.009998</v>
      </c>
      <c r="R804" s="45">
        <v>28207698051</v>
      </c>
      <c r="S804" s="43">
        <f t="shared" si="36"/>
        <v>112830792</v>
      </c>
      <c r="T804" s="43">
        <f t="shared" si="37"/>
        <v>9402566</v>
      </c>
      <c r="U804" s="50">
        <f t="shared" si="38"/>
        <v>75220528</v>
      </c>
    </row>
    <row r="805" spans="1:21" x14ac:dyDescent="0.2">
      <c r="A805" s="26" t="s">
        <v>1574</v>
      </c>
      <c r="B805" s="9">
        <v>800039803</v>
      </c>
      <c r="C805" s="6" t="s">
        <v>1546</v>
      </c>
      <c r="D805" s="6" t="s">
        <v>1575</v>
      </c>
      <c r="E805" s="9" t="s">
        <v>13</v>
      </c>
      <c r="F805" s="19">
        <v>25697</v>
      </c>
      <c r="G805" s="19">
        <v>37251707444</v>
      </c>
      <c r="H805" s="20">
        <v>14005118641</v>
      </c>
      <c r="I805" s="7">
        <v>0</v>
      </c>
      <c r="J805" s="7">
        <v>14005118641</v>
      </c>
      <c r="K805" s="13">
        <v>57188833.079999998</v>
      </c>
      <c r="L805" s="18">
        <v>402926918.94</v>
      </c>
      <c r="M805" s="13">
        <v>0</v>
      </c>
      <c r="N805" s="14">
        <v>0</v>
      </c>
      <c r="O805" s="28">
        <v>980803688.87</v>
      </c>
      <c r="P805" s="30">
        <v>21805669362.110001</v>
      </c>
      <c r="R805" s="45">
        <v>37251707444</v>
      </c>
      <c r="S805" s="43">
        <f t="shared" si="36"/>
        <v>149006830</v>
      </c>
      <c r="T805" s="43">
        <f t="shared" si="37"/>
        <v>12417235.83</v>
      </c>
      <c r="U805" s="50">
        <f t="shared" si="38"/>
        <v>99337886.640000001</v>
      </c>
    </row>
    <row r="806" spans="1:21" x14ac:dyDescent="0.2">
      <c r="A806" s="26" t="s">
        <v>1576</v>
      </c>
      <c r="B806" s="9">
        <v>890501404</v>
      </c>
      <c r="C806" s="6" t="s">
        <v>1546</v>
      </c>
      <c r="D806" s="6" t="s">
        <v>1577</v>
      </c>
      <c r="E806" s="9" t="s">
        <v>13</v>
      </c>
      <c r="F806" s="19">
        <v>4583</v>
      </c>
      <c r="G806" s="19">
        <v>7399161840</v>
      </c>
      <c r="H806" s="20">
        <v>2496086979</v>
      </c>
      <c r="I806" s="7">
        <v>0</v>
      </c>
      <c r="J806" s="7">
        <v>2496086979</v>
      </c>
      <c r="K806" s="13">
        <v>11561231.07</v>
      </c>
      <c r="L806" s="18">
        <v>58488373.509999998</v>
      </c>
      <c r="M806" s="13">
        <v>0</v>
      </c>
      <c r="N806" s="14">
        <v>0</v>
      </c>
      <c r="O806" s="28">
        <v>174924049.74000001</v>
      </c>
      <c r="P806" s="30">
        <v>4658101206.6799994</v>
      </c>
      <c r="R806" s="45">
        <v>7399161840</v>
      </c>
      <c r="S806" s="43">
        <f t="shared" si="36"/>
        <v>29596647</v>
      </c>
      <c r="T806" s="43">
        <f t="shared" si="37"/>
        <v>2466387.25</v>
      </c>
      <c r="U806" s="50">
        <f t="shared" si="38"/>
        <v>19731098</v>
      </c>
    </row>
    <row r="807" spans="1:21" x14ac:dyDescent="0.2">
      <c r="A807" s="26" t="s">
        <v>1578</v>
      </c>
      <c r="B807" s="9">
        <v>800099241</v>
      </c>
      <c r="C807" s="6" t="s">
        <v>1546</v>
      </c>
      <c r="D807" s="6" t="s">
        <v>1579</v>
      </c>
      <c r="E807" s="9" t="s">
        <v>16</v>
      </c>
      <c r="F807" s="19">
        <v>10425</v>
      </c>
      <c r="G807" s="19">
        <v>14826455850</v>
      </c>
      <c r="H807" s="20">
        <v>5726763442</v>
      </c>
      <c r="I807" s="7">
        <v>0</v>
      </c>
      <c r="J807" s="7">
        <v>5726763442</v>
      </c>
      <c r="K807" s="13">
        <v>0</v>
      </c>
      <c r="L807" s="18">
        <v>106678363.43000001</v>
      </c>
      <c r="M807" s="13">
        <v>0</v>
      </c>
      <c r="N807" s="14">
        <v>0</v>
      </c>
      <c r="O807" s="28">
        <v>397901640.51999998</v>
      </c>
      <c r="P807" s="30">
        <v>8595112404.0499992</v>
      </c>
      <c r="R807" s="45">
        <v>14826455850</v>
      </c>
      <c r="S807" s="43">
        <f t="shared" si="36"/>
        <v>59305823</v>
      </c>
      <c r="T807" s="43">
        <f t="shared" si="37"/>
        <v>4942151.92</v>
      </c>
      <c r="U807" s="50">
        <f t="shared" si="38"/>
        <v>39537215.359999999</v>
      </c>
    </row>
    <row r="808" spans="1:21" x14ac:dyDescent="0.2">
      <c r="A808" s="26" t="s">
        <v>1580</v>
      </c>
      <c r="B808" s="9">
        <v>800005292</v>
      </c>
      <c r="C808" s="6" t="s">
        <v>1546</v>
      </c>
      <c r="D808" s="6" t="s">
        <v>1581</v>
      </c>
      <c r="E808" s="9" t="s">
        <v>13</v>
      </c>
      <c r="F808" s="19">
        <v>3708</v>
      </c>
      <c r="G808" s="19">
        <v>6615383472</v>
      </c>
      <c r="H808" s="20">
        <v>2039849758</v>
      </c>
      <c r="I808" s="7">
        <v>0</v>
      </c>
      <c r="J808" s="7">
        <v>2039849758</v>
      </c>
      <c r="K808" s="13">
        <v>8534027.5700000003</v>
      </c>
      <c r="L808" s="18">
        <v>47662465.909999996</v>
      </c>
      <c r="M808" s="13">
        <v>0</v>
      </c>
      <c r="N808" s="14">
        <v>0</v>
      </c>
      <c r="O808" s="28">
        <v>141527029.55000001</v>
      </c>
      <c r="P808" s="30">
        <v>4377810190.9699993</v>
      </c>
      <c r="R808" s="45">
        <v>6615383472</v>
      </c>
      <c r="S808" s="43">
        <f t="shared" si="36"/>
        <v>26461534</v>
      </c>
      <c r="T808" s="43">
        <f t="shared" si="37"/>
        <v>2205127.83</v>
      </c>
      <c r="U808" s="50">
        <f t="shared" si="38"/>
        <v>17641022.640000001</v>
      </c>
    </row>
    <row r="809" spans="1:21" x14ac:dyDescent="0.2">
      <c r="A809" s="26" t="s">
        <v>1582</v>
      </c>
      <c r="B809" s="9">
        <v>890503680</v>
      </c>
      <c r="C809" s="6" t="s">
        <v>1546</v>
      </c>
      <c r="D809" s="6" t="s">
        <v>1583</v>
      </c>
      <c r="E809" s="9" t="s">
        <v>13</v>
      </c>
      <c r="F809" s="19">
        <v>4470</v>
      </c>
      <c r="G809" s="19">
        <v>7503190020</v>
      </c>
      <c r="H809" s="20">
        <v>2383954146</v>
      </c>
      <c r="I809" s="7">
        <v>0</v>
      </c>
      <c r="J809" s="7">
        <v>2383954146</v>
      </c>
      <c r="K809" s="13">
        <v>0</v>
      </c>
      <c r="L809" s="18">
        <v>50402970.07</v>
      </c>
      <c r="M809" s="13">
        <v>0</v>
      </c>
      <c r="N809" s="14">
        <v>0</v>
      </c>
      <c r="O809" s="28">
        <v>170611063.13</v>
      </c>
      <c r="P809" s="30">
        <v>4898221840.7999992</v>
      </c>
      <c r="R809" s="45">
        <v>7503190020</v>
      </c>
      <c r="S809" s="43">
        <f t="shared" si="36"/>
        <v>30012760</v>
      </c>
      <c r="T809" s="43">
        <f t="shared" si="37"/>
        <v>2501063.33</v>
      </c>
      <c r="U809" s="50">
        <f t="shared" si="38"/>
        <v>20008506.640000001</v>
      </c>
    </row>
    <row r="810" spans="1:21" x14ac:dyDescent="0.2">
      <c r="A810" s="26" t="s">
        <v>1584</v>
      </c>
      <c r="B810" s="9">
        <v>800245021</v>
      </c>
      <c r="C810" s="6" t="s">
        <v>1546</v>
      </c>
      <c r="D810" s="6" t="s">
        <v>1585</v>
      </c>
      <c r="E810" s="9" t="s">
        <v>16</v>
      </c>
      <c r="F810" s="19">
        <v>8511</v>
      </c>
      <c r="G810" s="19">
        <v>13052597265</v>
      </c>
      <c r="H810" s="20">
        <v>4627095270</v>
      </c>
      <c r="I810" s="7">
        <v>0</v>
      </c>
      <c r="J810" s="7">
        <v>4627095270</v>
      </c>
      <c r="K810" s="13">
        <v>0</v>
      </c>
      <c r="L810" s="18">
        <v>98702163.920000002</v>
      </c>
      <c r="M810" s="13">
        <v>0</v>
      </c>
      <c r="N810" s="14">
        <v>0</v>
      </c>
      <c r="O810" s="28">
        <v>324848044.36000001</v>
      </c>
      <c r="P810" s="30">
        <v>8001951786.7200003</v>
      </c>
      <c r="R810" s="45">
        <v>13052597265</v>
      </c>
      <c r="S810" s="43">
        <f t="shared" si="36"/>
        <v>52210389</v>
      </c>
      <c r="T810" s="43">
        <f t="shared" si="37"/>
        <v>4350865.75</v>
      </c>
      <c r="U810" s="50">
        <f t="shared" si="38"/>
        <v>34806926</v>
      </c>
    </row>
    <row r="811" spans="1:21" x14ac:dyDescent="0.2">
      <c r="A811" s="26" t="s">
        <v>1586</v>
      </c>
      <c r="B811" s="9">
        <v>800000681</v>
      </c>
      <c r="C811" s="6" t="s">
        <v>1546</v>
      </c>
      <c r="D811" s="6" t="s">
        <v>1587</v>
      </c>
      <c r="E811" s="9" t="s">
        <v>16</v>
      </c>
      <c r="F811" s="19">
        <v>7609</v>
      </c>
      <c r="G811" s="19">
        <v>12188187508</v>
      </c>
      <c r="H811" s="20">
        <v>4168656760</v>
      </c>
      <c r="I811" s="7">
        <v>0</v>
      </c>
      <c r="J811" s="7">
        <v>4168656760</v>
      </c>
      <c r="K811" s="13">
        <v>0</v>
      </c>
      <c r="L811" s="18">
        <v>86298109.5</v>
      </c>
      <c r="M811" s="13">
        <v>0</v>
      </c>
      <c r="N811" s="14">
        <v>0</v>
      </c>
      <c r="O811" s="28">
        <v>290420487.55000001</v>
      </c>
      <c r="P811" s="30">
        <v>7642812150.9499998</v>
      </c>
      <c r="R811" s="45">
        <v>12188187508</v>
      </c>
      <c r="S811" s="43">
        <f t="shared" si="36"/>
        <v>48752750</v>
      </c>
      <c r="T811" s="43">
        <f t="shared" si="37"/>
        <v>4062729.17</v>
      </c>
      <c r="U811" s="50">
        <f t="shared" si="38"/>
        <v>32501833.359999999</v>
      </c>
    </row>
    <row r="812" spans="1:21" x14ac:dyDescent="0.2">
      <c r="A812" s="26" t="s">
        <v>1588</v>
      </c>
      <c r="B812" s="9">
        <v>800044113</v>
      </c>
      <c r="C812" s="6" t="s">
        <v>1546</v>
      </c>
      <c r="D812" s="6" t="s">
        <v>1589</v>
      </c>
      <c r="E812" s="9" t="s">
        <v>13</v>
      </c>
      <c r="F812" s="19">
        <v>51450</v>
      </c>
      <c r="G812" s="19">
        <v>80963469300</v>
      </c>
      <c r="H812" s="20">
        <v>27979029075</v>
      </c>
      <c r="I812" s="7">
        <v>0</v>
      </c>
      <c r="J812" s="7">
        <v>27979029075</v>
      </c>
      <c r="K812" s="13">
        <v>0</v>
      </c>
      <c r="L812" s="18">
        <v>890463447.84000003</v>
      </c>
      <c r="M812" s="13">
        <v>0</v>
      </c>
      <c r="N812" s="14">
        <v>0</v>
      </c>
      <c r="O812" s="28">
        <v>1963744787.02</v>
      </c>
      <c r="P812" s="30">
        <v>50130231990.139999</v>
      </c>
      <c r="R812" s="45">
        <v>80963469300</v>
      </c>
      <c r="S812" s="43">
        <f t="shared" si="36"/>
        <v>323853877</v>
      </c>
      <c r="T812" s="43">
        <f t="shared" si="37"/>
        <v>26987823.079999998</v>
      </c>
      <c r="U812" s="50">
        <f t="shared" si="38"/>
        <v>215902584.63999999</v>
      </c>
    </row>
    <row r="813" spans="1:21" x14ac:dyDescent="0.2">
      <c r="A813" s="26" t="s">
        <v>1590</v>
      </c>
      <c r="B813" s="9">
        <v>890502611</v>
      </c>
      <c r="C813" s="6" t="s">
        <v>1546</v>
      </c>
      <c r="D813" s="6" t="s">
        <v>1591</v>
      </c>
      <c r="E813" s="9" t="s">
        <v>13</v>
      </c>
      <c r="F813" s="19">
        <v>3135</v>
      </c>
      <c r="G813" s="19">
        <v>4655860605</v>
      </c>
      <c r="H813" s="20">
        <v>1710316131</v>
      </c>
      <c r="I813" s="7">
        <v>0</v>
      </c>
      <c r="J813" s="7">
        <v>1710316131</v>
      </c>
      <c r="K813" s="13">
        <v>0</v>
      </c>
      <c r="L813" s="18">
        <v>36553758.909999996</v>
      </c>
      <c r="M813" s="13">
        <v>0</v>
      </c>
      <c r="N813" s="14">
        <v>0</v>
      </c>
      <c r="O813" s="28">
        <v>119656752.33</v>
      </c>
      <c r="P813" s="30">
        <v>2789333962.7600002</v>
      </c>
      <c r="R813" s="45">
        <v>4655860605</v>
      </c>
      <c r="S813" s="43">
        <f t="shared" si="36"/>
        <v>18623442</v>
      </c>
      <c r="T813" s="43">
        <f t="shared" si="37"/>
        <v>1551953.5</v>
      </c>
      <c r="U813" s="50">
        <f t="shared" si="38"/>
        <v>12415628</v>
      </c>
    </row>
    <row r="814" spans="1:21" x14ac:dyDescent="0.2">
      <c r="A814" s="26" t="s">
        <v>1592</v>
      </c>
      <c r="B814" s="9">
        <v>890503233</v>
      </c>
      <c r="C814" s="6" t="s">
        <v>1546</v>
      </c>
      <c r="D814" s="6" t="s">
        <v>1593</v>
      </c>
      <c r="E814" s="9" t="s">
        <v>13</v>
      </c>
      <c r="F814" s="19">
        <v>3090</v>
      </c>
      <c r="G814" s="19">
        <v>4675438830</v>
      </c>
      <c r="H814" s="20">
        <v>1691531402</v>
      </c>
      <c r="I814" s="7">
        <v>0</v>
      </c>
      <c r="J814" s="7">
        <v>1691531402</v>
      </c>
      <c r="K814" s="13">
        <v>0</v>
      </c>
      <c r="L814" s="18">
        <v>35977151.68</v>
      </c>
      <c r="M814" s="13">
        <v>0</v>
      </c>
      <c r="N814" s="14">
        <v>0</v>
      </c>
      <c r="O814" s="28">
        <v>117939191.29000001</v>
      </c>
      <c r="P814" s="30">
        <v>2829991085.0299997</v>
      </c>
      <c r="R814" s="45">
        <v>4675438830</v>
      </c>
      <c r="S814" s="43">
        <f t="shared" si="36"/>
        <v>18701755</v>
      </c>
      <c r="T814" s="43">
        <f t="shared" si="37"/>
        <v>1558479.58</v>
      </c>
      <c r="U814" s="50">
        <f t="shared" si="38"/>
        <v>12467836.640000001</v>
      </c>
    </row>
    <row r="815" spans="1:21" x14ac:dyDescent="0.2">
      <c r="A815" s="26" t="s">
        <v>1594</v>
      </c>
      <c r="B815" s="9">
        <v>890501102</v>
      </c>
      <c r="C815" s="6" t="s">
        <v>1546</v>
      </c>
      <c r="D815" s="6" t="s">
        <v>1595</v>
      </c>
      <c r="E815" s="9" t="s">
        <v>13</v>
      </c>
      <c r="F815" s="19">
        <v>93269</v>
      </c>
      <c r="G815" s="19">
        <v>134760927147</v>
      </c>
      <c r="H815" s="20">
        <v>50524342626</v>
      </c>
      <c r="I815" s="7">
        <v>0</v>
      </c>
      <c r="J815" s="7">
        <v>50524342626</v>
      </c>
      <c r="K815" s="13">
        <v>211718272.19</v>
      </c>
      <c r="L815" s="18">
        <v>1564015011.9000001</v>
      </c>
      <c r="M815" s="13">
        <v>0</v>
      </c>
      <c r="N815" s="14">
        <v>0</v>
      </c>
      <c r="O815" s="28">
        <v>3559893343.8499999</v>
      </c>
      <c r="P815" s="30">
        <v>78900957893.059998</v>
      </c>
      <c r="R815" s="45">
        <v>134760927147</v>
      </c>
      <c r="S815" s="43">
        <f t="shared" si="36"/>
        <v>539043709</v>
      </c>
      <c r="T815" s="43">
        <f t="shared" si="37"/>
        <v>44920309.079999998</v>
      </c>
      <c r="U815" s="50">
        <f t="shared" si="38"/>
        <v>359362472.63999999</v>
      </c>
    </row>
    <row r="816" spans="1:21" x14ac:dyDescent="0.2">
      <c r="A816" s="26" t="s">
        <v>1596</v>
      </c>
      <c r="B816" s="9">
        <v>800007652</v>
      </c>
      <c r="C816" s="6" t="s">
        <v>1546</v>
      </c>
      <c r="D816" s="6" t="s">
        <v>1597</v>
      </c>
      <c r="E816" s="9" t="s">
        <v>13</v>
      </c>
      <c r="F816" s="19">
        <v>30265</v>
      </c>
      <c r="G816" s="19">
        <v>47095971800</v>
      </c>
      <c r="H816" s="20">
        <v>16367458081</v>
      </c>
      <c r="I816" s="7">
        <v>0</v>
      </c>
      <c r="J816" s="7">
        <v>16367458081</v>
      </c>
      <c r="K816" s="13">
        <v>74990442.640000001</v>
      </c>
      <c r="L816" s="18">
        <v>973024417.75</v>
      </c>
      <c r="M816" s="13">
        <v>0</v>
      </c>
      <c r="N816" s="14">
        <v>0</v>
      </c>
      <c r="O816" s="28">
        <v>1155155218.26</v>
      </c>
      <c r="P816" s="30">
        <v>28525343640.350002</v>
      </c>
      <c r="R816" s="45">
        <v>47095971800</v>
      </c>
      <c r="S816" s="43">
        <f t="shared" si="36"/>
        <v>188383887</v>
      </c>
      <c r="T816" s="43">
        <f t="shared" si="37"/>
        <v>15698657.25</v>
      </c>
      <c r="U816" s="50">
        <f t="shared" si="38"/>
        <v>125589258</v>
      </c>
    </row>
    <row r="817" spans="1:21" x14ac:dyDescent="0.2">
      <c r="A817" s="26" t="s">
        <v>1598</v>
      </c>
      <c r="B817" s="9">
        <v>890506116</v>
      </c>
      <c r="C817" s="6" t="s">
        <v>1546</v>
      </c>
      <c r="D817" s="6" t="s">
        <v>1599</v>
      </c>
      <c r="E817" s="9" t="s">
        <v>13</v>
      </c>
      <c r="F817" s="19">
        <v>3786</v>
      </c>
      <c r="G817" s="19">
        <v>6305613288</v>
      </c>
      <c r="H817" s="20">
        <v>2071556925</v>
      </c>
      <c r="I817" s="7">
        <v>0</v>
      </c>
      <c r="J817" s="7">
        <v>2071556925</v>
      </c>
      <c r="K817" s="13">
        <v>0</v>
      </c>
      <c r="L817" s="18">
        <v>46133333.060000002</v>
      </c>
      <c r="M817" s="13">
        <v>0</v>
      </c>
      <c r="N817" s="14">
        <v>0</v>
      </c>
      <c r="O817" s="28">
        <v>144504135.34999999</v>
      </c>
      <c r="P817" s="30">
        <v>4043418894.5900002</v>
      </c>
      <c r="R817" s="45">
        <v>6305613288</v>
      </c>
      <c r="S817" s="43">
        <f t="shared" si="36"/>
        <v>25222453</v>
      </c>
      <c r="T817" s="43">
        <f t="shared" si="37"/>
        <v>2101871.08</v>
      </c>
      <c r="U817" s="50">
        <f t="shared" si="38"/>
        <v>16814968.640000001</v>
      </c>
    </row>
    <row r="818" spans="1:21" x14ac:dyDescent="0.2">
      <c r="A818" s="26" t="s">
        <v>1600</v>
      </c>
      <c r="B818" s="9">
        <v>800250853</v>
      </c>
      <c r="C818" s="6" t="s">
        <v>1546</v>
      </c>
      <c r="D818" s="6" t="s">
        <v>1601</v>
      </c>
      <c r="E818" s="9" t="s">
        <v>13</v>
      </c>
      <c r="F818" s="19">
        <v>14627</v>
      </c>
      <c r="G818" s="19">
        <v>24149630437</v>
      </c>
      <c r="H818" s="20">
        <v>7924373732</v>
      </c>
      <c r="I818" s="7">
        <v>0</v>
      </c>
      <c r="J818" s="7">
        <v>7924373732</v>
      </c>
      <c r="K818" s="13">
        <v>0</v>
      </c>
      <c r="L818" s="18">
        <v>154608265.16</v>
      </c>
      <c r="M818" s="13">
        <v>0</v>
      </c>
      <c r="N818" s="14">
        <v>0</v>
      </c>
      <c r="O818" s="28">
        <v>558283673.47000003</v>
      </c>
      <c r="P818" s="30">
        <v>15512364766.370001</v>
      </c>
      <c r="R818" s="45">
        <v>24149630437</v>
      </c>
      <c r="S818" s="43">
        <f t="shared" si="36"/>
        <v>96598522</v>
      </c>
      <c r="T818" s="43">
        <f t="shared" si="37"/>
        <v>8049876.8300000001</v>
      </c>
      <c r="U818" s="50">
        <f t="shared" si="38"/>
        <v>64399014.640000001</v>
      </c>
    </row>
    <row r="819" spans="1:21" x14ac:dyDescent="0.2">
      <c r="A819" s="26" t="s">
        <v>1602</v>
      </c>
      <c r="B819" s="9">
        <v>800099251</v>
      </c>
      <c r="C819" s="6" t="s">
        <v>1546</v>
      </c>
      <c r="D819" s="6" t="s">
        <v>1603</v>
      </c>
      <c r="E819" s="9" t="s">
        <v>13</v>
      </c>
      <c r="F819" s="19">
        <v>6850</v>
      </c>
      <c r="G819" s="19">
        <v>12060596350</v>
      </c>
      <c r="H819" s="20">
        <v>3755814234</v>
      </c>
      <c r="I819" s="7">
        <v>0</v>
      </c>
      <c r="J819" s="7">
        <v>3755814234</v>
      </c>
      <c r="K819" s="13">
        <v>15218671.369999999</v>
      </c>
      <c r="L819" s="18">
        <v>80897489.620000005</v>
      </c>
      <c r="M819" s="13">
        <v>0</v>
      </c>
      <c r="N819" s="14">
        <v>0</v>
      </c>
      <c r="O819" s="28">
        <v>261450958.03999999</v>
      </c>
      <c r="P819" s="30">
        <v>7947214996.9700003</v>
      </c>
      <c r="R819" s="45">
        <v>12060596350</v>
      </c>
      <c r="S819" s="43">
        <f t="shared" si="36"/>
        <v>48242385</v>
      </c>
      <c r="T819" s="43">
        <f t="shared" si="37"/>
        <v>4020198.75</v>
      </c>
      <c r="U819" s="50">
        <f t="shared" si="38"/>
        <v>32161590</v>
      </c>
    </row>
    <row r="820" spans="1:21" x14ac:dyDescent="0.2">
      <c r="A820" s="26" t="s">
        <v>1604</v>
      </c>
      <c r="B820" s="9">
        <v>890501549</v>
      </c>
      <c r="C820" s="6" t="s">
        <v>1546</v>
      </c>
      <c r="D820" s="6" t="s">
        <v>1605</v>
      </c>
      <c r="E820" s="9" t="s">
        <v>13</v>
      </c>
      <c r="F820" s="19">
        <v>8278</v>
      </c>
      <c r="G820" s="19">
        <v>12858680968</v>
      </c>
      <c r="H820" s="20">
        <v>4542418006</v>
      </c>
      <c r="I820" s="7">
        <v>0</v>
      </c>
      <c r="J820" s="7">
        <v>4542418006</v>
      </c>
      <c r="K820" s="13">
        <v>3396563.64</v>
      </c>
      <c r="L820" s="18">
        <v>89925933.329999998</v>
      </c>
      <c r="M820" s="13">
        <v>0</v>
      </c>
      <c r="N820" s="14">
        <v>0</v>
      </c>
      <c r="O820" s="28">
        <v>315954894.98000002</v>
      </c>
      <c r="P820" s="30">
        <v>7906985570.0499992</v>
      </c>
      <c r="R820" s="45">
        <v>12858680968</v>
      </c>
      <c r="S820" s="43">
        <f t="shared" si="36"/>
        <v>51434724</v>
      </c>
      <c r="T820" s="43">
        <f t="shared" si="37"/>
        <v>4286227</v>
      </c>
      <c r="U820" s="50">
        <f t="shared" si="38"/>
        <v>34289816</v>
      </c>
    </row>
    <row r="821" spans="1:21" x14ac:dyDescent="0.2">
      <c r="A821" s="26" t="s">
        <v>1606</v>
      </c>
      <c r="B821" s="9">
        <v>800099260</v>
      </c>
      <c r="C821" s="6" t="s">
        <v>1546</v>
      </c>
      <c r="D821" s="6" t="s">
        <v>1607</v>
      </c>
      <c r="E821" s="9" t="s">
        <v>16</v>
      </c>
      <c r="F821" s="19">
        <v>10337</v>
      </c>
      <c r="G821" s="19">
        <v>15135063268</v>
      </c>
      <c r="H821" s="20">
        <v>5584273138</v>
      </c>
      <c r="I821" s="7">
        <v>0</v>
      </c>
      <c r="J821" s="7">
        <v>5584273138</v>
      </c>
      <c r="K821" s="13">
        <v>1020975.98</v>
      </c>
      <c r="L821" s="18">
        <v>105873327.05</v>
      </c>
      <c r="M821" s="13">
        <v>0</v>
      </c>
      <c r="N821" s="14">
        <v>0</v>
      </c>
      <c r="O821" s="28">
        <v>394542854.49000001</v>
      </c>
      <c r="P821" s="30">
        <v>9049352972.4799995</v>
      </c>
      <c r="R821" s="45">
        <v>15135063268</v>
      </c>
      <c r="S821" s="43">
        <f t="shared" si="36"/>
        <v>60540253</v>
      </c>
      <c r="T821" s="43">
        <f t="shared" si="37"/>
        <v>5045021.08</v>
      </c>
      <c r="U821" s="50">
        <f t="shared" si="38"/>
        <v>40360168.640000001</v>
      </c>
    </row>
    <row r="822" spans="1:21" x14ac:dyDescent="0.2">
      <c r="A822" s="26" t="s">
        <v>1608</v>
      </c>
      <c r="B822" s="9">
        <v>890501876</v>
      </c>
      <c r="C822" s="6" t="s">
        <v>1546</v>
      </c>
      <c r="D822" s="6" t="s">
        <v>1078</v>
      </c>
      <c r="E822" s="9" t="s">
        <v>13</v>
      </c>
      <c r="F822" s="19">
        <v>3743</v>
      </c>
      <c r="G822" s="19">
        <v>5858131870</v>
      </c>
      <c r="H822" s="20">
        <v>2025902167</v>
      </c>
      <c r="I822" s="7">
        <v>0</v>
      </c>
      <c r="J822" s="7">
        <v>2025902167</v>
      </c>
      <c r="K822" s="13">
        <v>0</v>
      </c>
      <c r="L822" s="18">
        <v>52531301</v>
      </c>
      <c r="M822" s="13">
        <v>0</v>
      </c>
      <c r="N822" s="14">
        <v>0</v>
      </c>
      <c r="O822" s="28">
        <v>142862910.36000001</v>
      </c>
      <c r="P822" s="30">
        <v>3636835491.6399999</v>
      </c>
      <c r="R822" s="45">
        <v>5858131870</v>
      </c>
      <c r="S822" s="43">
        <f t="shared" si="36"/>
        <v>23432527</v>
      </c>
      <c r="T822" s="43">
        <f t="shared" si="37"/>
        <v>1952710.58</v>
      </c>
      <c r="U822" s="50">
        <f t="shared" si="38"/>
        <v>15621684.640000001</v>
      </c>
    </row>
    <row r="823" spans="1:21" x14ac:dyDescent="0.2">
      <c r="A823" s="26" t="s">
        <v>1609</v>
      </c>
      <c r="B823" s="9">
        <v>800099262</v>
      </c>
      <c r="C823" s="6" t="s">
        <v>1546</v>
      </c>
      <c r="D823" s="6" t="s">
        <v>1610</v>
      </c>
      <c r="E823" s="9" t="s">
        <v>13</v>
      </c>
      <c r="F823" s="19">
        <v>2408</v>
      </c>
      <c r="G823" s="19">
        <v>3771626320</v>
      </c>
      <c r="H823" s="20">
        <v>1321368193</v>
      </c>
      <c r="I823" s="7">
        <v>0</v>
      </c>
      <c r="J823" s="7">
        <v>1321368193</v>
      </c>
      <c r="K823" s="13">
        <v>6098316.9900000002</v>
      </c>
      <c r="L823" s="18">
        <v>34526665.119999997</v>
      </c>
      <c r="M823" s="13">
        <v>0</v>
      </c>
      <c r="N823" s="14">
        <v>0</v>
      </c>
      <c r="O823" s="28">
        <v>91908599.560000002</v>
      </c>
      <c r="P823" s="30">
        <v>2317724545.3299999</v>
      </c>
      <c r="R823" s="45">
        <v>3771626320</v>
      </c>
      <c r="S823" s="43">
        <f t="shared" si="36"/>
        <v>15086505</v>
      </c>
      <c r="T823" s="43">
        <f t="shared" si="37"/>
        <v>1257208.75</v>
      </c>
      <c r="U823" s="50">
        <f t="shared" si="38"/>
        <v>10057670</v>
      </c>
    </row>
    <row r="824" spans="1:21" x14ac:dyDescent="0.2">
      <c r="A824" s="26" t="s">
        <v>1611</v>
      </c>
      <c r="B824" s="9">
        <v>800099263</v>
      </c>
      <c r="C824" s="6" t="s">
        <v>1546</v>
      </c>
      <c r="D824" s="6" t="s">
        <v>1612</v>
      </c>
      <c r="E824" s="9" t="s">
        <v>13</v>
      </c>
      <c r="F824" s="19">
        <v>21819</v>
      </c>
      <c r="G824" s="19">
        <v>30261709317</v>
      </c>
      <c r="H824" s="20">
        <v>11866829306</v>
      </c>
      <c r="I824" s="7">
        <v>0</v>
      </c>
      <c r="J824" s="7">
        <v>11866829306</v>
      </c>
      <c r="K824" s="13">
        <v>0</v>
      </c>
      <c r="L824" s="18">
        <v>287248618.88999999</v>
      </c>
      <c r="M824" s="13">
        <v>0</v>
      </c>
      <c r="N824" s="14">
        <v>0</v>
      </c>
      <c r="O824" s="28">
        <v>832788095.38999999</v>
      </c>
      <c r="P824" s="30">
        <v>17274843296.720001</v>
      </c>
      <c r="R824" s="45">
        <v>30261709317</v>
      </c>
      <c r="S824" s="43">
        <f t="shared" si="36"/>
        <v>121046837</v>
      </c>
      <c r="T824" s="43">
        <f t="shared" si="37"/>
        <v>10087236.42</v>
      </c>
      <c r="U824" s="50">
        <f t="shared" si="38"/>
        <v>80697891.359999999</v>
      </c>
    </row>
    <row r="825" spans="1:21" x14ac:dyDescent="0.2">
      <c r="A825" s="26" t="s">
        <v>1613</v>
      </c>
      <c r="B825" s="9">
        <v>890506128</v>
      </c>
      <c r="C825" s="6" t="s">
        <v>1546</v>
      </c>
      <c r="D825" s="6" t="s">
        <v>1614</v>
      </c>
      <c r="E825" s="9" t="s">
        <v>13</v>
      </c>
      <c r="F825" s="19">
        <v>4453</v>
      </c>
      <c r="G825" s="19">
        <v>6510829266</v>
      </c>
      <c r="H825" s="20">
        <v>2444946290</v>
      </c>
      <c r="I825" s="7">
        <v>0</v>
      </c>
      <c r="J825" s="7">
        <v>2444946290</v>
      </c>
      <c r="K825" s="13">
        <v>0</v>
      </c>
      <c r="L825" s="18">
        <v>47660886.869999997</v>
      </c>
      <c r="M825" s="13">
        <v>0</v>
      </c>
      <c r="N825" s="14">
        <v>0</v>
      </c>
      <c r="O825" s="28">
        <v>169962206.74000001</v>
      </c>
      <c r="P825" s="30">
        <v>3848259882.3900003</v>
      </c>
      <c r="R825" s="45">
        <v>6510829266</v>
      </c>
      <c r="S825" s="43">
        <f t="shared" si="36"/>
        <v>26043317</v>
      </c>
      <c r="T825" s="43">
        <f t="shared" si="37"/>
        <v>2170276.42</v>
      </c>
      <c r="U825" s="50">
        <f t="shared" si="38"/>
        <v>17362211.359999999</v>
      </c>
    </row>
    <row r="826" spans="1:21" x14ac:dyDescent="0.2">
      <c r="A826" s="26" t="s">
        <v>1615</v>
      </c>
      <c r="B826" s="9">
        <v>800017022</v>
      </c>
      <c r="C826" s="6" t="s">
        <v>1546</v>
      </c>
      <c r="D826" s="6" t="s">
        <v>1616</v>
      </c>
      <c r="E826" s="9" t="s">
        <v>16</v>
      </c>
      <c r="F826" s="19">
        <v>16882</v>
      </c>
      <c r="G826" s="19">
        <v>24095611072</v>
      </c>
      <c r="H826" s="20">
        <v>9222058525</v>
      </c>
      <c r="I826" s="7">
        <v>0</v>
      </c>
      <c r="J826" s="7">
        <v>9222058525</v>
      </c>
      <c r="K826" s="13">
        <v>38762152.380000003</v>
      </c>
      <c r="L826" s="18">
        <v>180029329.12</v>
      </c>
      <c r="M826" s="13">
        <v>0</v>
      </c>
      <c r="N826" s="14">
        <v>0</v>
      </c>
      <c r="O826" s="28">
        <v>644352565.49000001</v>
      </c>
      <c r="P826" s="30">
        <v>14010408500.01</v>
      </c>
      <c r="R826" s="45">
        <v>24095611072</v>
      </c>
      <c r="S826" s="43">
        <f t="shared" si="36"/>
        <v>96382444</v>
      </c>
      <c r="T826" s="43">
        <f t="shared" si="37"/>
        <v>8031870.3300000001</v>
      </c>
      <c r="U826" s="50">
        <f t="shared" si="38"/>
        <v>64254962.640000001</v>
      </c>
    </row>
    <row r="827" spans="1:21" x14ac:dyDescent="0.2">
      <c r="A827" s="26" t="s">
        <v>1617</v>
      </c>
      <c r="B827" s="9">
        <v>800070682</v>
      </c>
      <c r="C827" s="6" t="s">
        <v>1546</v>
      </c>
      <c r="D827" s="6" t="s">
        <v>1618</v>
      </c>
      <c r="E827" s="9" t="s">
        <v>13</v>
      </c>
      <c r="F827" s="19">
        <v>57068</v>
      </c>
      <c r="G827" s="19">
        <v>75740250124</v>
      </c>
      <c r="H827" s="20">
        <v>30915843544</v>
      </c>
      <c r="I827" s="7">
        <v>0</v>
      </c>
      <c r="J827" s="7">
        <v>30915843544</v>
      </c>
      <c r="K827" s="13">
        <v>111766315.58</v>
      </c>
      <c r="L827" s="18">
        <v>647738191.89999998</v>
      </c>
      <c r="M827" s="13">
        <v>0</v>
      </c>
      <c r="N827" s="14">
        <v>0</v>
      </c>
      <c r="O827" s="28">
        <v>2178172740.6399999</v>
      </c>
      <c r="P827" s="30">
        <v>41886729331.879997</v>
      </c>
      <c r="R827" s="45">
        <v>75740250124</v>
      </c>
      <c r="S827" s="43">
        <f t="shared" si="36"/>
        <v>302961000</v>
      </c>
      <c r="T827" s="43">
        <f t="shared" si="37"/>
        <v>25246750</v>
      </c>
      <c r="U827" s="50">
        <f t="shared" si="38"/>
        <v>201974000</v>
      </c>
    </row>
    <row r="828" spans="1:21" x14ac:dyDescent="0.2">
      <c r="A828" s="26" t="s">
        <v>1619</v>
      </c>
      <c r="B828" s="9">
        <v>890501362</v>
      </c>
      <c r="C828" s="6" t="s">
        <v>1546</v>
      </c>
      <c r="D828" s="6" t="s">
        <v>235</v>
      </c>
      <c r="E828" s="9" t="s">
        <v>16</v>
      </c>
      <c r="F828" s="19">
        <v>12584</v>
      </c>
      <c r="G828" s="19">
        <v>22240168808</v>
      </c>
      <c r="H828" s="20">
        <v>6868598641</v>
      </c>
      <c r="I828" s="7">
        <v>0</v>
      </c>
      <c r="J828" s="7">
        <v>6868598641</v>
      </c>
      <c r="K828" s="13">
        <v>0</v>
      </c>
      <c r="L828" s="18">
        <v>142662148.78999999</v>
      </c>
      <c r="M828" s="13">
        <v>0</v>
      </c>
      <c r="N828" s="14">
        <v>0</v>
      </c>
      <c r="O828" s="28">
        <v>480306402.32999998</v>
      </c>
      <c r="P828" s="30">
        <v>14748601615.880001</v>
      </c>
      <c r="R828" s="45">
        <v>22240168808</v>
      </c>
      <c r="S828" s="43">
        <f t="shared" si="36"/>
        <v>88960675</v>
      </c>
      <c r="T828" s="43">
        <f t="shared" si="37"/>
        <v>7413389.5800000001</v>
      </c>
      <c r="U828" s="50">
        <f t="shared" si="38"/>
        <v>59307116.640000001</v>
      </c>
    </row>
    <row r="829" spans="1:21" x14ac:dyDescent="0.2">
      <c r="A829" s="26" t="s">
        <v>1620</v>
      </c>
      <c r="B829" s="9">
        <v>890501981</v>
      </c>
      <c r="C829" s="6" t="s">
        <v>1546</v>
      </c>
      <c r="D829" s="6" t="s">
        <v>1621</v>
      </c>
      <c r="E829" s="9" t="s">
        <v>16</v>
      </c>
      <c r="F829" s="19">
        <v>4235</v>
      </c>
      <c r="G829" s="19">
        <v>6835112130</v>
      </c>
      <c r="H829" s="20">
        <v>2300575331</v>
      </c>
      <c r="I829" s="7">
        <v>0</v>
      </c>
      <c r="J829" s="7">
        <v>2300575331</v>
      </c>
      <c r="K829" s="13">
        <v>10618458.57</v>
      </c>
      <c r="L829" s="18">
        <v>50268924.670000002</v>
      </c>
      <c r="M829" s="13">
        <v>0</v>
      </c>
      <c r="N829" s="14">
        <v>0</v>
      </c>
      <c r="O829" s="28">
        <v>161641577.71000001</v>
      </c>
      <c r="P829" s="30">
        <v>4312007838.0499992</v>
      </c>
      <c r="R829" s="45">
        <v>6835112130</v>
      </c>
      <c r="S829" s="43">
        <f t="shared" si="36"/>
        <v>27340449</v>
      </c>
      <c r="T829" s="43">
        <f t="shared" si="37"/>
        <v>2278370.75</v>
      </c>
      <c r="U829" s="50">
        <f t="shared" si="38"/>
        <v>18226966</v>
      </c>
    </row>
    <row r="830" spans="1:21" x14ac:dyDescent="0.2">
      <c r="A830" s="26" t="s">
        <v>1622</v>
      </c>
      <c r="B830" s="9">
        <v>890503373</v>
      </c>
      <c r="C830" s="6" t="s">
        <v>1546</v>
      </c>
      <c r="D830" s="6" t="s">
        <v>1623</v>
      </c>
      <c r="E830" s="9" t="s">
        <v>13</v>
      </c>
      <c r="F830" s="19">
        <v>111494</v>
      </c>
      <c r="G830" s="19">
        <v>182821729030</v>
      </c>
      <c r="H830" s="20">
        <v>60497523647</v>
      </c>
      <c r="I830" s="7">
        <v>0</v>
      </c>
      <c r="J830" s="7">
        <v>60497523647</v>
      </c>
      <c r="K830" s="13">
        <v>0</v>
      </c>
      <c r="L830" s="18">
        <v>1581016759.5799999</v>
      </c>
      <c r="M830" s="13">
        <v>0</v>
      </c>
      <c r="N830" s="14">
        <v>0</v>
      </c>
      <c r="O830" s="28">
        <v>4255505564.3200002</v>
      </c>
      <c r="P830" s="30">
        <v>116487683059.10001</v>
      </c>
      <c r="R830" s="45">
        <v>182821729030</v>
      </c>
      <c r="S830" s="43">
        <f t="shared" si="36"/>
        <v>731286916</v>
      </c>
      <c r="T830" s="43">
        <f t="shared" si="37"/>
        <v>60940576.329999998</v>
      </c>
      <c r="U830" s="50">
        <f t="shared" si="38"/>
        <v>487524610.63999999</v>
      </c>
    </row>
    <row r="831" spans="1:21" x14ac:dyDescent="0.2">
      <c r="A831" s="26" t="s">
        <v>1624</v>
      </c>
      <c r="B831" s="9">
        <v>890000464</v>
      </c>
      <c r="C831" s="6" t="s">
        <v>1625</v>
      </c>
      <c r="D831" s="6" t="s">
        <v>42</v>
      </c>
      <c r="E831" s="9" t="s">
        <v>49</v>
      </c>
      <c r="F831" s="19">
        <v>129603</v>
      </c>
      <c r="G831" s="19">
        <v>236634730329</v>
      </c>
      <c r="H831" s="20">
        <v>70785077775</v>
      </c>
      <c r="I831" s="7">
        <v>0</v>
      </c>
      <c r="J831" s="7">
        <v>70785077775</v>
      </c>
      <c r="K831" s="13">
        <v>0</v>
      </c>
      <c r="L831" s="18">
        <v>5036308098.4899998</v>
      </c>
      <c r="M831" s="13">
        <v>0</v>
      </c>
      <c r="N831" s="14">
        <v>776898931.53999996</v>
      </c>
      <c r="O831" s="28">
        <v>23407062608.16</v>
      </c>
      <c r="P831" s="30">
        <v>136629382915.81</v>
      </c>
      <c r="R831" s="45">
        <v>236634730329</v>
      </c>
      <c r="S831" s="43">
        <f t="shared" si="36"/>
        <v>946538921</v>
      </c>
      <c r="T831" s="43">
        <f t="shared" si="37"/>
        <v>78878243.420000002</v>
      </c>
      <c r="U831" s="50">
        <f t="shared" si="38"/>
        <v>631025947.36000001</v>
      </c>
    </row>
    <row r="832" spans="1:21" x14ac:dyDescent="0.2">
      <c r="A832" s="26" t="s">
        <v>1626</v>
      </c>
      <c r="B832" s="9">
        <v>890001879</v>
      </c>
      <c r="C832" s="6" t="s">
        <v>1625</v>
      </c>
      <c r="D832" s="6" t="s">
        <v>424</v>
      </c>
      <c r="E832" s="9" t="s">
        <v>13</v>
      </c>
      <c r="F832" s="19">
        <v>1831</v>
      </c>
      <c r="G832" s="19">
        <v>3084116259</v>
      </c>
      <c r="H832" s="20">
        <v>986761476</v>
      </c>
      <c r="I832" s="7">
        <v>0</v>
      </c>
      <c r="J832" s="7">
        <v>986761476</v>
      </c>
      <c r="K832" s="13">
        <v>0</v>
      </c>
      <c r="L832" s="18">
        <v>24445515.93</v>
      </c>
      <c r="M832" s="13">
        <v>0</v>
      </c>
      <c r="N832" s="14">
        <v>0</v>
      </c>
      <c r="O832" s="28">
        <v>330689348.50999999</v>
      </c>
      <c r="P832" s="30">
        <v>1742219918.5599999</v>
      </c>
      <c r="R832" s="45">
        <v>3084116259</v>
      </c>
      <c r="S832" s="43">
        <f t="shared" si="36"/>
        <v>12336465</v>
      </c>
      <c r="T832" s="43">
        <f t="shared" si="37"/>
        <v>1028038.75</v>
      </c>
      <c r="U832" s="50">
        <f t="shared" si="38"/>
        <v>8224310</v>
      </c>
    </row>
    <row r="833" spans="1:21" x14ac:dyDescent="0.2">
      <c r="A833" s="26" t="s">
        <v>1627</v>
      </c>
      <c r="B833" s="9">
        <v>890000441</v>
      </c>
      <c r="C833" s="6" t="s">
        <v>1625</v>
      </c>
      <c r="D833" s="6" t="s">
        <v>1628</v>
      </c>
      <c r="E833" s="9" t="s">
        <v>13</v>
      </c>
      <c r="F833" s="19">
        <v>34184</v>
      </c>
      <c r="G833" s="19">
        <v>58754878072</v>
      </c>
      <c r="H833" s="20">
        <v>18723556860</v>
      </c>
      <c r="I833" s="7">
        <v>0</v>
      </c>
      <c r="J833" s="7">
        <v>18723556860</v>
      </c>
      <c r="K833" s="13">
        <v>0</v>
      </c>
      <c r="L833" s="18">
        <v>851490747.74000001</v>
      </c>
      <c r="M833" s="13">
        <v>0</v>
      </c>
      <c r="N833" s="14">
        <v>0</v>
      </c>
      <c r="O833" s="28">
        <v>6173831070.2399998</v>
      </c>
      <c r="P833" s="30">
        <v>33005999394.019997</v>
      </c>
      <c r="R833" s="45">
        <v>58754878072</v>
      </c>
      <c r="S833" s="43">
        <f t="shared" si="36"/>
        <v>235019512</v>
      </c>
      <c r="T833" s="43">
        <f t="shared" si="37"/>
        <v>19584959.329999998</v>
      </c>
      <c r="U833" s="50">
        <f t="shared" si="38"/>
        <v>156679674.63999999</v>
      </c>
    </row>
    <row r="834" spans="1:21" x14ac:dyDescent="0.2">
      <c r="A834" s="26" t="s">
        <v>1629</v>
      </c>
      <c r="B834" s="9">
        <v>890001044</v>
      </c>
      <c r="C834" s="6" t="s">
        <v>1625</v>
      </c>
      <c r="D834" s="6" t="s">
        <v>1630</v>
      </c>
      <c r="E834" s="9" t="s">
        <v>13</v>
      </c>
      <c r="F834" s="19">
        <v>14341</v>
      </c>
      <c r="G834" s="19">
        <v>24777963911</v>
      </c>
      <c r="H834" s="20">
        <v>7829224138</v>
      </c>
      <c r="I834" s="7">
        <v>0</v>
      </c>
      <c r="J834" s="7">
        <v>7829224138</v>
      </c>
      <c r="K834" s="13">
        <v>0</v>
      </c>
      <c r="L834" s="18">
        <v>447504058.08999997</v>
      </c>
      <c r="M834" s="13">
        <v>0</v>
      </c>
      <c r="N834" s="14">
        <v>0</v>
      </c>
      <c r="O834" s="28">
        <v>2590068785.9299998</v>
      </c>
      <c r="P834" s="30">
        <v>13911166928.98</v>
      </c>
      <c r="R834" s="45">
        <v>24777963911</v>
      </c>
      <c r="S834" s="43">
        <f t="shared" si="36"/>
        <v>99111856</v>
      </c>
      <c r="T834" s="43">
        <f t="shared" si="37"/>
        <v>8259321.3300000001</v>
      </c>
      <c r="U834" s="50">
        <f t="shared" si="38"/>
        <v>66074570.640000001</v>
      </c>
    </row>
    <row r="835" spans="1:21" x14ac:dyDescent="0.2">
      <c r="A835" s="26" t="s">
        <v>1631</v>
      </c>
      <c r="B835" s="9">
        <v>890001061</v>
      </c>
      <c r="C835" s="6" t="s">
        <v>1625</v>
      </c>
      <c r="D835" s="6" t="s">
        <v>332</v>
      </c>
      <c r="E835" s="9" t="s">
        <v>13</v>
      </c>
      <c r="F835" s="19">
        <v>4034</v>
      </c>
      <c r="G835" s="19">
        <v>6751641256</v>
      </c>
      <c r="H835" s="20">
        <v>2187822948</v>
      </c>
      <c r="I835" s="7">
        <v>0</v>
      </c>
      <c r="J835" s="7">
        <v>2187822948</v>
      </c>
      <c r="K835" s="13">
        <v>0</v>
      </c>
      <c r="L835" s="18">
        <v>51880216.75</v>
      </c>
      <c r="M835" s="13">
        <v>0</v>
      </c>
      <c r="N835" s="14">
        <v>0</v>
      </c>
      <c r="O835" s="28">
        <v>728564080.77999997</v>
      </c>
      <c r="P835" s="30">
        <v>3783374010.4700003</v>
      </c>
      <c r="R835" s="45">
        <v>6751641256</v>
      </c>
      <c r="S835" s="43">
        <f t="shared" si="36"/>
        <v>27006565</v>
      </c>
      <c r="T835" s="43">
        <f t="shared" si="37"/>
        <v>2250547.08</v>
      </c>
      <c r="U835" s="50">
        <f t="shared" si="38"/>
        <v>18004376.640000001</v>
      </c>
    </row>
    <row r="836" spans="1:21" x14ac:dyDescent="0.2">
      <c r="A836" s="26" t="s">
        <v>1632</v>
      </c>
      <c r="B836" s="9">
        <v>890001339</v>
      </c>
      <c r="C836" s="6" t="s">
        <v>1625</v>
      </c>
      <c r="D836" s="6" t="s">
        <v>1633</v>
      </c>
      <c r="E836" s="9" t="s">
        <v>13</v>
      </c>
      <c r="F836" s="19">
        <v>7493</v>
      </c>
      <c r="G836" s="19">
        <v>12677743885</v>
      </c>
      <c r="H836" s="20">
        <v>4087460275</v>
      </c>
      <c r="I836" s="7">
        <v>0</v>
      </c>
      <c r="J836" s="7">
        <v>4087460275</v>
      </c>
      <c r="K836" s="13">
        <v>0</v>
      </c>
      <c r="L836" s="18">
        <v>168701766.68000001</v>
      </c>
      <c r="M836" s="13">
        <v>0</v>
      </c>
      <c r="N836" s="14">
        <v>0</v>
      </c>
      <c r="O836" s="28">
        <v>1353279786.1400001</v>
      </c>
      <c r="P836" s="30">
        <v>7068302057.1800003</v>
      </c>
      <c r="R836" s="45">
        <v>12677743885</v>
      </c>
      <c r="S836" s="43">
        <f t="shared" si="36"/>
        <v>50710976</v>
      </c>
      <c r="T836" s="43">
        <f t="shared" si="37"/>
        <v>4225914.67</v>
      </c>
      <c r="U836" s="50">
        <f t="shared" si="38"/>
        <v>33807317.359999999</v>
      </c>
    </row>
    <row r="837" spans="1:21" x14ac:dyDescent="0.2">
      <c r="A837" s="26" t="s">
        <v>1634</v>
      </c>
      <c r="B837" s="9">
        <v>890000864</v>
      </c>
      <c r="C837" s="6" t="s">
        <v>1625</v>
      </c>
      <c r="D837" s="6" t="s">
        <v>1635</v>
      </c>
      <c r="E837" s="9" t="s">
        <v>13</v>
      </c>
      <c r="F837" s="19">
        <v>5960</v>
      </c>
      <c r="G837" s="19">
        <v>9986230320</v>
      </c>
      <c r="H837" s="20">
        <v>3245516325</v>
      </c>
      <c r="I837" s="7">
        <v>0</v>
      </c>
      <c r="J837" s="7">
        <v>3245516325</v>
      </c>
      <c r="K837" s="13">
        <v>0</v>
      </c>
      <c r="L837" s="18">
        <v>95348315.680000007</v>
      </c>
      <c r="M837" s="13">
        <v>0</v>
      </c>
      <c r="N837" s="14">
        <v>0</v>
      </c>
      <c r="O837" s="28">
        <v>1076410986.97</v>
      </c>
      <c r="P837" s="30">
        <v>5568954692.3500004</v>
      </c>
      <c r="R837" s="45">
        <v>9986230320</v>
      </c>
      <c r="S837" s="43">
        <f t="shared" si="36"/>
        <v>39944921</v>
      </c>
      <c r="T837" s="43">
        <f t="shared" si="37"/>
        <v>3328743.42</v>
      </c>
      <c r="U837" s="50">
        <f t="shared" si="38"/>
        <v>26629947.359999999</v>
      </c>
    </row>
    <row r="838" spans="1:21" x14ac:dyDescent="0.2">
      <c r="A838" s="26" t="s">
        <v>1636</v>
      </c>
      <c r="B838" s="9">
        <v>890000564</v>
      </c>
      <c r="C838" s="6" t="s">
        <v>1625</v>
      </c>
      <c r="D838" s="6" t="s">
        <v>1637</v>
      </c>
      <c r="E838" s="9" t="s">
        <v>13</v>
      </c>
      <c r="F838" s="19">
        <v>22296</v>
      </c>
      <c r="G838" s="19">
        <v>36325445856</v>
      </c>
      <c r="H838" s="20">
        <v>12153883947</v>
      </c>
      <c r="I838" s="7">
        <v>0</v>
      </c>
      <c r="J838" s="7">
        <v>12153883947</v>
      </c>
      <c r="K838" s="13">
        <v>0</v>
      </c>
      <c r="L838" s="18">
        <v>482513141.50999999</v>
      </c>
      <c r="M838" s="13">
        <v>0</v>
      </c>
      <c r="N838" s="14">
        <v>0</v>
      </c>
      <c r="O838" s="28">
        <v>4026788484.1500001</v>
      </c>
      <c r="P838" s="30">
        <v>19662260283.34</v>
      </c>
      <c r="R838" s="45">
        <v>36325445856</v>
      </c>
      <c r="S838" s="43">
        <f t="shared" si="36"/>
        <v>145301783</v>
      </c>
      <c r="T838" s="43">
        <f t="shared" si="37"/>
        <v>12108481.92</v>
      </c>
      <c r="U838" s="50">
        <f t="shared" si="38"/>
        <v>96867855.359999999</v>
      </c>
    </row>
    <row r="839" spans="1:21" x14ac:dyDescent="0.2">
      <c r="A839" s="26" t="s">
        <v>1638</v>
      </c>
      <c r="B839" s="9">
        <v>890000858</v>
      </c>
      <c r="C839" s="6" t="s">
        <v>1625</v>
      </c>
      <c r="D839" s="6" t="s">
        <v>1639</v>
      </c>
      <c r="E839" s="9" t="s">
        <v>13</v>
      </c>
      <c r="F839" s="19">
        <v>27305</v>
      </c>
      <c r="G839" s="19">
        <v>45318572685</v>
      </c>
      <c r="H839" s="20">
        <v>14960237063</v>
      </c>
      <c r="I839" s="7">
        <v>0</v>
      </c>
      <c r="J839" s="7">
        <v>14960237063</v>
      </c>
      <c r="K839" s="13">
        <v>0</v>
      </c>
      <c r="L839" s="18">
        <v>552624961.11000001</v>
      </c>
      <c r="M839" s="13">
        <v>0</v>
      </c>
      <c r="N839" s="14">
        <v>0</v>
      </c>
      <c r="O839" s="28">
        <v>4931443288.4700003</v>
      </c>
      <c r="P839" s="30">
        <v>24874267372.419998</v>
      </c>
      <c r="R839" s="45">
        <v>45318572685</v>
      </c>
      <c r="S839" s="43">
        <f t="shared" si="36"/>
        <v>181274291</v>
      </c>
      <c r="T839" s="43">
        <f t="shared" si="37"/>
        <v>15106190.92</v>
      </c>
      <c r="U839" s="50">
        <f t="shared" si="38"/>
        <v>120849527.36</v>
      </c>
    </row>
    <row r="840" spans="1:21" x14ac:dyDescent="0.2">
      <c r="A840" s="26" t="s">
        <v>1640</v>
      </c>
      <c r="B840" s="9">
        <v>890001181</v>
      </c>
      <c r="C840" s="6" t="s">
        <v>1625</v>
      </c>
      <c r="D840" s="6" t="s">
        <v>1641</v>
      </c>
      <c r="E840" s="9" t="s">
        <v>13</v>
      </c>
      <c r="F840" s="19">
        <v>3993</v>
      </c>
      <c r="G840" s="19">
        <v>6954703932</v>
      </c>
      <c r="H840" s="20">
        <v>2168983066</v>
      </c>
      <c r="I840" s="7">
        <v>0</v>
      </c>
      <c r="J840" s="7">
        <v>2168983066</v>
      </c>
      <c r="K840" s="13">
        <v>0</v>
      </c>
      <c r="L840" s="18">
        <v>81839649.090000004</v>
      </c>
      <c r="M840" s="13">
        <v>0</v>
      </c>
      <c r="N840" s="14">
        <v>0</v>
      </c>
      <c r="O840" s="28">
        <v>721159240.10000002</v>
      </c>
      <c r="P840" s="30">
        <v>3982721976.8099999</v>
      </c>
      <c r="R840" s="45">
        <v>6954703932</v>
      </c>
      <c r="S840" s="43">
        <f t="shared" si="36"/>
        <v>27818816</v>
      </c>
      <c r="T840" s="43">
        <f t="shared" si="37"/>
        <v>2318234.67</v>
      </c>
      <c r="U840" s="50">
        <f t="shared" si="38"/>
        <v>18545877.359999999</v>
      </c>
    </row>
    <row r="841" spans="1:21" x14ac:dyDescent="0.2">
      <c r="A841" s="26" t="s">
        <v>1642</v>
      </c>
      <c r="B841" s="9">
        <v>890000613</v>
      </c>
      <c r="C841" s="6" t="s">
        <v>1625</v>
      </c>
      <c r="D841" s="6" t="s">
        <v>1643</v>
      </c>
      <c r="E841" s="9" t="s">
        <v>13</v>
      </c>
      <c r="F841" s="19">
        <v>21266</v>
      </c>
      <c r="G841" s="19">
        <v>36047698876</v>
      </c>
      <c r="H841" s="20">
        <v>11600872711</v>
      </c>
      <c r="I841" s="7">
        <v>0</v>
      </c>
      <c r="J841" s="7">
        <v>11600872711</v>
      </c>
      <c r="K841" s="13">
        <v>0</v>
      </c>
      <c r="L841" s="18">
        <v>606591442.33000004</v>
      </c>
      <c r="M841" s="13">
        <v>0</v>
      </c>
      <c r="N841" s="14">
        <v>0</v>
      </c>
      <c r="O841" s="28">
        <v>3840764437.7399998</v>
      </c>
      <c r="P841" s="30">
        <v>19999470284.93</v>
      </c>
      <c r="R841" s="45">
        <v>36047698876</v>
      </c>
      <c r="S841" s="43">
        <f t="shared" si="36"/>
        <v>144190796</v>
      </c>
      <c r="T841" s="43">
        <f t="shared" si="37"/>
        <v>12015899.67</v>
      </c>
      <c r="U841" s="50">
        <f t="shared" si="38"/>
        <v>96127197.359999999</v>
      </c>
    </row>
    <row r="842" spans="1:21" x14ac:dyDescent="0.2">
      <c r="A842" s="26" t="s">
        <v>1644</v>
      </c>
      <c r="B842" s="9">
        <v>890001127</v>
      </c>
      <c r="C842" s="6" t="s">
        <v>1625</v>
      </c>
      <c r="D842" s="6" t="s">
        <v>1645</v>
      </c>
      <c r="E842" s="9" t="s">
        <v>13</v>
      </c>
      <c r="F842" s="19">
        <v>3545</v>
      </c>
      <c r="G842" s="19">
        <v>5672046085</v>
      </c>
      <c r="H842" s="20">
        <v>1936067705</v>
      </c>
      <c r="I842" s="7">
        <v>0</v>
      </c>
      <c r="J842" s="7">
        <v>1936067705</v>
      </c>
      <c r="K842" s="13">
        <v>0</v>
      </c>
      <c r="L842" s="18">
        <v>72641522.549999997</v>
      </c>
      <c r="M842" s="13">
        <v>0</v>
      </c>
      <c r="N842" s="14">
        <v>0</v>
      </c>
      <c r="O842" s="28">
        <v>640247810.20000005</v>
      </c>
      <c r="P842" s="30">
        <v>3023089047.25</v>
      </c>
      <c r="R842" s="45">
        <v>5672046085</v>
      </c>
      <c r="S842" s="43">
        <f t="shared" si="36"/>
        <v>22688184</v>
      </c>
      <c r="T842" s="43">
        <f t="shared" si="37"/>
        <v>1890682</v>
      </c>
      <c r="U842" s="50">
        <f t="shared" si="38"/>
        <v>15125456</v>
      </c>
    </row>
    <row r="843" spans="1:21" x14ac:dyDescent="0.2">
      <c r="A843" s="26" t="s">
        <v>1646</v>
      </c>
      <c r="B843" s="9">
        <v>891480030</v>
      </c>
      <c r="C843" s="6" t="s">
        <v>686</v>
      </c>
      <c r="D843" s="6" t="s">
        <v>1647</v>
      </c>
      <c r="E843" s="9" t="s">
        <v>49</v>
      </c>
      <c r="F843" s="19">
        <v>195821</v>
      </c>
      <c r="G843" s="19">
        <v>354416819542</v>
      </c>
      <c r="H843" s="20">
        <v>107092560809</v>
      </c>
      <c r="I843" s="7">
        <v>0</v>
      </c>
      <c r="J843" s="7">
        <v>107092560809</v>
      </c>
      <c r="K843" s="13">
        <v>0</v>
      </c>
      <c r="L843" s="18">
        <v>7279205249.1000004</v>
      </c>
      <c r="M843" s="13">
        <v>963078990.16999996</v>
      </c>
      <c r="N843" s="14">
        <v>1156364504.5699999</v>
      </c>
      <c r="O843" s="28">
        <v>36141984325.529999</v>
      </c>
      <c r="P843" s="30">
        <v>201783625663.63</v>
      </c>
      <c r="R843" s="45">
        <v>354416819542</v>
      </c>
      <c r="S843" s="43">
        <f t="shared" si="36"/>
        <v>1417667278</v>
      </c>
      <c r="T843" s="43">
        <f t="shared" si="37"/>
        <v>118138939.83</v>
      </c>
      <c r="U843" s="50">
        <f t="shared" si="38"/>
        <v>945111518.63999999</v>
      </c>
    </row>
    <row r="844" spans="1:21" x14ac:dyDescent="0.2">
      <c r="A844" s="26" t="s">
        <v>1648</v>
      </c>
      <c r="B844" s="9">
        <v>891480022</v>
      </c>
      <c r="C844" s="6" t="s">
        <v>686</v>
      </c>
      <c r="D844" s="6" t="s">
        <v>1649</v>
      </c>
      <c r="E844" s="9" t="s">
        <v>13</v>
      </c>
      <c r="F844" s="19">
        <v>9183</v>
      </c>
      <c r="G844" s="19">
        <v>15098018241</v>
      </c>
      <c r="H844" s="20">
        <v>5036453397</v>
      </c>
      <c r="I844" s="7">
        <v>0</v>
      </c>
      <c r="J844" s="7">
        <v>5036453397</v>
      </c>
      <c r="K844" s="13">
        <v>0</v>
      </c>
      <c r="L844" s="18">
        <v>214849133.34</v>
      </c>
      <c r="M844" s="13">
        <v>0</v>
      </c>
      <c r="N844" s="14">
        <v>0</v>
      </c>
      <c r="O844" s="28">
        <v>1694873594.05</v>
      </c>
      <c r="P844" s="30">
        <v>8151842116.6099997</v>
      </c>
      <c r="R844" s="45">
        <v>15098018241</v>
      </c>
      <c r="S844" s="43">
        <f t="shared" si="36"/>
        <v>60392073</v>
      </c>
      <c r="T844" s="43">
        <f t="shared" si="37"/>
        <v>5032672.75</v>
      </c>
      <c r="U844" s="50">
        <f t="shared" si="38"/>
        <v>40261382</v>
      </c>
    </row>
    <row r="845" spans="1:21" x14ac:dyDescent="0.2">
      <c r="A845" s="26" t="s">
        <v>1650</v>
      </c>
      <c r="B845" s="9">
        <v>890801143</v>
      </c>
      <c r="C845" s="6" t="s">
        <v>686</v>
      </c>
      <c r="D845" s="6" t="s">
        <v>741</v>
      </c>
      <c r="E845" s="9" t="s">
        <v>13</v>
      </c>
      <c r="F845" s="19">
        <v>4584</v>
      </c>
      <c r="G845" s="19">
        <v>7728546072</v>
      </c>
      <c r="H845" s="20">
        <v>2488156281</v>
      </c>
      <c r="I845" s="7">
        <v>0</v>
      </c>
      <c r="J845" s="7">
        <v>2488156281</v>
      </c>
      <c r="K845" s="13">
        <v>0</v>
      </c>
      <c r="L845" s="18">
        <v>73719521.849999994</v>
      </c>
      <c r="M845" s="13">
        <v>0</v>
      </c>
      <c r="N845" s="14">
        <v>0</v>
      </c>
      <c r="O845" s="28">
        <v>846052548.75</v>
      </c>
      <c r="P845" s="30">
        <v>4320617720.3999996</v>
      </c>
      <c r="R845" s="45">
        <v>7728546072</v>
      </c>
      <c r="S845" s="43">
        <f t="shared" ref="S845:S908" si="39">+ROUND(R845*0.004,0)</f>
        <v>30914184</v>
      </c>
      <c r="T845" s="43">
        <f t="shared" ref="T845:T908" si="40">ROUND((S845/12),2)</f>
        <v>2576182</v>
      </c>
      <c r="U845" s="50">
        <f t="shared" ref="U845:U908" si="41">+T845*8</f>
        <v>20609456</v>
      </c>
    </row>
    <row r="846" spans="1:21" x14ac:dyDescent="0.2">
      <c r="A846" s="26" t="s">
        <v>1651</v>
      </c>
      <c r="B846" s="9">
        <v>891480024</v>
      </c>
      <c r="C846" s="6" t="s">
        <v>686</v>
      </c>
      <c r="D846" s="6" t="s">
        <v>1652</v>
      </c>
      <c r="E846" s="9" t="s">
        <v>13</v>
      </c>
      <c r="F846" s="19">
        <v>20506</v>
      </c>
      <c r="G846" s="19">
        <v>32924474612</v>
      </c>
      <c r="H846" s="20">
        <v>11196288756</v>
      </c>
      <c r="I846" s="7">
        <v>0</v>
      </c>
      <c r="J846" s="7">
        <v>11196288756</v>
      </c>
      <c r="K846" s="13">
        <v>0</v>
      </c>
      <c r="L846" s="18">
        <v>449806939.55000001</v>
      </c>
      <c r="M846" s="13">
        <v>0</v>
      </c>
      <c r="N846" s="14">
        <v>0</v>
      </c>
      <c r="O846" s="28">
        <v>3784719364.0100002</v>
      </c>
      <c r="P846" s="30">
        <v>17493659552.440002</v>
      </c>
      <c r="R846" s="45">
        <v>32924474612</v>
      </c>
      <c r="S846" s="43">
        <f t="shared" si="39"/>
        <v>131697898</v>
      </c>
      <c r="T846" s="43">
        <f t="shared" si="40"/>
        <v>10974824.83</v>
      </c>
      <c r="U846" s="50">
        <f t="shared" si="41"/>
        <v>87798598.640000001</v>
      </c>
    </row>
    <row r="847" spans="1:21" x14ac:dyDescent="0.2">
      <c r="A847" s="26" t="s">
        <v>1653</v>
      </c>
      <c r="B847" s="9">
        <v>800099310</v>
      </c>
      <c r="C847" s="6" t="s">
        <v>686</v>
      </c>
      <c r="D847" s="6" t="s">
        <v>1654</v>
      </c>
      <c r="E847" s="9" t="s">
        <v>49</v>
      </c>
      <c r="F847" s="19">
        <v>88437</v>
      </c>
      <c r="G847" s="19">
        <v>164445771516</v>
      </c>
      <c r="H847" s="20">
        <v>48336691980</v>
      </c>
      <c r="I847" s="7">
        <v>0</v>
      </c>
      <c r="J847" s="7">
        <v>48336691980</v>
      </c>
      <c r="K847" s="13">
        <v>0</v>
      </c>
      <c r="L847" s="18">
        <v>2027926010.95</v>
      </c>
      <c r="M847" s="13">
        <v>506878866.38999999</v>
      </c>
      <c r="N847" s="14">
        <v>0</v>
      </c>
      <c r="O847" s="28">
        <v>16322502018.67</v>
      </c>
      <c r="P847" s="30">
        <v>97251772639.990005</v>
      </c>
      <c r="R847" s="45">
        <v>164445771516</v>
      </c>
      <c r="S847" s="43">
        <f t="shared" si="39"/>
        <v>657783086</v>
      </c>
      <c r="T847" s="43">
        <f t="shared" si="40"/>
        <v>54815257.170000002</v>
      </c>
      <c r="U847" s="50">
        <f t="shared" si="41"/>
        <v>438522057.36000001</v>
      </c>
    </row>
    <row r="848" spans="1:21" x14ac:dyDescent="0.2">
      <c r="A848" s="26" t="s">
        <v>1655</v>
      </c>
      <c r="B848" s="9">
        <v>891480025</v>
      </c>
      <c r="C848" s="6" t="s">
        <v>686</v>
      </c>
      <c r="D848" s="6" t="s">
        <v>1656</v>
      </c>
      <c r="E848" s="9" t="s">
        <v>13</v>
      </c>
      <c r="F848" s="19">
        <v>9724</v>
      </c>
      <c r="G848" s="19">
        <v>16417534848</v>
      </c>
      <c r="H848" s="20">
        <v>5302064022</v>
      </c>
      <c r="I848" s="7">
        <v>0</v>
      </c>
      <c r="J848" s="7">
        <v>5302064022</v>
      </c>
      <c r="K848" s="13">
        <v>0</v>
      </c>
      <c r="L848" s="18">
        <v>174501957.74000001</v>
      </c>
      <c r="M848" s="13">
        <v>0</v>
      </c>
      <c r="N848" s="14">
        <v>0</v>
      </c>
      <c r="O848" s="28">
        <v>1794724036.6500001</v>
      </c>
      <c r="P848" s="30">
        <v>9146244831.6100006</v>
      </c>
      <c r="R848" s="45">
        <v>16417534848</v>
      </c>
      <c r="S848" s="43">
        <f t="shared" si="39"/>
        <v>65670139</v>
      </c>
      <c r="T848" s="43">
        <f t="shared" si="40"/>
        <v>5472511.5800000001</v>
      </c>
      <c r="U848" s="50">
        <f t="shared" si="41"/>
        <v>43780092.640000001</v>
      </c>
    </row>
    <row r="849" spans="1:21" x14ac:dyDescent="0.2">
      <c r="A849" s="26" t="s">
        <v>1657</v>
      </c>
      <c r="B849" s="9">
        <v>891480026</v>
      </c>
      <c r="C849" s="6" t="s">
        <v>686</v>
      </c>
      <c r="D849" s="6" t="s">
        <v>1658</v>
      </c>
      <c r="E849" s="9" t="s">
        <v>13</v>
      </c>
      <c r="F849" s="19">
        <v>6251</v>
      </c>
      <c r="G849" s="19">
        <v>10564558809</v>
      </c>
      <c r="H849" s="20">
        <v>3404129599</v>
      </c>
      <c r="I849" s="7">
        <v>0</v>
      </c>
      <c r="J849" s="7">
        <v>3404129599</v>
      </c>
      <c r="K849" s="13">
        <v>0</v>
      </c>
      <c r="L849" s="18">
        <v>131740526.73999999</v>
      </c>
      <c r="M849" s="13">
        <v>0</v>
      </c>
      <c r="N849" s="14">
        <v>0</v>
      </c>
      <c r="O849" s="28">
        <v>1153724799.79</v>
      </c>
      <c r="P849" s="30">
        <v>5874963883.4700003</v>
      </c>
      <c r="R849" s="45">
        <v>10564558809</v>
      </c>
      <c r="S849" s="43">
        <f t="shared" si="39"/>
        <v>42258235</v>
      </c>
      <c r="T849" s="43">
        <f t="shared" si="40"/>
        <v>3521519.58</v>
      </c>
      <c r="U849" s="50">
        <f t="shared" si="41"/>
        <v>28172156.640000001</v>
      </c>
    </row>
    <row r="850" spans="1:21" x14ac:dyDescent="0.2">
      <c r="A850" s="26" t="s">
        <v>1659</v>
      </c>
      <c r="B850" s="9">
        <v>891480027</v>
      </c>
      <c r="C850" s="6" t="s">
        <v>686</v>
      </c>
      <c r="D850" s="6" t="s">
        <v>1660</v>
      </c>
      <c r="E850" s="9" t="s">
        <v>13</v>
      </c>
      <c r="F850" s="19">
        <v>21143</v>
      </c>
      <c r="G850" s="19">
        <v>33626461490</v>
      </c>
      <c r="H850" s="20">
        <v>11451236145</v>
      </c>
      <c r="I850" s="7">
        <v>0</v>
      </c>
      <c r="J850" s="7">
        <v>11451236145</v>
      </c>
      <c r="K850" s="13">
        <v>0</v>
      </c>
      <c r="L850" s="18">
        <v>589757110.26999998</v>
      </c>
      <c r="M850" s="13">
        <v>0</v>
      </c>
      <c r="N850" s="14">
        <v>0</v>
      </c>
      <c r="O850" s="28">
        <v>3902288184.5900002</v>
      </c>
      <c r="P850" s="30">
        <v>17683180050.139999</v>
      </c>
      <c r="R850" s="45">
        <v>33626461490</v>
      </c>
      <c r="S850" s="43">
        <f t="shared" si="39"/>
        <v>134505846</v>
      </c>
      <c r="T850" s="43">
        <f t="shared" si="40"/>
        <v>11208820.5</v>
      </c>
      <c r="U850" s="50">
        <f t="shared" si="41"/>
        <v>89670564</v>
      </c>
    </row>
    <row r="851" spans="1:21" x14ac:dyDescent="0.2">
      <c r="A851" s="26" t="s">
        <v>1661</v>
      </c>
      <c r="B851" s="9">
        <v>800099317</v>
      </c>
      <c r="C851" s="6" t="s">
        <v>686</v>
      </c>
      <c r="D851" s="6" t="s">
        <v>1662</v>
      </c>
      <c r="E851" s="9" t="s">
        <v>13</v>
      </c>
      <c r="F851" s="19">
        <v>11158</v>
      </c>
      <c r="G851" s="19">
        <v>18808549648</v>
      </c>
      <c r="H851" s="20">
        <v>6018868307</v>
      </c>
      <c r="I851" s="7">
        <v>0</v>
      </c>
      <c r="J851" s="7">
        <v>6018868307</v>
      </c>
      <c r="K851" s="13">
        <v>0</v>
      </c>
      <c r="L851" s="18">
        <v>212152780.25999999</v>
      </c>
      <c r="M851" s="13">
        <v>0</v>
      </c>
      <c r="N851" s="14">
        <v>0</v>
      </c>
      <c r="O851" s="28">
        <v>2059392307.79</v>
      </c>
      <c r="P851" s="30">
        <v>10518136252.950001</v>
      </c>
      <c r="R851" s="45">
        <v>18808549648</v>
      </c>
      <c r="S851" s="43">
        <f t="shared" si="39"/>
        <v>75234199</v>
      </c>
      <c r="T851" s="43">
        <f t="shared" si="40"/>
        <v>6269516.5800000001</v>
      </c>
      <c r="U851" s="50">
        <f t="shared" si="41"/>
        <v>50156132.640000001</v>
      </c>
    </row>
    <row r="852" spans="1:21" x14ac:dyDescent="0.2">
      <c r="A852" s="26" t="s">
        <v>1663</v>
      </c>
      <c r="B852" s="9">
        <v>800031075</v>
      </c>
      <c r="C852" s="6" t="s">
        <v>686</v>
      </c>
      <c r="D852" s="6" t="s">
        <v>1664</v>
      </c>
      <c r="E852" s="9" t="s">
        <v>16</v>
      </c>
      <c r="F852" s="19">
        <v>15642</v>
      </c>
      <c r="G852" s="19">
        <v>24153531732</v>
      </c>
      <c r="H852" s="20">
        <v>8511629396</v>
      </c>
      <c r="I852" s="7">
        <v>0</v>
      </c>
      <c r="J852" s="7">
        <v>8511629396</v>
      </c>
      <c r="K852" s="13">
        <v>0</v>
      </c>
      <c r="L852" s="18">
        <v>181607138.50999999</v>
      </c>
      <c r="M852" s="13">
        <v>0</v>
      </c>
      <c r="N852" s="14">
        <v>0</v>
      </c>
      <c r="O852" s="28">
        <v>2886988212.8099999</v>
      </c>
      <c r="P852" s="30">
        <v>12573306984.68</v>
      </c>
      <c r="R852" s="45">
        <v>24153531732</v>
      </c>
      <c r="S852" s="43">
        <f t="shared" si="39"/>
        <v>96614127</v>
      </c>
      <c r="T852" s="43">
        <f t="shared" si="40"/>
        <v>8051177.25</v>
      </c>
      <c r="U852" s="50">
        <f t="shared" si="41"/>
        <v>64409418</v>
      </c>
    </row>
    <row r="853" spans="1:21" x14ac:dyDescent="0.2">
      <c r="A853" s="26" t="s">
        <v>1665</v>
      </c>
      <c r="B853" s="9">
        <v>891480031</v>
      </c>
      <c r="C853" s="6" t="s">
        <v>686</v>
      </c>
      <c r="D853" s="6" t="s">
        <v>1666</v>
      </c>
      <c r="E853" s="9" t="s">
        <v>16</v>
      </c>
      <c r="F853" s="19">
        <v>16691</v>
      </c>
      <c r="G853" s="19">
        <v>23532056715</v>
      </c>
      <c r="H853" s="20">
        <v>9035892994</v>
      </c>
      <c r="I853" s="7">
        <v>0</v>
      </c>
      <c r="J853" s="7">
        <v>9035892994</v>
      </c>
      <c r="K853" s="13">
        <v>0</v>
      </c>
      <c r="L853" s="18">
        <v>187024677.62</v>
      </c>
      <c r="M853" s="13">
        <v>0</v>
      </c>
      <c r="N853" s="14">
        <v>0</v>
      </c>
      <c r="O853" s="28">
        <v>3080598405.5700002</v>
      </c>
      <c r="P853" s="30">
        <v>11228540637.809999</v>
      </c>
      <c r="R853" s="45">
        <v>23532056715</v>
      </c>
      <c r="S853" s="43">
        <f t="shared" si="39"/>
        <v>94128227</v>
      </c>
      <c r="T853" s="43">
        <f t="shared" si="40"/>
        <v>7844018.9199999999</v>
      </c>
      <c r="U853" s="50">
        <f t="shared" si="41"/>
        <v>62752151.359999999</v>
      </c>
    </row>
    <row r="854" spans="1:21" x14ac:dyDescent="0.2">
      <c r="A854" s="26" t="s">
        <v>1667</v>
      </c>
      <c r="B854" s="9">
        <v>891480032</v>
      </c>
      <c r="C854" s="6" t="s">
        <v>686</v>
      </c>
      <c r="D854" s="6" t="s">
        <v>1668</v>
      </c>
      <c r="E854" s="9" t="s">
        <v>13</v>
      </c>
      <c r="F854" s="19">
        <v>21239</v>
      </c>
      <c r="G854" s="19">
        <v>34865390186</v>
      </c>
      <c r="H854" s="20">
        <v>11642701005</v>
      </c>
      <c r="I854" s="7">
        <v>0</v>
      </c>
      <c r="J854" s="7">
        <v>11642701005</v>
      </c>
      <c r="K854" s="13">
        <v>0</v>
      </c>
      <c r="L854" s="18">
        <v>406445969.52999997</v>
      </c>
      <c r="M854" s="13">
        <v>0</v>
      </c>
      <c r="N854" s="14">
        <v>0</v>
      </c>
      <c r="O854" s="28">
        <v>3920006562.5799999</v>
      </c>
      <c r="P854" s="30">
        <v>18896236648.889999</v>
      </c>
      <c r="R854" s="45">
        <v>34865390186</v>
      </c>
      <c r="S854" s="43">
        <f t="shared" si="39"/>
        <v>139461561</v>
      </c>
      <c r="T854" s="43">
        <f t="shared" si="40"/>
        <v>11621796.75</v>
      </c>
      <c r="U854" s="50">
        <f t="shared" si="41"/>
        <v>92974374</v>
      </c>
    </row>
    <row r="855" spans="1:21" x14ac:dyDescent="0.2">
      <c r="A855" s="26" t="s">
        <v>1669</v>
      </c>
      <c r="B855" s="9">
        <v>891480033</v>
      </c>
      <c r="C855" s="6" t="s">
        <v>686</v>
      </c>
      <c r="D855" s="6" t="s">
        <v>1670</v>
      </c>
      <c r="E855" s="9" t="s">
        <v>13</v>
      </c>
      <c r="F855" s="19">
        <v>38405</v>
      </c>
      <c r="G855" s="19">
        <v>63554322225</v>
      </c>
      <c r="H855" s="20">
        <v>20923089341</v>
      </c>
      <c r="I855" s="7">
        <v>0</v>
      </c>
      <c r="J855" s="7">
        <v>20923089341</v>
      </c>
      <c r="K855" s="13">
        <v>0</v>
      </c>
      <c r="L855" s="18">
        <v>1110156124.9000001</v>
      </c>
      <c r="M855" s="13">
        <v>0</v>
      </c>
      <c r="N855" s="14">
        <v>0</v>
      </c>
      <c r="O855" s="28">
        <v>7088274025.8800001</v>
      </c>
      <c r="P855" s="30">
        <v>34432802733.220001</v>
      </c>
      <c r="R855" s="45">
        <v>63554322225</v>
      </c>
      <c r="S855" s="43">
        <f t="shared" si="39"/>
        <v>254217289</v>
      </c>
      <c r="T855" s="43">
        <f t="shared" si="40"/>
        <v>21184774.079999998</v>
      </c>
      <c r="U855" s="50">
        <f t="shared" si="41"/>
        <v>169478192.63999999</v>
      </c>
    </row>
    <row r="856" spans="1:21" x14ac:dyDescent="0.2">
      <c r="A856" s="26" t="s">
        <v>1671</v>
      </c>
      <c r="B856" s="9">
        <v>891480034</v>
      </c>
      <c r="C856" s="6" t="s">
        <v>686</v>
      </c>
      <c r="D856" s="6" t="s">
        <v>1672</v>
      </c>
      <c r="E856" s="9" t="s">
        <v>13</v>
      </c>
      <c r="F856" s="19">
        <v>8831</v>
      </c>
      <c r="G856" s="19">
        <v>14800906127</v>
      </c>
      <c r="H856" s="20">
        <v>4752029087</v>
      </c>
      <c r="I856" s="7">
        <v>0</v>
      </c>
      <c r="J856" s="7">
        <v>4752029087</v>
      </c>
      <c r="K856" s="13">
        <v>0</v>
      </c>
      <c r="L856" s="18">
        <v>217270300.00999999</v>
      </c>
      <c r="M856" s="13">
        <v>0</v>
      </c>
      <c r="N856" s="14">
        <v>0</v>
      </c>
      <c r="O856" s="28">
        <v>1629906208.1099999</v>
      </c>
      <c r="P856" s="30">
        <v>8201700531.8800001</v>
      </c>
      <c r="R856" s="45">
        <v>14800906127</v>
      </c>
      <c r="S856" s="43">
        <f t="shared" si="39"/>
        <v>59203625</v>
      </c>
      <c r="T856" s="43">
        <f t="shared" si="40"/>
        <v>4933635.42</v>
      </c>
      <c r="U856" s="50">
        <f t="shared" si="41"/>
        <v>39469083.359999999</v>
      </c>
    </row>
    <row r="857" spans="1:21" x14ac:dyDescent="0.2">
      <c r="A857" s="26" t="s">
        <v>1673</v>
      </c>
      <c r="B857" s="9">
        <v>890201222</v>
      </c>
      <c r="C857" s="6" t="s">
        <v>1674</v>
      </c>
      <c r="D857" s="6" t="s">
        <v>1675</v>
      </c>
      <c r="E857" s="9" t="s">
        <v>49</v>
      </c>
      <c r="F857" s="19">
        <v>251183</v>
      </c>
      <c r="G857" s="19">
        <v>425616280801</v>
      </c>
      <c r="H857" s="20">
        <v>136981794863</v>
      </c>
      <c r="I857" s="7">
        <v>0</v>
      </c>
      <c r="J857" s="7">
        <v>136981794863</v>
      </c>
      <c r="K857" s="13">
        <v>0</v>
      </c>
      <c r="L857" s="18">
        <v>9490632812.8199997</v>
      </c>
      <c r="M857" s="13">
        <v>0</v>
      </c>
      <c r="N857" s="14">
        <v>3031056029.8200002</v>
      </c>
      <c r="O857" s="28">
        <v>30971250741.639999</v>
      </c>
      <c r="P857" s="30">
        <v>245141546353.71997</v>
      </c>
      <c r="R857" s="45">
        <v>425616280801</v>
      </c>
      <c r="S857" s="43">
        <f t="shared" si="39"/>
        <v>1702465123</v>
      </c>
      <c r="T857" s="43">
        <f t="shared" si="40"/>
        <v>141872093.58000001</v>
      </c>
      <c r="U857" s="50">
        <f t="shared" si="41"/>
        <v>1134976748.6400001</v>
      </c>
    </row>
    <row r="858" spans="1:21" x14ac:dyDescent="0.2">
      <c r="A858" s="26" t="s">
        <v>1676</v>
      </c>
      <c r="B858" s="9">
        <v>890210928</v>
      </c>
      <c r="C858" s="6" t="s">
        <v>1674</v>
      </c>
      <c r="D858" s="6" t="s">
        <v>1677</v>
      </c>
      <c r="E858" s="9" t="s">
        <v>16</v>
      </c>
      <c r="F858" s="19">
        <v>1183</v>
      </c>
      <c r="G858" s="19">
        <v>2399331025</v>
      </c>
      <c r="H858" s="20">
        <v>631179886</v>
      </c>
      <c r="I858" s="7">
        <v>0</v>
      </c>
      <c r="J858" s="7">
        <v>631179886</v>
      </c>
      <c r="K858" s="13">
        <v>0</v>
      </c>
      <c r="L858" s="18">
        <v>57357591.780000001</v>
      </c>
      <c r="M858" s="13">
        <v>0</v>
      </c>
      <c r="N858" s="14">
        <v>0</v>
      </c>
      <c r="O858" s="28">
        <v>145865721.91</v>
      </c>
      <c r="P858" s="30">
        <v>1564927825.3099999</v>
      </c>
      <c r="R858" s="45">
        <v>2399331025</v>
      </c>
      <c r="S858" s="43">
        <f t="shared" si="39"/>
        <v>9597324</v>
      </c>
      <c r="T858" s="43">
        <f t="shared" si="40"/>
        <v>799777</v>
      </c>
      <c r="U858" s="50">
        <f t="shared" si="41"/>
        <v>6398216</v>
      </c>
    </row>
    <row r="859" spans="1:21" x14ac:dyDescent="0.2">
      <c r="A859" s="26" t="s">
        <v>1678</v>
      </c>
      <c r="B859" s="9">
        <v>800099455</v>
      </c>
      <c r="C859" s="6" t="s">
        <v>1674</v>
      </c>
      <c r="D859" s="6" t="s">
        <v>705</v>
      </c>
      <c r="E859" s="9" t="s">
        <v>16</v>
      </c>
      <c r="F859" s="19">
        <v>2385</v>
      </c>
      <c r="G859" s="19">
        <v>4836515265</v>
      </c>
      <c r="H859" s="20">
        <v>1277568181</v>
      </c>
      <c r="I859" s="7">
        <v>0</v>
      </c>
      <c r="J859" s="7">
        <v>1277568181</v>
      </c>
      <c r="K859" s="13">
        <v>0</v>
      </c>
      <c r="L859" s="18">
        <v>40099110.979999997</v>
      </c>
      <c r="M859" s="13">
        <v>0</v>
      </c>
      <c r="N859" s="14">
        <v>0</v>
      </c>
      <c r="O859" s="28">
        <v>294074173.08999997</v>
      </c>
      <c r="P859" s="30">
        <v>3224773799.9300003</v>
      </c>
      <c r="R859" s="45">
        <v>4836515265</v>
      </c>
      <c r="S859" s="43">
        <f t="shared" si="39"/>
        <v>19346061</v>
      </c>
      <c r="T859" s="43">
        <f t="shared" si="40"/>
        <v>1612171.75</v>
      </c>
      <c r="U859" s="50">
        <f t="shared" si="41"/>
        <v>12897374</v>
      </c>
    </row>
    <row r="860" spans="1:21" x14ac:dyDescent="0.2">
      <c r="A860" s="26" t="s">
        <v>1679</v>
      </c>
      <c r="B860" s="9">
        <v>890205334</v>
      </c>
      <c r="C860" s="6" t="s">
        <v>1674</v>
      </c>
      <c r="D860" s="6" t="s">
        <v>1680</v>
      </c>
      <c r="E860" s="9" t="s">
        <v>13</v>
      </c>
      <c r="F860" s="19">
        <v>5668</v>
      </c>
      <c r="G860" s="19">
        <v>9286184804</v>
      </c>
      <c r="H860" s="20">
        <v>3073844110</v>
      </c>
      <c r="I860" s="7">
        <v>0</v>
      </c>
      <c r="J860" s="7">
        <v>3073844110</v>
      </c>
      <c r="K860" s="13">
        <v>0</v>
      </c>
      <c r="L860" s="18">
        <v>112328236.68000001</v>
      </c>
      <c r="M860" s="13">
        <v>0</v>
      </c>
      <c r="N860" s="14">
        <v>0</v>
      </c>
      <c r="O860" s="28">
        <v>698873129.16999996</v>
      </c>
      <c r="P860" s="30">
        <v>5401139328.1499996</v>
      </c>
      <c r="R860" s="45">
        <v>9286184804</v>
      </c>
      <c r="S860" s="43">
        <f t="shared" si="39"/>
        <v>37144739</v>
      </c>
      <c r="T860" s="43">
        <f t="shared" si="40"/>
        <v>3095394.92</v>
      </c>
      <c r="U860" s="50">
        <f t="shared" si="41"/>
        <v>24763159.359999999</v>
      </c>
    </row>
    <row r="861" spans="1:21" x14ac:dyDescent="0.2">
      <c r="A861" s="26" t="s">
        <v>1681</v>
      </c>
      <c r="B861" s="9">
        <v>890206033</v>
      </c>
      <c r="C861" s="6" t="s">
        <v>1674</v>
      </c>
      <c r="D861" s="6" t="s">
        <v>44</v>
      </c>
      <c r="E861" s="9" t="s">
        <v>13</v>
      </c>
      <c r="F861" s="19">
        <v>17697</v>
      </c>
      <c r="G861" s="19">
        <v>25959977058</v>
      </c>
      <c r="H861" s="20">
        <v>9683523722</v>
      </c>
      <c r="I861" s="7">
        <v>0</v>
      </c>
      <c r="J861" s="7">
        <v>9683523722</v>
      </c>
      <c r="K861" s="13">
        <v>0</v>
      </c>
      <c r="L861" s="18">
        <v>570652881.49000001</v>
      </c>
      <c r="M861" s="13">
        <v>0</v>
      </c>
      <c r="N861" s="14">
        <v>0</v>
      </c>
      <c r="O861" s="28">
        <v>2182067354.7800002</v>
      </c>
      <c r="P861" s="30">
        <v>13523733099.73</v>
      </c>
      <c r="R861" s="45">
        <v>25959977058</v>
      </c>
      <c r="S861" s="43">
        <f t="shared" si="39"/>
        <v>103839908</v>
      </c>
      <c r="T861" s="43">
        <f t="shared" si="40"/>
        <v>8653325.6699999999</v>
      </c>
      <c r="U861" s="50">
        <f t="shared" si="41"/>
        <v>69226605.359999999</v>
      </c>
    </row>
    <row r="862" spans="1:21" x14ac:dyDescent="0.2">
      <c r="A862" s="26" t="s">
        <v>1682</v>
      </c>
      <c r="B862" s="9">
        <v>890210932</v>
      </c>
      <c r="C862" s="6" t="s">
        <v>1674</v>
      </c>
      <c r="D862" s="6" t="s">
        <v>1683</v>
      </c>
      <c r="E862" s="9" t="s">
        <v>13</v>
      </c>
      <c r="F862" s="19">
        <v>4709</v>
      </c>
      <c r="G862" s="19">
        <v>7902931049</v>
      </c>
      <c r="H862" s="20">
        <v>2588491277</v>
      </c>
      <c r="I862" s="7">
        <v>0</v>
      </c>
      <c r="J862" s="7">
        <v>2588491277</v>
      </c>
      <c r="K862" s="13">
        <v>0</v>
      </c>
      <c r="L862" s="18">
        <v>66262022.520000003</v>
      </c>
      <c r="M862" s="13">
        <v>0</v>
      </c>
      <c r="N862" s="14">
        <v>0</v>
      </c>
      <c r="O862" s="28">
        <v>580626952.23000002</v>
      </c>
      <c r="P862" s="30">
        <v>4667550797.25</v>
      </c>
      <c r="R862" s="45">
        <v>7902931049</v>
      </c>
      <c r="S862" s="43">
        <f t="shared" si="39"/>
        <v>31611724</v>
      </c>
      <c r="T862" s="43">
        <f t="shared" si="40"/>
        <v>2634310.33</v>
      </c>
      <c r="U862" s="50">
        <f t="shared" si="41"/>
        <v>21074482.640000001</v>
      </c>
    </row>
    <row r="863" spans="1:21" x14ac:dyDescent="0.2">
      <c r="A863" s="26" t="s">
        <v>1684</v>
      </c>
      <c r="B863" s="9">
        <v>890201900</v>
      </c>
      <c r="C863" s="6" t="s">
        <v>1674</v>
      </c>
      <c r="D863" s="6" t="s">
        <v>1685</v>
      </c>
      <c r="E863" s="9" t="s">
        <v>49</v>
      </c>
      <c r="F863" s="19">
        <v>117025</v>
      </c>
      <c r="G863" s="19">
        <v>193301543925</v>
      </c>
      <c r="H863" s="20">
        <v>63817692904</v>
      </c>
      <c r="I863" s="7">
        <v>0</v>
      </c>
      <c r="J863" s="7">
        <v>63817692904</v>
      </c>
      <c r="K863" s="13">
        <v>0</v>
      </c>
      <c r="L863" s="18">
        <v>2455891563.6500001</v>
      </c>
      <c r="M863" s="13">
        <v>1778447937.6199999</v>
      </c>
      <c r="N863" s="14">
        <v>0</v>
      </c>
      <c r="O863" s="28">
        <v>14429362727.73</v>
      </c>
      <c r="P863" s="30">
        <v>110820148792</v>
      </c>
      <c r="R863" s="45">
        <v>193301543925</v>
      </c>
      <c r="S863" s="43">
        <f t="shared" si="39"/>
        <v>773206176</v>
      </c>
      <c r="T863" s="43">
        <f t="shared" si="40"/>
        <v>64433848</v>
      </c>
      <c r="U863" s="50">
        <f t="shared" si="41"/>
        <v>515470784</v>
      </c>
    </row>
    <row r="864" spans="1:21" x14ac:dyDescent="0.2">
      <c r="A864" s="26" t="s">
        <v>1686</v>
      </c>
      <c r="B864" s="9">
        <v>890208119</v>
      </c>
      <c r="C864" s="6" t="s">
        <v>1674</v>
      </c>
      <c r="D864" s="6" t="s">
        <v>53</v>
      </c>
      <c r="E864" s="9" t="s">
        <v>13</v>
      </c>
      <c r="F864" s="19">
        <v>2840</v>
      </c>
      <c r="G864" s="19">
        <v>4540711280</v>
      </c>
      <c r="H864" s="20">
        <v>1560049730</v>
      </c>
      <c r="I864" s="7">
        <v>0</v>
      </c>
      <c r="J864" s="7">
        <v>1560049730</v>
      </c>
      <c r="K864" s="13">
        <v>0</v>
      </c>
      <c r="L864" s="18">
        <v>48470098.289999999</v>
      </c>
      <c r="M864" s="13">
        <v>0</v>
      </c>
      <c r="N864" s="14">
        <v>0</v>
      </c>
      <c r="O864" s="28">
        <v>350176373.81999999</v>
      </c>
      <c r="P864" s="30">
        <v>2582015077.8900003</v>
      </c>
      <c r="R864" s="45">
        <v>4540711280</v>
      </c>
      <c r="S864" s="43">
        <f t="shared" si="39"/>
        <v>18162845</v>
      </c>
      <c r="T864" s="43">
        <f t="shared" si="40"/>
        <v>1513570.42</v>
      </c>
      <c r="U864" s="50">
        <f t="shared" si="41"/>
        <v>12108563.359999999</v>
      </c>
    </row>
    <row r="865" spans="1:21" x14ac:dyDescent="0.2">
      <c r="A865" s="26" t="s">
        <v>1687</v>
      </c>
      <c r="B865" s="9">
        <v>890210890</v>
      </c>
      <c r="C865" s="6" t="s">
        <v>1674</v>
      </c>
      <c r="D865" s="6" t="s">
        <v>743</v>
      </c>
      <c r="E865" s="9" t="s">
        <v>16</v>
      </c>
      <c r="F865" s="19">
        <v>6450</v>
      </c>
      <c r="G865" s="19">
        <v>12526912650</v>
      </c>
      <c r="H865" s="20">
        <v>3442930919</v>
      </c>
      <c r="I865" s="7">
        <v>0</v>
      </c>
      <c r="J865" s="7">
        <v>3442930919</v>
      </c>
      <c r="K865" s="13">
        <v>0</v>
      </c>
      <c r="L865" s="18">
        <v>73939576.840000004</v>
      </c>
      <c r="M865" s="13">
        <v>0</v>
      </c>
      <c r="N865" s="14">
        <v>0</v>
      </c>
      <c r="O865" s="28">
        <v>795294933.50999999</v>
      </c>
      <c r="P865" s="30">
        <v>8214747220.6499996</v>
      </c>
      <c r="R865" s="45">
        <v>12526912650</v>
      </c>
      <c r="S865" s="43">
        <f t="shared" si="39"/>
        <v>50107651</v>
      </c>
      <c r="T865" s="43">
        <f t="shared" si="40"/>
        <v>4175637.58</v>
      </c>
      <c r="U865" s="50">
        <f t="shared" si="41"/>
        <v>33405100.640000001</v>
      </c>
    </row>
    <row r="866" spans="1:21" x14ac:dyDescent="0.2">
      <c r="A866" s="26" t="s">
        <v>1688</v>
      </c>
      <c r="B866" s="9">
        <v>890205575</v>
      </c>
      <c r="C866" s="6" t="s">
        <v>1674</v>
      </c>
      <c r="D866" s="6" t="s">
        <v>943</v>
      </c>
      <c r="E866" s="9" t="s">
        <v>13</v>
      </c>
      <c r="F866" s="19">
        <v>1297</v>
      </c>
      <c r="G866" s="19">
        <v>2289051954</v>
      </c>
      <c r="H866" s="20">
        <v>695877327</v>
      </c>
      <c r="I866" s="7">
        <v>0</v>
      </c>
      <c r="J866" s="7">
        <v>695877327</v>
      </c>
      <c r="K866" s="13">
        <v>0</v>
      </c>
      <c r="L866" s="18">
        <v>22137993.48</v>
      </c>
      <c r="M866" s="13">
        <v>0</v>
      </c>
      <c r="N866" s="14">
        <v>0</v>
      </c>
      <c r="O866" s="28">
        <v>159922097.47999999</v>
      </c>
      <c r="P866" s="30">
        <v>1411114536.04</v>
      </c>
      <c r="R866" s="45">
        <v>2289051954</v>
      </c>
      <c r="S866" s="43">
        <f t="shared" si="39"/>
        <v>9156208</v>
      </c>
      <c r="T866" s="43">
        <f t="shared" si="40"/>
        <v>763017.33</v>
      </c>
      <c r="U866" s="50">
        <f t="shared" si="41"/>
        <v>6104138.6399999997</v>
      </c>
    </row>
    <row r="867" spans="1:21" x14ac:dyDescent="0.2">
      <c r="A867" s="26" t="s">
        <v>1689</v>
      </c>
      <c r="B867" s="9">
        <v>890210967</v>
      </c>
      <c r="C867" s="6" t="s">
        <v>1674</v>
      </c>
      <c r="D867" s="6" t="s">
        <v>1690</v>
      </c>
      <c r="E867" s="9" t="s">
        <v>13</v>
      </c>
      <c r="F867" s="19">
        <v>1049</v>
      </c>
      <c r="G867" s="19">
        <v>1530450089</v>
      </c>
      <c r="H867" s="20">
        <v>563485000</v>
      </c>
      <c r="I867" s="7">
        <v>0</v>
      </c>
      <c r="J867" s="7">
        <v>563485000</v>
      </c>
      <c r="K867" s="13">
        <v>0</v>
      </c>
      <c r="L867" s="18">
        <v>13974517.279999999</v>
      </c>
      <c r="M867" s="13">
        <v>0</v>
      </c>
      <c r="N867" s="14">
        <v>0</v>
      </c>
      <c r="O867" s="28">
        <v>129343315.54000001</v>
      </c>
      <c r="P867" s="30">
        <v>823647256.18000007</v>
      </c>
      <c r="R867" s="45">
        <v>1530450089</v>
      </c>
      <c r="S867" s="43">
        <f t="shared" si="39"/>
        <v>6121800</v>
      </c>
      <c r="T867" s="43">
        <f t="shared" si="40"/>
        <v>510150</v>
      </c>
      <c r="U867" s="50">
        <f t="shared" si="41"/>
        <v>4081200</v>
      </c>
    </row>
    <row r="868" spans="1:21" x14ac:dyDescent="0.2">
      <c r="A868" s="26" t="s">
        <v>1691</v>
      </c>
      <c r="B868" s="9">
        <v>890205119</v>
      </c>
      <c r="C868" s="6" t="s">
        <v>1674</v>
      </c>
      <c r="D868" s="6" t="s">
        <v>1692</v>
      </c>
      <c r="E868" s="9" t="s">
        <v>13</v>
      </c>
      <c r="F868" s="19">
        <v>3747</v>
      </c>
      <c r="G868" s="19">
        <v>6797174157</v>
      </c>
      <c r="H868" s="20">
        <v>2049505651</v>
      </c>
      <c r="I868" s="7">
        <v>0</v>
      </c>
      <c r="J868" s="7">
        <v>2049505651</v>
      </c>
      <c r="K868" s="13">
        <v>0</v>
      </c>
      <c r="L868" s="18">
        <v>63524307.32</v>
      </c>
      <c r="M868" s="13">
        <v>0</v>
      </c>
      <c r="N868" s="14">
        <v>0</v>
      </c>
      <c r="O868" s="28">
        <v>462010870.68000001</v>
      </c>
      <c r="P868" s="30">
        <v>4222133328</v>
      </c>
      <c r="R868" s="45">
        <v>6797174157</v>
      </c>
      <c r="S868" s="43">
        <f t="shared" si="39"/>
        <v>27188697</v>
      </c>
      <c r="T868" s="43">
        <f t="shared" si="40"/>
        <v>2265724.75</v>
      </c>
      <c r="U868" s="50">
        <f t="shared" si="41"/>
        <v>18125798</v>
      </c>
    </row>
    <row r="869" spans="1:21" x14ac:dyDescent="0.2">
      <c r="A869" s="26" t="s">
        <v>1693</v>
      </c>
      <c r="B869" s="9">
        <v>890210933</v>
      </c>
      <c r="C869" s="6" t="s">
        <v>1674</v>
      </c>
      <c r="D869" s="6" t="s">
        <v>1694</v>
      </c>
      <c r="E869" s="9" t="s">
        <v>16</v>
      </c>
      <c r="F869" s="19">
        <v>3677</v>
      </c>
      <c r="G869" s="19">
        <v>6606410745</v>
      </c>
      <c r="H869" s="20">
        <v>1989335859</v>
      </c>
      <c r="I869" s="7">
        <v>0</v>
      </c>
      <c r="J869" s="7">
        <v>1989335859</v>
      </c>
      <c r="K869" s="13">
        <v>0</v>
      </c>
      <c r="L869" s="18">
        <v>40799199.390000001</v>
      </c>
      <c r="M869" s="13">
        <v>0</v>
      </c>
      <c r="N869" s="14">
        <v>0</v>
      </c>
      <c r="O869" s="28">
        <v>453379762.87</v>
      </c>
      <c r="P869" s="30">
        <v>4122895923.7399998</v>
      </c>
      <c r="R869" s="45">
        <v>6606410745</v>
      </c>
      <c r="S869" s="43">
        <f t="shared" si="39"/>
        <v>26425643</v>
      </c>
      <c r="T869" s="43">
        <f t="shared" si="40"/>
        <v>2202136.92</v>
      </c>
      <c r="U869" s="50">
        <f t="shared" si="41"/>
        <v>17617095.359999999</v>
      </c>
    </row>
    <row r="870" spans="1:21" x14ac:dyDescent="0.2">
      <c r="A870" s="26" t="s">
        <v>1695</v>
      </c>
      <c r="B870" s="9">
        <v>890204699</v>
      </c>
      <c r="C870" s="6" t="s">
        <v>1674</v>
      </c>
      <c r="D870" s="6" t="s">
        <v>1696</v>
      </c>
      <c r="E870" s="9" t="s">
        <v>13</v>
      </c>
      <c r="F870" s="19">
        <v>1436</v>
      </c>
      <c r="G870" s="19">
        <v>2234599808</v>
      </c>
      <c r="H870" s="20">
        <v>789800685</v>
      </c>
      <c r="I870" s="7">
        <v>0</v>
      </c>
      <c r="J870" s="7">
        <v>789800685</v>
      </c>
      <c r="K870" s="13">
        <v>0</v>
      </c>
      <c r="L870" s="18">
        <v>16423289.5</v>
      </c>
      <c r="M870" s="13">
        <v>0</v>
      </c>
      <c r="N870" s="14">
        <v>0</v>
      </c>
      <c r="O870" s="28">
        <v>177061011.55000001</v>
      </c>
      <c r="P870" s="30">
        <v>1251314821.95</v>
      </c>
      <c r="R870" s="45">
        <v>2234599808</v>
      </c>
      <c r="S870" s="43">
        <f t="shared" si="39"/>
        <v>8938399</v>
      </c>
      <c r="T870" s="43">
        <f t="shared" si="40"/>
        <v>744866.58</v>
      </c>
      <c r="U870" s="50">
        <f t="shared" si="41"/>
        <v>5958932.6399999997</v>
      </c>
    </row>
    <row r="871" spans="1:21" x14ac:dyDescent="0.2">
      <c r="A871" s="26" t="s">
        <v>1697</v>
      </c>
      <c r="B871" s="9">
        <v>890209889</v>
      </c>
      <c r="C871" s="6" t="s">
        <v>1674</v>
      </c>
      <c r="D871" s="6" t="s">
        <v>1698</v>
      </c>
      <c r="E871" s="9" t="s">
        <v>13</v>
      </c>
      <c r="F871" s="19">
        <v>5665</v>
      </c>
      <c r="G871" s="19">
        <v>8612805410</v>
      </c>
      <c r="H871" s="20">
        <v>3099364157</v>
      </c>
      <c r="I871" s="7">
        <v>0</v>
      </c>
      <c r="J871" s="7">
        <v>3099364157</v>
      </c>
      <c r="K871" s="13">
        <v>0</v>
      </c>
      <c r="L871" s="18">
        <v>71377844.459999993</v>
      </c>
      <c r="M871" s="13">
        <v>0</v>
      </c>
      <c r="N871" s="14">
        <v>0</v>
      </c>
      <c r="O871" s="28">
        <v>698503224.54999995</v>
      </c>
      <c r="P871" s="30">
        <v>4743560183.9899998</v>
      </c>
      <c r="R871" s="45">
        <v>8612805410</v>
      </c>
      <c r="S871" s="43">
        <f t="shared" si="39"/>
        <v>34451222</v>
      </c>
      <c r="T871" s="43">
        <f t="shared" si="40"/>
        <v>2870935.17</v>
      </c>
      <c r="U871" s="50">
        <f t="shared" si="41"/>
        <v>22967481.359999999</v>
      </c>
    </row>
    <row r="872" spans="1:21" x14ac:dyDescent="0.2">
      <c r="A872" s="26" t="s">
        <v>1699</v>
      </c>
      <c r="B872" s="9">
        <v>890205063</v>
      </c>
      <c r="C872" s="6" t="s">
        <v>1674</v>
      </c>
      <c r="D872" s="6" t="s">
        <v>1700</v>
      </c>
      <c r="E872" s="9" t="s">
        <v>13</v>
      </c>
      <c r="F872" s="19">
        <v>8004</v>
      </c>
      <c r="G872" s="19">
        <v>13186662036</v>
      </c>
      <c r="H872" s="20">
        <v>4296905323</v>
      </c>
      <c r="I872" s="7">
        <v>0</v>
      </c>
      <c r="J872" s="7">
        <v>4296905323</v>
      </c>
      <c r="K872" s="13">
        <v>0</v>
      </c>
      <c r="L872" s="18">
        <v>118088505.66</v>
      </c>
      <c r="M872" s="13">
        <v>0</v>
      </c>
      <c r="N872" s="14">
        <v>0</v>
      </c>
      <c r="O872" s="28">
        <v>986905526.78999996</v>
      </c>
      <c r="P872" s="30">
        <v>7784762680.5500002</v>
      </c>
      <c r="R872" s="45">
        <v>13186662036</v>
      </c>
      <c r="S872" s="43">
        <f t="shared" si="39"/>
        <v>52746648</v>
      </c>
      <c r="T872" s="43">
        <f t="shared" si="40"/>
        <v>4395554</v>
      </c>
      <c r="U872" s="50">
        <f t="shared" si="41"/>
        <v>35164432</v>
      </c>
    </row>
    <row r="873" spans="1:21" x14ac:dyDescent="0.2">
      <c r="A873" s="26" t="s">
        <v>1701</v>
      </c>
      <c r="B873" s="9">
        <v>890206724</v>
      </c>
      <c r="C873" s="6" t="s">
        <v>1674</v>
      </c>
      <c r="D873" s="6" t="s">
        <v>1702</v>
      </c>
      <c r="E873" s="9" t="s">
        <v>13</v>
      </c>
      <c r="F873" s="19">
        <v>1840</v>
      </c>
      <c r="G873" s="19">
        <v>3227728000</v>
      </c>
      <c r="H873" s="20">
        <v>998253442</v>
      </c>
      <c r="I873" s="7">
        <v>0</v>
      </c>
      <c r="J873" s="7">
        <v>998253442</v>
      </c>
      <c r="K873" s="13">
        <v>0</v>
      </c>
      <c r="L873" s="18">
        <v>24062625.789999999</v>
      </c>
      <c r="M873" s="13">
        <v>0</v>
      </c>
      <c r="N873" s="14">
        <v>0</v>
      </c>
      <c r="O873" s="28">
        <v>226874833.75</v>
      </c>
      <c r="P873" s="30">
        <v>1978537098.46</v>
      </c>
      <c r="R873" s="45">
        <v>3227728000</v>
      </c>
      <c r="S873" s="43">
        <f t="shared" si="39"/>
        <v>12910912</v>
      </c>
      <c r="T873" s="43">
        <f t="shared" si="40"/>
        <v>1075909.33</v>
      </c>
      <c r="U873" s="50">
        <f t="shared" si="41"/>
        <v>8607274.6400000006</v>
      </c>
    </row>
    <row r="874" spans="1:21" x14ac:dyDescent="0.2">
      <c r="A874" s="26" t="s">
        <v>1703</v>
      </c>
      <c r="B874" s="9">
        <v>890206290</v>
      </c>
      <c r="C874" s="6" t="s">
        <v>1674</v>
      </c>
      <c r="D874" s="6" t="s">
        <v>1704</v>
      </c>
      <c r="E874" s="9" t="s">
        <v>13</v>
      </c>
      <c r="F874" s="19">
        <v>1977</v>
      </c>
      <c r="G874" s="19">
        <v>3181350837</v>
      </c>
      <c r="H874" s="20">
        <v>1064897550</v>
      </c>
      <c r="I874" s="7">
        <v>0</v>
      </c>
      <c r="J874" s="7">
        <v>1064897550</v>
      </c>
      <c r="K874" s="13">
        <v>0</v>
      </c>
      <c r="L874" s="18">
        <v>32202039.760000002</v>
      </c>
      <c r="M874" s="13">
        <v>0</v>
      </c>
      <c r="N874" s="14">
        <v>0</v>
      </c>
      <c r="O874" s="28">
        <v>243767144.74000001</v>
      </c>
      <c r="P874" s="30">
        <v>1840484102.5</v>
      </c>
      <c r="R874" s="45">
        <v>3181350837</v>
      </c>
      <c r="S874" s="43">
        <f t="shared" si="39"/>
        <v>12725403</v>
      </c>
      <c r="T874" s="43">
        <f t="shared" si="40"/>
        <v>1060450.25</v>
      </c>
      <c r="U874" s="50">
        <f t="shared" si="41"/>
        <v>8483602</v>
      </c>
    </row>
    <row r="875" spans="1:21" x14ac:dyDescent="0.2">
      <c r="A875" s="26" t="s">
        <v>1705</v>
      </c>
      <c r="B875" s="9">
        <v>890208098</v>
      </c>
      <c r="C875" s="6" t="s">
        <v>1674</v>
      </c>
      <c r="D875" s="6" t="s">
        <v>1706</v>
      </c>
      <c r="E875" s="9" t="s">
        <v>16</v>
      </c>
      <c r="F875" s="19">
        <v>3045</v>
      </c>
      <c r="G875" s="19">
        <v>5753880720</v>
      </c>
      <c r="H875" s="20">
        <v>1661848347</v>
      </c>
      <c r="I875" s="7">
        <v>0</v>
      </c>
      <c r="J875" s="7">
        <v>1661848347</v>
      </c>
      <c r="K875" s="13">
        <v>0</v>
      </c>
      <c r="L875" s="18">
        <v>38972955.399999999</v>
      </c>
      <c r="M875" s="13">
        <v>0</v>
      </c>
      <c r="N875" s="14">
        <v>0</v>
      </c>
      <c r="O875" s="28">
        <v>375453189.54000002</v>
      </c>
      <c r="P875" s="30">
        <v>3677606228.0599999</v>
      </c>
      <c r="R875" s="45">
        <v>5753880720</v>
      </c>
      <c r="S875" s="43">
        <f t="shared" si="39"/>
        <v>23015523</v>
      </c>
      <c r="T875" s="43">
        <f t="shared" si="40"/>
        <v>1917960.25</v>
      </c>
      <c r="U875" s="50">
        <f t="shared" si="41"/>
        <v>15343682</v>
      </c>
    </row>
    <row r="876" spans="1:21" x14ac:dyDescent="0.2">
      <c r="A876" s="26" t="s">
        <v>1707</v>
      </c>
      <c r="B876" s="9">
        <v>890208363</v>
      </c>
      <c r="C876" s="6" t="s">
        <v>1674</v>
      </c>
      <c r="D876" s="6" t="s">
        <v>1708</v>
      </c>
      <c r="E876" s="9" t="s">
        <v>13</v>
      </c>
      <c r="F876" s="19">
        <v>23332</v>
      </c>
      <c r="G876" s="19">
        <v>33939240504</v>
      </c>
      <c r="H876" s="20">
        <v>12705393646</v>
      </c>
      <c r="I876" s="7">
        <v>0</v>
      </c>
      <c r="J876" s="7">
        <v>12705393646</v>
      </c>
      <c r="K876" s="13">
        <v>0</v>
      </c>
      <c r="L876" s="18">
        <v>377106748.41000003</v>
      </c>
      <c r="M876" s="13">
        <v>0</v>
      </c>
      <c r="N876" s="14">
        <v>0</v>
      </c>
      <c r="O876" s="28">
        <v>2876871533.1199999</v>
      </c>
      <c r="P876" s="30">
        <v>17979868576.470001</v>
      </c>
      <c r="R876" s="45">
        <v>33939240504</v>
      </c>
      <c r="S876" s="43">
        <f t="shared" si="39"/>
        <v>135756962</v>
      </c>
      <c r="T876" s="43">
        <f t="shared" si="40"/>
        <v>11313080.17</v>
      </c>
      <c r="U876" s="50">
        <f t="shared" si="41"/>
        <v>90504641.359999999</v>
      </c>
    </row>
    <row r="877" spans="1:21" x14ac:dyDescent="0.2">
      <c r="A877" s="26" t="s">
        <v>1709</v>
      </c>
      <c r="B877" s="9">
        <v>800104060</v>
      </c>
      <c r="C877" s="6" t="s">
        <v>1674</v>
      </c>
      <c r="D877" s="6" t="s">
        <v>89</v>
      </c>
      <c r="E877" s="9" t="s">
        <v>13</v>
      </c>
      <c r="F877" s="19">
        <v>5086</v>
      </c>
      <c r="G877" s="19">
        <v>8166941134</v>
      </c>
      <c r="H877" s="20">
        <v>2750061895</v>
      </c>
      <c r="I877" s="7">
        <v>0</v>
      </c>
      <c r="J877" s="7">
        <v>2750061895</v>
      </c>
      <c r="K877" s="13">
        <v>0</v>
      </c>
      <c r="L877" s="18">
        <v>58904986.579999998</v>
      </c>
      <c r="M877" s="13">
        <v>0</v>
      </c>
      <c r="N877" s="14">
        <v>0</v>
      </c>
      <c r="O877" s="28">
        <v>627111632.84000003</v>
      </c>
      <c r="P877" s="30">
        <v>4730862619.5799999</v>
      </c>
      <c r="R877" s="45">
        <v>8166941134</v>
      </c>
      <c r="S877" s="43">
        <f t="shared" si="39"/>
        <v>32667765</v>
      </c>
      <c r="T877" s="43">
        <f t="shared" si="40"/>
        <v>2722313.75</v>
      </c>
      <c r="U877" s="50">
        <f t="shared" si="41"/>
        <v>21778510</v>
      </c>
    </row>
    <row r="878" spans="1:21" x14ac:dyDescent="0.2">
      <c r="A878" s="26" t="s">
        <v>1710</v>
      </c>
      <c r="B878" s="9">
        <v>890208947</v>
      </c>
      <c r="C878" s="6" t="s">
        <v>1674</v>
      </c>
      <c r="D878" s="6" t="s">
        <v>1711</v>
      </c>
      <c r="E878" s="9" t="s">
        <v>13</v>
      </c>
      <c r="F878" s="19">
        <v>2349</v>
      </c>
      <c r="G878" s="19">
        <v>3565037367</v>
      </c>
      <c r="H878" s="20">
        <v>1287212928</v>
      </c>
      <c r="I878" s="7">
        <v>0</v>
      </c>
      <c r="J878" s="7">
        <v>1287212928</v>
      </c>
      <c r="K878" s="13">
        <v>0</v>
      </c>
      <c r="L878" s="18">
        <v>29074107.75</v>
      </c>
      <c r="M878" s="13">
        <v>0</v>
      </c>
      <c r="N878" s="14">
        <v>0</v>
      </c>
      <c r="O878" s="28">
        <v>289635317.64999998</v>
      </c>
      <c r="P878" s="30">
        <v>1959115013.5999999</v>
      </c>
      <c r="R878" s="45">
        <v>3565037367</v>
      </c>
      <c r="S878" s="43">
        <f t="shared" si="39"/>
        <v>14260149</v>
      </c>
      <c r="T878" s="43">
        <f t="shared" si="40"/>
        <v>1188345.75</v>
      </c>
      <c r="U878" s="50">
        <f t="shared" si="41"/>
        <v>9506766</v>
      </c>
    </row>
    <row r="879" spans="1:21" x14ac:dyDescent="0.2">
      <c r="A879" s="26" t="s">
        <v>1712</v>
      </c>
      <c r="B879" s="9">
        <v>890206058</v>
      </c>
      <c r="C879" s="6" t="s">
        <v>1674</v>
      </c>
      <c r="D879" s="6" t="s">
        <v>1713</v>
      </c>
      <c r="E879" s="9" t="s">
        <v>13</v>
      </c>
      <c r="F879" s="19">
        <v>2472</v>
      </c>
      <c r="G879" s="19">
        <v>4482116688</v>
      </c>
      <c r="H879" s="20">
        <v>1334360834</v>
      </c>
      <c r="I879" s="7">
        <v>0</v>
      </c>
      <c r="J879" s="7">
        <v>1334360834</v>
      </c>
      <c r="K879" s="13">
        <v>0</v>
      </c>
      <c r="L879" s="18">
        <v>31553984.280000001</v>
      </c>
      <c r="M879" s="13">
        <v>0</v>
      </c>
      <c r="N879" s="14">
        <v>0</v>
      </c>
      <c r="O879" s="28">
        <v>304801407.07999998</v>
      </c>
      <c r="P879" s="30">
        <v>2811400462.6400003</v>
      </c>
      <c r="R879" s="45">
        <v>4482116688</v>
      </c>
      <c r="S879" s="43">
        <f t="shared" si="39"/>
        <v>17928467</v>
      </c>
      <c r="T879" s="43">
        <f t="shared" si="40"/>
        <v>1494038.92</v>
      </c>
      <c r="U879" s="50">
        <f t="shared" si="41"/>
        <v>11952311.359999999</v>
      </c>
    </row>
    <row r="880" spans="1:21" x14ac:dyDescent="0.2">
      <c r="A880" s="26" t="s">
        <v>1714</v>
      </c>
      <c r="B880" s="9">
        <v>890205058</v>
      </c>
      <c r="C880" s="6" t="s">
        <v>1674</v>
      </c>
      <c r="D880" s="6" t="s">
        <v>1715</v>
      </c>
      <c r="E880" s="9" t="s">
        <v>13</v>
      </c>
      <c r="F880" s="19">
        <v>4461</v>
      </c>
      <c r="G880" s="19">
        <v>7120429611</v>
      </c>
      <c r="H880" s="20">
        <v>2403808038</v>
      </c>
      <c r="I880" s="7">
        <v>0</v>
      </c>
      <c r="J880" s="7">
        <v>2403808038</v>
      </c>
      <c r="K880" s="13">
        <v>0</v>
      </c>
      <c r="L880" s="18">
        <v>52319877.140000001</v>
      </c>
      <c r="M880" s="13">
        <v>0</v>
      </c>
      <c r="N880" s="14">
        <v>0</v>
      </c>
      <c r="O880" s="28">
        <v>550048170.28999996</v>
      </c>
      <c r="P880" s="30">
        <v>4114253525.5700002</v>
      </c>
      <c r="R880" s="45">
        <v>7120429611</v>
      </c>
      <c r="S880" s="43">
        <f t="shared" si="39"/>
        <v>28481718</v>
      </c>
      <c r="T880" s="43">
        <f t="shared" si="40"/>
        <v>2373476.5</v>
      </c>
      <c r="U880" s="50">
        <f t="shared" si="41"/>
        <v>18987812</v>
      </c>
    </row>
    <row r="881" spans="1:21" x14ac:dyDescent="0.2">
      <c r="A881" s="26" t="s">
        <v>1716</v>
      </c>
      <c r="B881" s="9">
        <v>800099489</v>
      </c>
      <c r="C881" s="6" t="s">
        <v>1674</v>
      </c>
      <c r="D881" s="6" t="s">
        <v>1717</v>
      </c>
      <c r="E881" s="9" t="s">
        <v>13</v>
      </c>
      <c r="F881" s="19">
        <v>7808</v>
      </c>
      <c r="G881" s="19">
        <v>12561869568</v>
      </c>
      <c r="H881" s="20">
        <v>4268261613</v>
      </c>
      <c r="I881" s="7">
        <v>0</v>
      </c>
      <c r="J881" s="7">
        <v>4268261613</v>
      </c>
      <c r="K881" s="13">
        <v>0</v>
      </c>
      <c r="L881" s="18">
        <v>109466472.68000001</v>
      </c>
      <c r="M881" s="13">
        <v>0</v>
      </c>
      <c r="N881" s="14">
        <v>0</v>
      </c>
      <c r="O881" s="28">
        <v>962738424.94000006</v>
      </c>
      <c r="P881" s="30">
        <v>7221403057.3799992</v>
      </c>
      <c r="R881" s="45">
        <v>12561869568</v>
      </c>
      <c r="S881" s="43">
        <f t="shared" si="39"/>
        <v>50247478</v>
      </c>
      <c r="T881" s="43">
        <f t="shared" si="40"/>
        <v>4187289.83</v>
      </c>
      <c r="U881" s="50">
        <f t="shared" si="41"/>
        <v>33498318.640000001</v>
      </c>
    </row>
    <row r="882" spans="1:21" x14ac:dyDescent="0.2">
      <c r="A882" s="26" t="s">
        <v>1718</v>
      </c>
      <c r="B882" s="9">
        <v>890270859</v>
      </c>
      <c r="C882" s="6" t="s">
        <v>1674</v>
      </c>
      <c r="D882" s="6" t="s">
        <v>1719</v>
      </c>
      <c r="E882" s="9" t="s">
        <v>13</v>
      </c>
      <c r="F882" s="19">
        <v>12622</v>
      </c>
      <c r="G882" s="19">
        <v>17771094412</v>
      </c>
      <c r="H882" s="20">
        <v>6850489189</v>
      </c>
      <c r="I882" s="7">
        <v>0</v>
      </c>
      <c r="J882" s="7">
        <v>6850489189</v>
      </c>
      <c r="K882" s="13">
        <v>0</v>
      </c>
      <c r="L882" s="18">
        <v>148101195.93000001</v>
      </c>
      <c r="M882" s="13">
        <v>0</v>
      </c>
      <c r="N882" s="14">
        <v>0</v>
      </c>
      <c r="O882" s="28">
        <v>1556312038.8800001</v>
      </c>
      <c r="P882" s="30">
        <v>9216191988.1899986</v>
      </c>
      <c r="R882" s="45">
        <v>17771094412</v>
      </c>
      <c r="S882" s="43">
        <f t="shared" si="39"/>
        <v>71084378</v>
      </c>
      <c r="T882" s="43">
        <f t="shared" si="40"/>
        <v>5923698.1699999999</v>
      </c>
      <c r="U882" s="50">
        <f t="shared" si="41"/>
        <v>47389585.359999999</v>
      </c>
    </row>
    <row r="883" spans="1:21" x14ac:dyDescent="0.2">
      <c r="A883" s="26" t="s">
        <v>1720</v>
      </c>
      <c r="B883" s="9">
        <v>890205439</v>
      </c>
      <c r="C883" s="6" t="s">
        <v>1674</v>
      </c>
      <c r="D883" s="6" t="s">
        <v>1721</v>
      </c>
      <c r="E883" s="9" t="s">
        <v>16</v>
      </c>
      <c r="F883" s="19">
        <v>1391</v>
      </c>
      <c r="G883" s="19">
        <v>2776775404</v>
      </c>
      <c r="H883" s="20">
        <v>754388222</v>
      </c>
      <c r="I883" s="7">
        <v>0</v>
      </c>
      <c r="J883" s="7">
        <v>754388222</v>
      </c>
      <c r="K883" s="13">
        <v>0</v>
      </c>
      <c r="L883" s="18">
        <v>18850054.859999999</v>
      </c>
      <c r="M883" s="13">
        <v>0</v>
      </c>
      <c r="N883" s="14">
        <v>0</v>
      </c>
      <c r="O883" s="28">
        <v>171512442.25</v>
      </c>
      <c r="P883" s="30">
        <v>1832024684.8899999</v>
      </c>
      <c r="R883" s="45">
        <v>2776775404</v>
      </c>
      <c r="S883" s="43">
        <f t="shared" si="39"/>
        <v>11107102</v>
      </c>
      <c r="T883" s="43">
        <f t="shared" si="40"/>
        <v>925591.83</v>
      </c>
      <c r="U883" s="50">
        <f t="shared" si="41"/>
        <v>7404734.6399999997</v>
      </c>
    </row>
    <row r="884" spans="1:21" x14ac:dyDescent="0.2">
      <c r="A884" s="26" t="s">
        <v>1722</v>
      </c>
      <c r="B884" s="9">
        <v>800213967</v>
      </c>
      <c r="C884" s="6" t="s">
        <v>1674</v>
      </c>
      <c r="D884" s="6" t="s">
        <v>340</v>
      </c>
      <c r="E884" s="9" t="s">
        <v>16</v>
      </c>
      <c r="F884" s="19">
        <v>3646</v>
      </c>
      <c r="G884" s="19">
        <v>5835324558</v>
      </c>
      <c r="H884" s="20">
        <v>1959685953</v>
      </c>
      <c r="I884" s="7">
        <v>0</v>
      </c>
      <c r="J884" s="7">
        <v>1959685953</v>
      </c>
      <c r="K884" s="13">
        <v>0</v>
      </c>
      <c r="L884" s="18">
        <v>46201054.539999999</v>
      </c>
      <c r="M884" s="13">
        <v>0</v>
      </c>
      <c r="N884" s="14">
        <v>0</v>
      </c>
      <c r="O884" s="28">
        <v>449557415.13</v>
      </c>
      <c r="P884" s="30">
        <v>3379880135.3299999</v>
      </c>
      <c r="R884" s="45">
        <v>5835324558</v>
      </c>
      <c r="S884" s="43">
        <f t="shared" si="39"/>
        <v>23341298</v>
      </c>
      <c r="T884" s="43">
        <f t="shared" si="40"/>
        <v>1945108.17</v>
      </c>
      <c r="U884" s="50">
        <f t="shared" si="41"/>
        <v>15560865.359999999</v>
      </c>
    </row>
    <row r="885" spans="1:21" x14ac:dyDescent="0.2">
      <c r="A885" s="26" t="s">
        <v>1723</v>
      </c>
      <c r="B885" s="9">
        <v>890208199</v>
      </c>
      <c r="C885" s="6" t="s">
        <v>1674</v>
      </c>
      <c r="D885" s="6" t="s">
        <v>1724</v>
      </c>
      <c r="E885" s="9" t="s">
        <v>13</v>
      </c>
      <c r="F885" s="19">
        <v>10946</v>
      </c>
      <c r="G885" s="19">
        <v>16533013536</v>
      </c>
      <c r="H885" s="20">
        <v>5996023925</v>
      </c>
      <c r="I885" s="7">
        <v>0</v>
      </c>
      <c r="J885" s="7">
        <v>5996023925</v>
      </c>
      <c r="K885" s="13">
        <v>0</v>
      </c>
      <c r="L885" s="18">
        <v>135469957.02000001</v>
      </c>
      <c r="M885" s="13">
        <v>0</v>
      </c>
      <c r="N885" s="14">
        <v>0</v>
      </c>
      <c r="O885" s="28">
        <v>1349658657.7</v>
      </c>
      <c r="P885" s="30">
        <v>9051860996.2799988</v>
      </c>
      <c r="R885" s="45">
        <v>16533013536</v>
      </c>
      <c r="S885" s="43">
        <f t="shared" si="39"/>
        <v>66132054</v>
      </c>
      <c r="T885" s="43">
        <f t="shared" si="40"/>
        <v>5511004.5</v>
      </c>
      <c r="U885" s="50">
        <f t="shared" si="41"/>
        <v>44088036</v>
      </c>
    </row>
    <row r="886" spans="1:21" x14ac:dyDescent="0.2">
      <c r="A886" s="26" t="s">
        <v>1725</v>
      </c>
      <c r="B886" s="9">
        <v>890205114</v>
      </c>
      <c r="C886" s="6" t="s">
        <v>1674</v>
      </c>
      <c r="D886" s="6" t="s">
        <v>1726</v>
      </c>
      <c r="E886" s="9" t="s">
        <v>16</v>
      </c>
      <c r="F886" s="19">
        <v>1824</v>
      </c>
      <c r="G886" s="19">
        <v>3142545888</v>
      </c>
      <c r="H886" s="20">
        <v>964348893</v>
      </c>
      <c r="I886" s="7">
        <v>0</v>
      </c>
      <c r="J886" s="7">
        <v>964348893</v>
      </c>
      <c r="K886" s="13">
        <v>0</v>
      </c>
      <c r="L886" s="18">
        <v>24978887.82</v>
      </c>
      <c r="M886" s="13">
        <v>0</v>
      </c>
      <c r="N886" s="14">
        <v>0</v>
      </c>
      <c r="O886" s="28">
        <v>224902009.09999999</v>
      </c>
      <c r="P886" s="30">
        <v>1928316098.0799999</v>
      </c>
      <c r="R886" s="45">
        <v>3142545888</v>
      </c>
      <c r="S886" s="43">
        <f t="shared" si="39"/>
        <v>12570184</v>
      </c>
      <c r="T886" s="43">
        <f t="shared" si="40"/>
        <v>1047515.33</v>
      </c>
      <c r="U886" s="50">
        <f t="shared" si="41"/>
        <v>8380122.6399999997</v>
      </c>
    </row>
    <row r="887" spans="1:21" x14ac:dyDescent="0.2">
      <c r="A887" s="26" t="s">
        <v>1727</v>
      </c>
      <c r="B887" s="9">
        <v>890209666</v>
      </c>
      <c r="C887" s="6" t="s">
        <v>1674</v>
      </c>
      <c r="D887" s="6" t="s">
        <v>1728</v>
      </c>
      <c r="E887" s="9" t="s">
        <v>16</v>
      </c>
      <c r="F887" s="19">
        <v>2590</v>
      </c>
      <c r="G887" s="19">
        <v>5070064860</v>
      </c>
      <c r="H887" s="20">
        <v>1405226436</v>
      </c>
      <c r="I887" s="7">
        <v>0</v>
      </c>
      <c r="J887" s="7">
        <v>1405226436</v>
      </c>
      <c r="K887" s="13">
        <v>0</v>
      </c>
      <c r="L887" s="18">
        <v>34728106.359999999</v>
      </c>
      <c r="M887" s="13">
        <v>0</v>
      </c>
      <c r="N887" s="14">
        <v>0</v>
      </c>
      <c r="O887" s="28">
        <v>319350988.80000001</v>
      </c>
      <c r="P887" s="30">
        <v>3310759328.8400002</v>
      </c>
      <c r="R887" s="45">
        <v>5070064860</v>
      </c>
      <c r="S887" s="43">
        <f t="shared" si="39"/>
        <v>20280259</v>
      </c>
      <c r="T887" s="43">
        <f t="shared" si="40"/>
        <v>1690021.58</v>
      </c>
      <c r="U887" s="50">
        <f t="shared" si="41"/>
        <v>13520172.640000001</v>
      </c>
    </row>
    <row r="888" spans="1:21" x14ac:dyDescent="0.2">
      <c r="A888" s="26" t="s">
        <v>1729</v>
      </c>
      <c r="B888" s="9">
        <v>890209640</v>
      </c>
      <c r="C888" s="6" t="s">
        <v>1674</v>
      </c>
      <c r="D888" s="6" t="s">
        <v>1730</v>
      </c>
      <c r="E888" s="9" t="s">
        <v>16</v>
      </c>
      <c r="F888" s="19">
        <v>4200</v>
      </c>
      <c r="G888" s="19">
        <v>7707512400</v>
      </c>
      <c r="H888" s="20">
        <v>2236943432</v>
      </c>
      <c r="I888" s="7">
        <v>0</v>
      </c>
      <c r="J888" s="7">
        <v>2236943432</v>
      </c>
      <c r="K888" s="13">
        <v>0</v>
      </c>
      <c r="L888" s="18">
        <v>53387899.659999996</v>
      </c>
      <c r="M888" s="13">
        <v>0</v>
      </c>
      <c r="N888" s="14">
        <v>0</v>
      </c>
      <c r="O888" s="28">
        <v>517866468.32999998</v>
      </c>
      <c r="P888" s="30">
        <v>4899314600.0100002</v>
      </c>
      <c r="R888" s="45">
        <v>7707512400</v>
      </c>
      <c r="S888" s="43">
        <f t="shared" si="39"/>
        <v>30830050</v>
      </c>
      <c r="T888" s="43">
        <f t="shared" si="40"/>
        <v>2569170.83</v>
      </c>
      <c r="U888" s="50">
        <f t="shared" si="41"/>
        <v>20553366.640000001</v>
      </c>
    </row>
    <row r="889" spans="1:21" x14ac:dyDescent="0.2">
      <c r="A889" s="26" t="s">
        <v>1731</v>
      </c>
      <c r="B889" s="9">
        <v>890205176</v>
      </c>
      <c r="C889" s="6" t="s">
        <v>1674</v>
      </c>
      <c r="D889" s="6" t="s">
        <v>1732</v>
      </c>
      <c r="E889" s="9" t="s">
        <v>49</v>
      </c>
      <c r="F889" s="19">
        <v>100960</v>
      </c>
      <c r="G889" s="19">
        <v>176826896800</v>
      </c>
      <c r="H889" s="20">
        <v>55230153486</v>
      </c>
      <c r="I889" s="7">
        <v>0</v>
      </c>
      <c r="J889" s="7">
        <v>55230153486</v>
      </c>
      <c r="K889" s="13">
        <v>0</v>
      </c>
      <c r="L889" s="18">
        <v>2967191751.8899999</v>
      </c>
      <c r="M889" s="13">
        <v>0</v>
      </c>
      <c r="N889" s="14">
        <v>0</v>
      </c>
      <c r="O889" s="28">
        <v>12448523486.370001</v>
      </c>
      <c r="P889" s="30">
        <v>106181028075.74001</v>
      </c>
      <c r="R889" s="45">
        <v>176826896800</v>
      </c>
      <c r="S889" s="43">
        <f t="shared" si="39"/>
        <v>707307587</v>
      </c>
      <c r="T889" s="43">
        <f t="shared" si="40"/>
        <v>58942298.920000002</v>
      </c>
      <c r="U889" s="50">
        <f t="shared" si="41"/>
        <v>471538391.36000001</v>
      </c>
    </row>
    <row r="890" spans="1:21" x14ac:dyDescent="0.2">
      <c r="A890" s="26" t="s">
        <v>1733</v>
      </c>
      <c r="B890" s="9">
        <v>890206722</v>
      </c>
      <c r="C890" s="6" t="s">
        <v>1674</v>
      </c>
      <c r="D890" s="6" t="s">
        <v>1734</v>
      </c>
      <c r="E890" s="9" t="s">
        <v>13</v>
      </c>
      <c r="F890" s="19">
        <v>2584</v>
      </c>
      <c r="G890" s="19">
        <v>4323236136</v>
      </c>
      <c r="H890" s="20">
        <v>1383529232</v>
      </c>
      <c r="I890" s="7">
        <v>0</v>
      </c>
      <c r="J890" s="7">
        <v>1383529232</v>
      </c>
      <c r="K890" s="13">
        <v>0</v>
      </c>
      <c r="L890" s="18">
        <v>29111369.629999999</v>
      </c>
      <c r="M890" s="13">
        <v>0</v>
      </c>
      <c r="N890" s="14">
        <v>0</v>
      </c>
      <c r="O890" s="28">
        <v>318611179.56</v>
      </c>
      <c r="P890" s="30">
        <v>2591984354.8099999</v>
      </c>
      <c r="R890" s="45">
        <v>4323236136</v>
      </c>
      <c r="S890" s="43">
        <f t="shared" si="39"/>
        <v>17292945</v>
      </c>
      <c r="T890" s="43">
        <f t="shared" si="40"/>
        <v>1441078.75</v>
      </c>
      <c r="U890" s="50">
        <f t="shared" si="41"/>
        <v>11528630</v>
      </c>
    </row>
    <row r="891" spans="1:21" x14ac:dyDescent="0.2">
      <c r="A891" s="26" t="s">
        <v>1735</v>
      </c>
      <c r="B891" s="9">
        <v>800099691</v>
      </c>
      <c r="C891" s="6" t="s">
        <v>1674</v>
      </c>
      <c r="D891" s="6" t="s">
        <v>1736</v>
      </c>
      <c r="E891" s="9" t="s">
        <v>16</v>
      </c>
      <c r="F891" s="19">
        <v>2964</v>
      </c>
      <c r="G891" s="19">
        <v>4970559828</v>
      </c>
      <c r="H891" s="20">
        <v>1618623304</v>
      </c>
      <c r="I891" s="7">
        <v>0</v>
      </c>
      <c r="J891" s="7">
        <v>1618623304</v>
      </c>
      <c r="K891" s="13">
        <v>0</v>
      </c>
      <c r="L891" s="18">
        <v>34345238.049999997</v>
      </c>
      <c r="M891" s="13">
        <v>0</v>
      </c>
      <c r="N891" s="14">
        <v>0</v>
      </c>
      <c r="O891" s="28">
        <v>365465764.79000002</v>
      </c>
      <c r="P891" s="30">
        <v>2952125521.1599998</v>
      </c>
      <c r="R891" s="45">
        <v>4970559828</v>
      </c>
      <c r="S891" s="43">
        <f t="shared" si="39"/>
        <v>19882239</v>
      </c>
      <c r="T891" s="43">
        <f t="shared" si="40"/>
        <v>1656853.25</v>
      </c>
      <c r="U891" s="50">
        <f t="shared" si="41"/>
        <v>13254826</v>
      </c>
    </row>
    <row r="892" spans="1:21" x14ac:dyDescent="0.2">
      <c r="A892" s="26" t="s">
        <v>1737</v>
      </c>
      <c r="B892" s="9">
        <v>890204802</v>
      </c>
      <c r="C892" s="6" t="s">
        <v>1674</v>
      </c>
      <c r="D892" s="6" t="s">
        <v>1738</v>
      </c>
      <c r="E892" s="9" t="s">
        <v>13</v>
      </c>
      <c r="F892" s="19">
        <v>74051</v>
      </c>
      <c r="G892" s="19">
        <v>110908922587</v>
      </c>
      <c r="H892" s="20">
        <v>40554723869</v>
      </c>
      <c r="I892" s="7">
        <v>0</v>
      </c>
      <c r="J892" s="7">
        <v>40554723869</v>
      </c>
      <c r="K892" s="13">
        <v>0</v>
      </c>
      <c r="L892" s="18">
        <v>1329858513.55</v>
      </c>
      <c r="M892" s="13">
        <v>746795129.14999998</v>
      </c>
      <c r="N892" s="14">
        <v>0</v>
      </c>
      <c r="O892" s="28">
        <v>9130602344.3799992</v>
      </c>
      <c r="P892" s="30">
        <v>59146942730.919998</v>
      </c>
      <c r="R892" s="45">
        <v>110908922587</v>
      </c>
      <c r="S892" s="43">
        <f t="shared" si="39"/>
        <v>443635690</v>
      </c>
      <c r="T892" s="43">
        <f t="shared" si="40"/>
        <v>36969640.829999998</v>
      </c>
      <c r="U892" s="50">
        <f t="shared" si="41"/>
        <v>295757126.63999999</v>
      </c>
    </row>
    <row r="893" spans="1:21" x14ac:dyDescent="0.2">
      <c r="A893" s="26" t="s">
        <v>1739</v>
      </c>
      <c r="B893" s="9">
        <v>890208360</v>
      </c>
      <c r="C893" s="6" t="s">
        <v>1674</v>
      </c>
      <c r="D893" s="6" t="s">
        <v>1740</v>
      </c>
      <c r="E893" s="9" t="s">
        <v>13</v>
      </c>
      <c r="F893" s="19">
        <v>4834</v>
      </c>
      <c r="G893" s="19">
        <v>7590457982</v>
      </c>
      <c r="H893" s="20">
        <v>2632520288</v>
      </c>
      <c r="I893" s="7">
        <v>0</v>
      </c>
      <c r="J893" s="7">
        <v>2632520288</v>
      </c>
      <c r="K893" s="13">
        <v>0</v>
      </c>
      <c r="L893" s="18">
        <v>57562804.140000001</v>
      </c>
      <c r="M893" s="13">
        <v>0</v>
      </c>
      <c r="N893" s="14">
        <v>0</v>
      </c>
      <c r="O893" s="28">
        <v>596039644.74000001</v>
      </c>
      <c r="P893" s="30">
        <v>4304335245.1199999</v>
      </c>
      <c r="R893" s="45">
        <v>7590457982</v>
      </c>
      <c r="S893" s="43">
        <f t="shared" si="39"/>
        <v>30361832</v>
      </c>
      <c r="T893" s="43">
        <f t="shared" si="40"/>
        <v>2530152.67</v>
      </c>
      <c r="U893" s="50">
        <f t="shared" si="41"/>
        <v>20241221.359999999</v>
      </c>
    </row>
    <row r="894" spans="1:21" x14ac:dyDescent="0.2">
      <c r="A894" s="26" t="s">
        <v>1741</v>
      </c>
      <c r="B894" s="9">
        <v>800099694</v>
      </c>
      <c r="C894" s="6" t="s">
        <v>1674</v>
      </c>
      <c r="D894" s="6" t="s">
        <v>119</v>
      </c>
      <c r="E894" s="9" t="s">
        <v>16</v>
      </c>
      <c r="F894" s="19">
        <v>3417</v>
      </c>
      <c r="G894" s="19">
        <v>6550248903</v>
      </c>
      <c r="H894" s="20">
        <v>1844072629</v>
      </c>
      <c r="I894" s="7">
        <v>0</v>
      </c>
      <c r="J894" s="7">
        <v>1844072629</v>
      </c>
      <c r="K894" s="13">
        <v>0</v>
      </c>
      <c r="L894" s="18">
        <v>42948083.719999999</v>
      </c>
      <c r="M894" s="13">
        <v>0</v>
      </c>
      <c r="N894" s="14">
        <v>0</v>
      </c>
      <c r="O894" s="28">
        <v>421321362.44999999</v>
      </c>
      <c r="P894" s="30">
        <v>4241906827.8299999</v>
      </c>
      <c r="R894" s="45">
        <v>6550248903</v>
      </c>
      <c r="S894" s="43">
        <f t="shared" si="39"/>
        <v>26200996</v>
      </c>
      <c r="T894" s="43">
        <f t="shared" si="40"/>
        <v>2183416.33</v>
      </c>
      <c r="U894" s="50">
        <f t="shared" si="41"/>
        <v>17467330.640000001</v>
      </c>
    </row>
    <row r="895" spans="1:21" x14ac:dyDescent="0.2">
      <c r="A895" s="26" t="s">
        <v>1742</v>
      </c>
      <c r="B895" s="9">
        <v>890204979</v>
      </c>
      <c r="C895" s="6" t="s">
        <v>1674</v>
      </c>
      <c r="D895" s="6" t="s">
        <v>1743</v>
      </c>
      <c r="E895" s="9" t="s">
        <v>13</v>
      </c>
      <c r="F895" s="19">
        <v>1307</v>
      </c>
      <c r="G895" s="19">
        <v>2235735902</v>
      </c>
      <c r="H895" s="20">
        <v>713950296</v>
      </c>
      <c r="I895" s="7">
        <v>0</v>
      </c>
      <c r="J895" s="7">
        <v>713950296</v>
      </c>
      <c r="K895" s="13">
        <v>0</v>
      </c>
      <c r="L895" s="18">
        <v>18765797.890000001</v>
      </c>
      <c r="M895" s="13">
        <v>0</v>
      </c>
      <c r="N895" s="14">
        <v>0</v>
      </c>
      <c r="O895" s="28">
        <v>161155112.88</v>
      </c>
      <c r="P895" s="30">
        <v>1341864695.23</v>
      </c>
      <c r="R895" s="45">
        <v>2235735902</v>
      </c>
      <c r="S895" s="43">
        <f t="shared" si="39"/>
        <v>8942944</v>
      </c>
      <c r="T895" s="43">
        <f t="shared" si="40"/>
        <v>745245.33</v>
      </c>
      <c r="U895" s="50">
        <f t="shared" si="41"/>
        <v>5961962.6399999997</v>
      </c>
    </row>
    <row r="896" spans="1:21" x14ac:dyDescent="0.2">
      <c r="A896" s="26" t="s">
        <v>1744</v>
      </c>
      <c r="B896" s="9">
        <v>890210945</v>
      </c>
      <c r="C896" s="6" t="s">
        <v>1674</v>
      </c>
      <c r="D896" s="6" t="s">
        <v>1745</v>
      </c>
      <c r="E896" s="9" t="s">
        <v>16</v>
      </c>
      <c r="F896" s="19">
        <v>2811</v>
      </c>
      <c r="G896" s="19">
        <v>6037952103</v>
      </c>
      <c r="H896" s="20">
        <v>1532641502</v>
      </c>
      <c r="I896" s="7">
        <v>0</v>
      </c>
      <c r="J896" s="7">
        <v>1532641502</v>
      </c>
      <c r="K896" s="13">
        <v>0</v>
      </c>
      <c r="L896" s="18">
        <v>35772645.420000002</v>
      </c>
      <c r="M896" s="13">
        <v>0</v>
      </c>
      <c r="N896" s="14">
        <v>0</v>
      </c>
      <c r="O896" s="28">
        <v>346600629.16000003</v>
      </c>
      <c r="P896" s="30">
        <v>4122937326.4200001</v>
      </c>
      <c r="R896" s="45">
        <v>6037952103</v>
      </c>
      <c r="S896" s="43">
        <f t="shared" si="39"/>
        <v>24151808</v>
      </c>
      <c r="T896" s="43">
        <f t="shared" si="40"/>
        <v>2012650.67</v>
      </c>
      <c r="U896" s="50">
        <f t="shared" si="41"/>
        <v>16101205.359999999</v>
      </c>
    </row>
    <row r="897" spans="1:21" x14ac:dyDescent="0.2">
      <c r="A897" s="26" t="s">
        <v>1746</v>
      </c>
      <c r="B897" s="9">
        <v>890207790</v>
      </c>
      <c r="C897" s="6" t="s">
        <v>1674</v>
      </c>
      <c r="D897" s="6" t="s">
        <v>1747</v>
      </c>
      <c r="E897" s="9" t="s">
        <v>13</v>
      </c>
      <c r="F897" s="19">
        <v>3313</v>
      </c>
      <c r="G897" s="19">
        <v>5173054033</v>
      </c>
      <c r="H897" s="20">
        <v>1815764605</v>
      </c>
      <c r="I897" s="7">
        <v>0</v>
      </c>
      <c r="J897" s="7">
        <v>1815764605</v>
      </c>
      <c r="K897" s="13">
        <v>0</v>
      </c>
      <c r="L897" s="18">
        <v>51526369</v>
      </c>
      <c r="M897" s="13">
        <v>0</v>
      </c>
      <c r="N897" s="14">
        <v>0</v>
      </c>
      <c r="O897" s="28">
        <v>408498002.27999997</v>
      </c>
      <c r="P897" s="30">
        <v>2897265056.7200003</v>
      </c>
      <c r="R897" s="45">
        <v>5173054033</v>
      </c>
      <c r="S897" s="43">
        <f t="shared" si="39"/>
        <v>20692216</v>
      </c>
      <c r="T897" s="43">
        <f t="shared" si="40"/>
        <v>1724351.33</v>
      </c>
      <c r="U897" s="50">
        <f t="shared" si="41"/>
        <v>13794810.640000001</v>
      </c>
    </row>
    <row r="898" spans="1:21" x14ac:dyDescent="0.2">
      <c r="A898" s="26" t="s">
        <v>1748</v>
      </c>
      <c r="B898" s="9">
        <v>890210438</v>
      </c>
      <c r="C898" s="6" t="s">
        <v>1674</v>
      </c>
      <c r="D898" s="6" t="s">
        <v>1749</v>
      </c>
      <c r="E898" s="9" t="s">
        <v>13</v>
      </c>
      <c r="F898" s="19">
        <v>1779</v>
      </c>
      <c r="G898" s="19">
        <v>2791114017</v>
      </c>
      <c r="H898" s="20">
        <v>968809958</v>
      </c>
      <c r="I898" s="7">
        <v>0</v>
      </c>
      <c r="J898" s="7">
        <v>968809958</v>
      </c>
      <c r="K898" s="13">
        <v>0</v>
      </c>
      <c r="L898" s="18">
        <v>21133638.27</v>
      </c>
      <c r="M898" s="13">
        <v>0</v>
      </c>
      <c r="N898" s="14">
        <v>0</v>
      </c>
      <c r="O898" s="28">
        <v>219353439.80000001</v>
      </c>
      <c r="P898" s="30">
        <v>1581816980.9300001</v>
      </c>
      <c r="R898" s="45">
        <v>2791114017</v>
      </c>
      <c r="S898" s="43">
        <f t="shared" si="39"/>
        <v>11164456</v>
      </c>
      <c r="T898" s="43">
        <f t="shared" si="40"/>
        <v>930371.33</v>
      </c>
      <c r="U898" s="50">
        <f t="shared" si="41"/>
        <v>7442970.6399999997</v>
      </c>
    </row>
    <row r="899" spans="1:21" x14ac:dyDescent="0.2">
      <c r="A899" s="26" t="s">
        <v>1750</v>
      </c>
      <c r="B899" s="9">
        <v>890210946</v>
      </c>
      <c r="C899" s="6" t="s">
        <v>1674</v>
      </c>
      <c r="D899" s="6" t="s">
        <v>1751</v>
      </c>
      <c r="E899" s="9" t="s">
        <v>16</v>
      </c>
      <c r="F899" s="19">
        <v>2385</v>
      </c>
      <c r="G899" s="19">
        <v>4795135515</v>
      </c>
      <c r="H899" s="20">
        <v>1250786742</v>
      </c>
      <c r="I899" s="7">
        <v>0</v>
      </c>
      <c r="J899" s="7">
        <v>1250786742</v>
      </c>
      <c r="K899" s="13">
        <v>0</v>
      </c>
      <c r="L899" s="18">
        <v>41014209.380000003</v>
      </c>
      <c r="M899" s="13">
        <v>0</v>
      </c>
      <c r="N899" s="14">
        <v>0</v>
      </c>
      <c r="O899" s="28">
        <v>294074173.08999997</v>
      </c>
      <c r="P899" s="30">
        <v>3209260390.5299997</v>
      </c>
      <c r="R899" s="45">
        <v>4795135515</v>
      </c>
      <c r="S899" s="43">
        <f t="shared" si="39"/>
        <v>19180542</v>
      </c>
      <c r="T899" s="43">
        <f t="shared" si="40"/>
        <v>1598378.5</v>
      </c>
      <c r="U899" s="50">
        <f t="shared" si="41"/>
        <v>12787028</v>
      </c>
    </row>
    <row r="900" spans="1:21" x14ac:dyDescent="0.2">
      <c r="A900" s="26" t="s">
        <v>1752</v>
      </c>
      <c r="B900" s="9">
        <v>800124166</v>
      </c>
      <c r="C900" s="6" t="s">
        <v>1674</v>
      </c>
      <c r="D900" s="6" t="s">
        <v>1753</v>
      </c>
      <c r="E900" s="9" t="s">
        <v>13</v>
      </c>
      <c r="F900" s="19">
        <v>1161</v>
      </c>
      <c r="G900" s="19">
        <v>1740204324</v>
      </c>
      <c r="H900" s="20">
        <v>637226309</v>
      </c>
      <c r="I900" s="7">
        <v>0</v>
      </c>
      <c r="J900" s="7">
        <v>637226309</v>
      </c>
      <c r="K900" s="13">
        <v>0</v>
      </c>
      <c r="L900" s="18">
        <v>14629789.57</v>
      </c>
      <c r="M900" s="13">
        <v>0</v>
      </c>
      <c r="N900" s="14">
        <v>0</v>
      </c>
      <c r="O900" s="28">
        <v>143153088.03</v>
      </c>
      <c r="P900" s="30">
        <v>945195137.39999998</v>
      </c>
      <c r="R900" s="45">
        <v>1740204324</v>
      </c>
      <c r="S900" s="43">
        <f t="shared" si="39"/>
        <v>6960817</v>
      </c>
      <c r="T900" s="43">
        <f t="shared" si="40"/>
        <v>580068.07999999996</v>
      </c>
      <c r="U900" s="50">
        <f t="shared" si="41"/>
        <v>4640544.6399999997</v>
      </c>
    </row>
    <row r="901" spans="1:21" x14ac:dyDescent="0.2">
      <c r="A901" s="26" t="s">
        <v>1754</v>
      </c>
      <c r="B901" s="9">
        <v>890210617</v>
      </c>
      <c r="C901" s="6" t="s">
        <v>1674</v>
      </c>
      <c r="D901" s="6" t="s">
        <v>1755</v>
      </c>
      <c r="E901" s="9" t="s">
        <v>16</v>
      </c>
      <c r="F901" s="19">
        <v>5577</v>
      </c>
      <c r="G901" s="19">
        <v>9638600829</v>
      </c>
      <c r="H901" s="20">
        <v>3022102256</v>
      </c>
      <c r="I901" s="7">
        <v>0</v>
      </c>
      <c r="J901" s="7">
        <v>3022102256</v>
      </c>
      <c r="K901" s="13">
        <v>0</v>
      </c>
      <c r="L901" s="18">
        <v>61913844.060000002</v>
      </c>
      <c r="M901" s="13">
        <v>0</v>
      </c>
      <c r="N901" s="14">
        <v>0</v>
      </c>
      <c r="O901" s="28">
        <v>687652689.01999998</v>
      </c>
      <c r="P901" s="30">
        <v>5866932039.9200001</v>
      </c>
      <c r="R901" s="45">
        <v>9638600829</v>
      </c>
      <c r="S901" s="43">
        <f t="shared" si="39"/>
        <v>38554403</v>
      </c>
      <c r="T901" s="43">
        <f t="shared" si="40"/>
        <v>3212866.92</v>
      </c>
      <c r="U901" s="50">
        <f t="shared" si="41"/>
        <v>25702935.359999999</v>
      </c>
    </row>
    <row r="902" spans="1:21" x14ac:dyDescent="0.2">
      <c r="A902" s="26" t="s">
        <v>1756</v>
      </c>
      <c r="B902" s="9">
        <v>890210704</v>
      </c>
      <c r="C902" s="6" t="s">
        <v>1674</v>
      </c>
      <c r="D902" s="6" t="s">
        <v>1757</v>
      </c>
      <c r="E902" s="9" t="s">
        <v>16</v>
      </c>
      <c r="F902" s="19">
        <v>8981</v>
      </c>
      <c r="G902" s="19">
        <v>15580831546</v>
      </c>
      <c r="H902" s="20">
        <v>4911600356</v>
      </c>
      <c r="I902" s="7">
        <v>0</v>
      </c>
      <c r="J902" s="7">
        <v>4911600356</v>
      </c>
      <c r="K902" s="13">
        <v>0</v>
      </c>
      <c r="L902" s="18">
        <v>106404059.36</v>
      </c>
      <c r="M902" s="13">
        <v>0</v>
      </c>
      <c r="N902" s="14">
        <v>0</v>
      </c>
      <c r="O902" s="28">
        <v>1107371131.45</v>
      </c>
      <c r="P902" s="30">
        <v>9455455999.1900005</v>
      </c>
      <c r="R902" s="45">
        <v>15580831546</v>
      </c>
      <c r="S902" s="43">
        <f t="shared" si="39"/>
        <v>62323326</v>
      </c>
      <c r="T902" s="43">
        <f t="shared" si="40"/>
        <v>5193610.5</v>
      </c>
      <c r="U902" s="50">
        <f t="shared" si="41"/>
        <v>41548884</v>
      </c>
    </row>
    <row r="903" spans="1:21" x14ac:dyDescent="0.2">
      <c r="A903" s="26" t="s">
        <v>1758</v>
      </c>
      <c r="B903" s="9">
        <v>890205308</v>
      </c>
      <c r="C903" s="6" t="s">
        <v>1674</v>
      </c>
      <c r="D903" s="6" t="s">
        <v>857</v>
      </c>
      <c r="E903" s="9" t="s">
        <v>16</v>
      </c>
      <c r="F903" s="19">
        <v>3106</v>
      </c>
      <c r="G903" s="19">
        <v>6368272178</v>
      </c>
      <c r="H903" s="20">
        <v>1671618738</v>
      </c>
      <c r="I903" s="7">
        <v>0</v>
      </c>
      <c r="J903" s="7">
        <v>1671618738</v>
      </c>
      <c r="K903" s="13">
        <v>0</v>
      </c>
      <c r="L903" s="18">
        <v>40249234.990000002</v>
      </c>
      <c r="M903" s="13">
        <v>0</v>
      </c>
      <c r="N903" s="14">
        <v>0</v>
      </c>
      <c r="O903" s="28">
        <v>382974583.49000001</v>
      </c>
      <c r="P903" s="30">
        <v>4273429621.52</v>
      </c>
      <c r="R903" s="45">
        <v>6368272178</v>
      </c>
      <c r="S903" s="43">
        <f t="shared" si="39"/>
        <v>25473089</v>
      </c>
      <c r="T903" s="43">
        <f t="shared" si="40"/>
        <v>2122757.42</v>
      </c>
      <c r="U903" s="50">
        <f t="shared" si="41"/>
        <v>16982059.359999999</v>
      </c>
    </row>
    <row r="904" spans="1:21" x14ac:dyDescent="0.2">
      <c r="A904" s="26" t="s">
        <v>1759</v>
      </c>
      <c r="B904" s="9">
        <v>890206110</v>
      </c>
      <c r="C904" s="6" t="s">
        <v>1674</v>
      </c>
      <c r="D904" s="6" t="s">
        <v>1760</v>
      </c>
      <c r="E904" s="9" t="s">
        <v>13</v>
      </c>
      <c r="F904" s="19">
        <v>24653</v>
      </c>
      <c r="G904" s="19">
        <v>36896690573</v>
      </c>
      <c r="H904" s="20">
        <v>13487547500</v>
      </c>
      <c r="I904" s="7">
        <v>0</v>
      </c>
      <c r="J904" s="7">
        <v>13487547500</v>
      </c>
      <c r="K904" s="13">
        <v>0</v>
      </c>
      <c r="L904" s="18">
        <v>583510011.08000004</v>
      </c>
      <c r="M904" s="13">
        <v>0</v>
      </c>
      <c r="N904" s="14">
        <v>0</v>
      </c>
      <c r="O904" s="28">
        <v>3039752867.5700002</v>
      </c>
      <c r="P904" s="30">
        <v>19785880194.349998</v>
      </c>
      <c r="R904" s="45">
        <v>36896690573</v>
      </c>
      <c r="S904" s="43">
        <f t="shared" si="39"/>
        <v>147586762</v>
      </c>
      <c r="T904" s="43">
        <f t="shared" si="40"/>
        <v>12298896.83</v>
      </c>
      <c r="U904" s="50">
        <f t="shared" si="41"/>
        <v>98391174.640000001</v>
      </c>
    </row>
    <row r="905" spans="1:21" x14ac:dyDescent="0.2">
      <c r="A905" s="26" t="s">
        <v>1761</v>
      </c>
      <c r="B905" s="9">
        <v>890204537</v>
      </c>
      <c r="C905" s="6" t="s">
        <v>1674</v>
      </c>
      <c r="D905" s="6" t="s">
        <v>1762</v>
      </c>
      <c r="E905" s="9" t="s">
        <v>13</v>
      </c>
      <c r="F905" s="19">
        <v>7349</v>
      </c>
      <c r="G905" s="19">
        <v>11243477617</v>
      </c>
      <c r="H905" s="20">
        <v>4014850807</v>
      </c>
      <c r="I905" s="7">
        <v>0</v>
      </c>
      <c r="J905" s="7">
        <v>4014850807</v>
      </c>
      <c r="K905" s="13">
        <v>0</v>
      </c>
      <c r="L905" s="18">
        <v>96499452.069999993</v>
      </c>
      <c r="M905" s="13">
        <v>0</v>
      </c>
      <c r="N905" s="14">
        <v>0</v>
      </c>
      <c r="O905" s="28">
        <v>906143018.03999996</v>
      </c>
      <c r="P905" s="30">
        <v>6225984339.8899994</v>
      </c>
      <c r="R905" s="45">
        <v>11243477617</v>
      </c>
      <c r="S905" s="43">
        <f t="shared" si="39"/>
        <v>44973910</v>
      </c>
      <c r="T905" s="43">
        <f t="shared" si="40"/>
        <v>3747825.83</v>
      </c>
      <c r="U905" s="50">
        <f t="shared" si="41"/>
        <v>29982606.640000001</v>
      </c>
    </row>
    <row r="906" spans="1:21" x14ac:dyDescent="0.2">
      <c r="A906" s="26" t="s">
        <v>1763</v>
      </c>
      <c r="B906" s="9">
        <v>890210947</v>
      </c>
      <c r="C906" s="6" t="s">
        <v>1674</v>
      </c>
      <c r="D906" s="6" t="s">
        <v>1764</v>
      </c>
      <c r="E906" s="9" t="s">
        <v>16</v>
      </c>
      <c r="F906" s="19">
        <v>1624</v>
      </c>
      <c r="G906" s="19">
        <v>3332011144</v>
      </c>
      <c r="H906" s="20">
        <v>852879619</v>
      </c>
      <c r="I906" s="7">
        <v>0</v>
      </c>
      <c r="J906" s="7">
        <v>852879619</v>
      </c>
      <c r="K906" s="13">
        <v>0</v>
      </c>
      <c r="L906" s="18">
        <v>25260791.34</v>
      </c>
      <c r="M906" s="13">
        <v>0</v>
      </c>
      <c r="N906" s="14">
        <v>0</v>
      </c>
      <c r="O906" s="28">
        <v>200241701.09</v>
      </c>
      <c r="P906" s="30">
        <v>2253629032.5699997</v>
      </c>
      <c r="R906" s="45">
        <v>3332011144</v>
      </c>
      <c r="S906" s="43">
        <f t="shared" si="39"/>
        <v>13328045</v>
      </c>
      <c r="T906" s="43">
        <f t="shared" si="40"/>
        <v>1110670.42</v>
      </c>
      <c r="U906" s="50">
        <f t="shared" si="41"/>
        <v>8885363.3599999994</v>
      </c>
    </row>
    <row r="907" spans="1:21" x14ac:dyDescent="0.2">
      <c r="A907" s="26" t="s">
        <v>1765</v>
      </c>
      <c r="B907" s="9">
        <v>890205229</v>
      </c>
      <c r="C907" s="6" t="s">
        <v>1674</v>
      </c>
      <c r="D907" s="6" t="s">
        <v>1766</v>
      </c>
      <c r="E907" s="9" t="s">
        <v>13</v>
      </c>
      <c r="F907" s="19">
        <v>13975</v>
      </c>
      <c r="G907" s="19">
        <v>22228718850</v>
      </c>
      <c r="H907" s="20">
        <v>7622463140</v>
      </c>
      <c r="I907" s="7">
        <v>0</v>
      </c>
      <c r="J907" s="7">
        <v>7622463140</v>
      </c>
      <c r="K907" s="13">
        <v>0</v>
      </c>
      <c r="L907" s="18">
        <v>359886334.74000001</v>
      </c>
      <c r="M907" s="13">
        <v>0</v>
      </c>
      <c r="N907" s="14">
        <v>0</v>
      </c>
      <c r="O907" s="28">
        <v>1723139022.5999999</v>
      </c>
      <c r="P907" s="30">
        <v>12523230352.66</v>
      </c>
      <c r="R907" s="45">
        <v>22228718850</v>
      </c>
      <c r="S907" s="43">
        <f t="shared" si="39"/>
        <v>88914875</v>
      </c>
      <c r="T907" s="43">
        <f t="shared" si="40"/>
        <v>7409572.9199999999</v>
      </c>
      <c r="U907" s="50">
        <f t="shared" si="41"/>
        <v>59276583.359999999</v>
      </c>
    </row>
    <row r="908" spans="1:21" x14ac:dyDescent="0.2">
      <c r="A908" s="26" t="s">
        <v>1767</v>
      </c>
      <c r="B908" s="9">
        <v>890206696</v>
      </c>
      <c r="C908" s="6" t="s">
        <v>1674</v>
      </c>
      <c r="D908" s="6" t="s">
        <v>1768</v>
      </c>
      <c r="E908" s="9" t="s">
        <v>13</v>
      </c>
      <c r="F908" s="19">
        <v>3511</v>
      </c>
      <c r="G908" s="19">
        <v>5724211515</v>
      </c>
      <c r="H908" s="20">
        <v>1907085264</v>
      </c>
      <c r="I908" s="7">
        <v>0</v>
      </c>
      <c r="J908" s="7">
        <v>1907085264</v>
      </c>
      <c r="K908" s="13">
        <v>0</v>
      </c>
      <c r="L908" s="18">
        <v>39370499.969999999</v>
      </c>
      <c r="M908" s="13">
        <v>0</v>
      </c>
      <c r="N908" s="14">
        <v>0</v>
      </c>
      <c r="O908" s="28">
        <v>432911707.22000003</v>
      </c>
      <c r="P908" s="30">
        <v>3344844043.8099999</v>
      </c>
      <c r="R908" s="45">
        <v>5724211515</v>
      </c>
      <c r="S908" s="43">
        <f t="shared" si="39"/>
        <v>22896846</v>
      </c>
      <c r="T908" s="43">
        <f t="shared" si="40"/>
        <v>1908070.5</v>
      </c>
      <c r="U908" s="50">
        <f t="shared" si="41"/>
        <v>15264564</v>
      </c>
    </row>
    <row r="909" spans="1:21" x14ac:dyDescent="0.2">
      <c r="A909" s="26" t="s">
        <v>1769</v>
      </c>
      <c r="B909" s="9">
        <v>890205632</v>
      </c>
      <c r="C909" s="6" t="s">
        <v>1674</v>
      </c>
      <c r="D909" s="6" t="s">
        <v>1770</v>
      </c>
      <c r="E909" s="9" t="s">
        <v>13</v>
      </c>
      <c r="F909" s="19">
        <v>8257</v>
      </c>
      <c r="G909" s="19">
        <v>12488580388</v>
      </c>
      <c r="H909" s="20">
        <v>4527556428</v>
      </c>
      <c r="I909" s="7">
        <v>0</v>
      </c>
      <c r="J909" s="7">
        <v>4527556428</v>
      </c>
      <c r="K909" s="13">
        <v>0</v>
      </c>
      <c r="L909" s="18">
        <v>93294159.290000007</v>
      </c>
      <c r="M909" s="13">
        <v>0</v>
      </c>
      <c r="N909" s="14">
        <v>0</v>
      </c>
      <c r="O909" s="28">
        <v>1018100816.4299999</v>
      </c>
      <c r="P909" s="30">
        <v>6849628984.2799997</v>
      </c>
      <c r="R909" s="45">
        <v>12488580388</v>
      </c>
      <c r="S909" s="43">
        <f t="shared" ref="S909:S972" si="42">+ROUND(R909*0.004,0)</f>
        <v>49954322</v>
      </c>
      <c r="T909" s="43">
        <f t="shared" ref="T909:T972" si="43">ROUND((S909/12),2)</f>
        <v>4162860.17</v>
      </c>
      <c r="U909" s="50">
        <f t="shared" ref="U909:U972" si="44">+T909*8</f>
        <v>33302881.359999999</v>
      </c>
    </row>
    <row r="910" spans="1:21" x14ac:dyDescent="0.2">
      <c r="A910" s="26" t="s">
        <v>1771</v>
      </c>
      <c r="B910" s="9">
        <v>890205326</v>
      </c>
      <c r="C910" s="6" t="s">
        <v>1674</v>
      </c>
      <c r="D910" s="6" t="s">
        <v>1772</v>
      </c>
      <c r="E910" s="9" t="s">
        <v>13</v>
      </c>
      <c r="F910" s="19">
        <v>3326</v>
      </c>
      <c r="G910" s="19">
        <v>5843246514</v>
      </c>
      <c r="H910" s="20">
        <v>1749504097</v>
      </c>
      <c r="I910" s="7">
        <v>0</v>
      </c>
      <c r="J910" s="7">
        <v>1749504097</v>
      </c>
      <c r="K910" s="13">
        <v>0</v>
      </c>
      <c r="L910" s="18">
        <v>43207859.600000001</v>
      </c>
      <c r="M910" s="13">
        <v>0</v>
      </c>
      <c r="N910" s="14">
        <v>0</v>
      </c>
      <c r="O910" s="28">
        <v>410100922.30000001</v>
      </c>
      <c r="P910" s="30">
        <v>3640433635.0999999</v>
      </c>
      <c r="R910" s="45">
        <v>5843246514</v>
      </c>
      <c r="S910" s="43">
        <f t="shared" si="42"/>
        <v>23372986</v>
      </c>
      <c r="T910" s="43">
        <f t="shared" si="43"/>
        <v>1947748.83</v>
      </c>
      <c r="U910" s="50">
        <f t="shared" si="44"/>
        <v>15581990.640000001</v>
      </c>
    </row>
    <row r="911" spans="1:21" x14ac:dyDescent="0.2">
      <c r="A911" s="26" t="s">
        <v>1773</v>
      </c>
      <c r="B911" s="9">
        <v>890205124</v>
      </c>
      <c r="C911" s="6" t="s">
        <v>1674</v>
      </c>
      <c r="D911" s="6" t="s">
        <v>1774</v>
      </c>
      <c r="E911" s="9" t="s">
        <v>13</v>
      </c>
      <c r="F911" s="19">
        <v>3522</v>
      </c>
      <c r="G911" s="19">
        <v>5586511872</v>
      </c>
      <c r="H911" s="20">
        <v>1909138905</v>
      </c>
      <c r="I911" s="7">
        <v>0</v>
      </c>
      <c r="J911" s="7">
        <v>1909138905</v>
      </c>
      <c r="K911" s="13">
        <v>0</v>
      </c>
      <c r="L911" s="18">
        <v>42309644.609999999</v>
      </c>
      <c r="M911" s="13">
        <v>0</v>
      </c>
      <c r="N911" s="14">
        <v>0</v>
      </c>
      <c r="O911" s="28">
        <v>434268024.16000003</v>
      </c>
      <c r="P911" s="30">
        <v>3200795298.23</v>
      </c>
      <c r="R911" s="45">
        <v>5586511872</v>
      </c>
      <c r="S911" s="43">
        <f t="shared" si="42"/>
        <v>22346047</v>
      </c>
      <c r="T911" s="43">
        <f t="shared" si="43"/>
        <v>1862170.58</v>
      </c>
      <c r="U911" s="50">
        <f t="shared" si="44"/>
        <v>14897364.640000001</v>
      </c>
    </row>
    <row r="912" spans="1:21" x14ac:dyDescent="0.2">
      <c r="A912" s="26" t="s">
        <v>1775</v>
      </c>
      <c r="B912" s="9">
        <v>890210948</v>
      </c>
      <c r="C912" s="6" t="s">
        <v>1674</v>
      </c>
      <c r="D912" s="6" t="s">
        <v>1776</v>
      </c>
      <c r="E912" s="9" t="s">
        <v>13</v>
      </c>
      <c r="F912" s="19">
        <v>7576</v>
      </c>
      <c r="G912" s="19">
        <v>12106576792</v>
      </c>
      <c r="H912" s="20">
        <v>4150823073</v>
      </c>
      <c r="I912" s="7">
        <v>0</v>
      </c>
      <c r="J912" s="7">
        <v>4150823073</v>
      </c>
      <c r="K912" s="13">
        <v>0</v>
      </c>
      <c r="L912" s="18">
        <v>113367543.73999999</v>
      </c>
      <c r="M912" s="13">
        <v>0</v>
      </c>
      <c r="N912" s="14">
        <v>0</v>
      </c>
      <c r="O912" s="28">
        <v>934132467.63999999</v>
      </c>
      <c r="P912" s="30">
        <v>6908253707.6199999</v>
      </c>
      <c r="R912" s="45">
        <v>12106576792</v>
      </c>
      <c r="S912" s="43">
        <f t="shared" si="42"/>
        <v>48426307</v>
      </c>
      <c r="T912" s="43">
        <f t="shared" si="43"/>
        <v>4035525.58</v>
      </c>
      <c r="U912" s="50">
        <f t="shared" si="44"/>
        <v>32284204.640000001</v>
      </c>
    </row>
    <row r="913" spans="1:21" x14ac:dyDescent="0.2">
      <c r="A913" s="26" t="s">
        <v>1777</v>
      </c>
      <c r="B913" s="9">
        <v>890208148</v>
      </c>
      <c r="C913" s="6" t="s">
        <v>1674</v>
      </c>
      <c r="D913" s="6" t="s">
        <v>1778</v>
      </c>
      <c r="E913" s="9" t="s">
        <v>16</v>
      </c>
      <c r="F913" s="19">
        <v>3112</v>
      </c>
      <c r="G913" s="19">
        <v>6371088680</v>
      </c>
      <c r="H913" s="20">
        <v>1697393694</v>
      </c>
      <c r="I913" s="7">
        <v>0</v>
      </c>
      <c r="J913" s="7">
        <v>1697393694</v>
      </c>
      <c r="K913" s="13">
        <v>0</v>
      </c>
      <c r="L913" s="18">
        <v>41781711.100000001</v>
      </c>
      <c r="M913" s="13">
        <v>0</v>
      </c>
      <c r="N913" s="14">
        <v>0</v>
      </c>
      <c r="O913" s="28">
        <v>383714392.73000002</v>
      </c>
      <c r="P913" s="30">
        <v>4248198882.1700001</v>
      </c>
      <c r="R913" s="45">
        <v>6371088680</v>
      </c>
      <c r="S913" s="43">
        <f t="shared" si="42"/>
        <v>25484355</v>
      </c>
      <c r="T913" s="43">
        <f t="shared" si="43"/>
        <v>2123696.25</v>
      </c>
      <c r="U913" s="50">
        <f t="shared" si="44"/>
        <v>16989570</v>
      </c>
    </row>
    <row r="914" spans="1:21" x14ac:dyDescent="0.2">
      <c r="A914" s="26" t="s">
        <v>1779</v>
      </c>
      <c r="B914" s="9">
        <v>800099818</v>
      </c>
      <c r="C914" s="6" t="s">
        <v>1674</v>
      </c>
      <c r="D914" s="6" t="s">
        <v>1780</v>
      </c>
      <c r="E914" s="9" t="s">
        <v>13</v>
      </c>
      <c r="F914" s="19">
        <v>1052</v>
      </c>
      <c r="G914" s="19">
        <v>1765973464</v>
      </c>
      <c r="H914" s="20">
        <v>568886249</v>
      </c>
      <c r="I914" s="7">
        <v>0</v>
      </c>
      <c r="J914" s="7">
        <v>568886249</v>
      </c>
      <c r="K914" s="13">
        <v>0</v>
      </c>
      <c r="L914" s="18">
        <v>12470927.85</v>
      </c>
      <c r="M914" s="13">
        <v>0</v>
      </c>
      <c r="N914" s="14">
        <v>0</v>
      </c>
      <c r="O914" s="28">
        <v>129713220.16</v>
      </c>
      <c r="P914" s="30">
        <v>1054903066.99</v>
      </c>
      <c r="R914" s="45">
        <v>1765973464</v>
      </c>
      <c r="S914" s="43">
        <f t="shared" si="42"/>
        <v>7063894</v>
      </c>
      <c r="T914" s="43">
        <f t="shared" si="43"/>
        <v>588657.82999999996</v>
      </c>
      <c r="U914" s="50">
        <f t="shared" si="44"/>
        <v>4709262.6399999997</v>
      </c>
    </row>
    <row r="915" spans="1:21" x14ac:dyDescent="0.2">
      <c r="A915" s="26" t="s">
        <v>1781</v>
      </c>
      <c r="B915" s="9">
        <v>800003253</v>
      </c>
      <c r="C915" s="6" t="s">
        <v>1674</v>
      </c>
      <c r="D915" s="6" t="s">
        <v>1782</v>
      </c>
      <c r="E915" s="9" t="s">
        <v>13</v>
      </c>
      <c r="F915" s="19">
        <v>1720</v>
      </c>
      <c r="G915" s="19">
        <v>2786453320</v>
      </c>
      <c r="H915" s="20">
        <v>920261110</v>
      </c>
      <c r="I915" s="7">
        <v>0</v>
      </c>
      <c r="J915" s="7">
        <v>920261110</v>
      </c>
      <c r="K915" s="13">
        <v>0</v>
      </c>
      <c r="L915" s="18">
        <v>24314752.859999999</v>
      </c>
      <c r="M915" s="13">
        <v>0</v>
      </c>
      <c r="N915" s="14">
        <v>0</v>
      </c>
      <c r="O915" s="28">
        <v>212078648.94</v>
      </c>
      <c r="P915" s="30">
        <v>1629798808.2</v>
      </c>
      <c r="R915" s="45">
        <v>2786453320</v>
      </c>
      <c r="S915" s="43">
        <f t="shared" si="42"/>
        <v>11145813</v>
      </c>
      <c r="T915" s="43">
        <f t="shared" si="43"/>
        <v>928817.75</v>
      </c>
      <c r="U915" s="50">
        <f t="shared" si="44"/>
        <v>7430542</v>
      </c>
    </row>
    <row r="916" spans="1:21" x14ac:dyDescent="0.2">
      <c r="A916" s="26" t="s">
        <v>1783</v>
      </c>
      <c r="B916" s="9">
        <v>800099819</v>
      </c>
      <c r="C916" s="6" t="s">
        <v>1674</v>
      </c>
      <c r="D916" s="6" t="s">
        <v>1784</v>
      </c>
      <c r="E916" s="9" t="s">
        <v>13</v>
      </c>
      <c r="F916" s="19">
        <v>3408</v>
      </c>
      <c r="G916" s="19">
        <v>5145159840</v>
      </c>
      <c r="H916" s="20">
        <v>1842269705</v>
      </c>
      <c r="I916" s="7">
        <v>0</v>
      </c>
      <c r="J916" s="7">
        <v>1842269705</v>
      </c>
      <c r="K916" s="13">
        <v>0</v>
      </c>
      <c r="L916" s="18">
        <v>53922982.710000001</v>
      </c>
      <c r="M916" s="13">
        <v>0</v>
      </c>
      <c r="N916" s="14">
        <v>0</v>
      </c>
      <c r="O916" s="28">
        <v>420211648.58999997</v>
      </c>
      <c r="P916" s="30">
        <v>2828755503.6999998</v>
      </c>
      <c r="R916" s="45">
        <v>5145159840</v>
      </c>
      <c r="S916" s="43">
        <f t="shared" si="42"/>
        <v>20580639</v>
      </c>
      <c r="T916" s="43">
        <f t="shared" si="43"/>
        <v>1715053.25</v>
      </c>
      <c r="U916" s="50">
        <f t="shared" si="44"/>
        <v>13720426</v>
      </c>
    </row>
    <row r="917" spans="1:21" x14ac:dyDescent="0.2">
      <c r="A917" s="26" t="s">
        <v>1785</v>
      </c>
      <c r="B917" s="9">
        <v>890205383</v>
      </c>
      <c r="C917" s="6" t="s">
        <v>1674</v>
      </c>
      <c r="D917" s="6" t="s">
        <v>1786</v>
      </c>
      <c r="E917" s="9" t="s">
        <v>13</v>
      </c>
      <c r="F917" s="19">
        <v>65965</v>
      </c>
      <c r="G917" s="19">
        <v>99479837550</v>
      </c>
      <c r="H917" s="20">
        <v>35858954752</v>
      </c>
      <c r="I917" s="7">
        <v>0</v>
      </c>
      <c r="J917" s="7">
        <v>35858954752</v>
      </c>
      <c r="K917" s="13">
        <v>0</v>
      </c>
      <c r="L917" s="18">
        <v>1345565438.1600001</v>
      </c>
      <c r="M917" s="13">
        <v>0</v>
      </c>
      <c r="N917" s="14">
        <v>0</v>
      </c>
      <c r="O917" s="28">
        <v>8133586091.3000002</v>
      </c>
      <c r="P917" s="30">
        <v>54141731268.539993</v>
      </c>
      <c r="R917" s="45">
        <v>99479837550</v>
      </c>
      <c r="S917" s="43">
        <f t="shared" si="42"/>
        <v>397919350</v>
      </c>
      <c r="T917" s="43">
        <f t="shared" si="43"/>
        <v>33159945.829999998</v>
      </c>
      <c r="U917" s="50">
        <f t="shared" si="44"/>
        <v>265279566.63999999</v>
      </c>
    </row>
    <row r="918" spans="1:21" x14ac:dyDescent="0.2">
      <c r="A918" s="26" t="s">
        <v>1787</v>
      </c>
      <c r="B918" s="9">
        <v>890204265</v>
      </c>
      <c r="C918" s="6" t="s">
        <v>1674</v>
      </c>
      <c r="D918" s="6" t="s">
        <v>1788</v>
      </c>
      <c r="E918" s="9" t="s">
        <v>13</v>
      </c>
      <c r="F918" s="19">
        <v>2167</v>
      </c>
      <c r="G918" s="19">
        <v>3566047705</v>
      </c>
      <c r="H918" s="20">
        <v>1177719850</v>
      </c>
      <c r="I918" s="7">
        <v>0</v>
      </c>
      <c r="J918" s="7">
        <v>1177719850</v>
      </c>
      <c r="K918" s="13">
        <v>0</v>
      </c>
      <c r="L918" s="18">
        <v>28960700.93</v>
      </c>
      <c r="M918" s="13">
        <v>0</v>
      </c>
      <c r="N918" s="14">
        <v>0</v>
      </c>
      <c r="O918" s="28">
        <v>267194437.34999999</v>
      </c>
      <c r="P918" s="30">
        <v>2092172716.72</v>
      </c>
      <c r="R918" s="45">
        <v>3566047705</v>
      </c>
      <c r="S918" s="43">
        <f t="shared" si="42"/>
        <v>14264191</v>
      </c>
      <c r="T918" s="43">
        <f t="shared" si="43"/>
        <v>1188682.58</v>
      </c>
      <c r="U918" s="50">
        <f t="shared" si="44"/>
        <v>9509460.6400000006</v>
      </c>
    </row>
    <row r="919" spans="1:21" x14ac:dyDescent="0.2">
      <c r="A919" s="26" t="s">
        <v>1789</v>
      </c>
      <c r="B919" s="9">
        <v>890209299</v>
      </c>
      <c r="C919" s="6" t="s">
        <v>1674</v>
      </c>
      <c r="D919" s="6" t="s">
        <v>1790</v>
      </c>
      <c r="E919" s="9" t="s">
        <v>13</v>
      </c>
      <c r="F919" s="19">
        <v>7642</v>
      </c>
      <c r="G919" s="19">
        <v>13455376388</v>
      </c>
      <c r="H919" s="20">
        <v>4125413620</v>
      </c>
      <c r="I919" s="7">
        <v>0</v>
      </c>
      <c r="J919" s="7">
        <v>4125413620</v>
      </c>
      <c r="K919" s="13">
        <v>0</v>
      </c>
      <c r="L919" s="18">
        <v>140067486.03</v>
      </c>
      <c r="M919" s="13">
        <v>0</v>
      </c>
      <c r="N919" s="14">
        <v>0</v>
      </c>
      <c r="O919" s="28">
        <v>942270369.27999997</v>
      </c>
      <c r="P919" s="30">
        <v>8247624912.6899996</v>
      </c>
      <c r="R919" s="45">
        <v>13455376388</v>
      </c>
      <c r="S919" s="43">
        <f t="shared" si="42"/>
        <v>53821506</v>
      </c>
      <c r="T919" s="43">
        <f t="shared" si="43"/>
        <v>4485125.5</v>
      </c>
      <c r="U919" s="50">
        <f t="shared" si="44"/>
        <v>35881004</v>
      </c>
    </row>
    <row r="920" spans="1:21" x14ac:dyDescent="0.2">
      <c r="A920" s="26" t="s">
        <v>1791</v>
      </c>
      <c r="B920" s="9">
        <v>800060525</v>
      </c>
      <c r="C920" s="6" t="s">
        <v>1674</v>
      </c>
      <c r="D920" s="6" t="s">
        <v>1792</v>
      </c>
      <c r="E920" s="9" t="s">
        <v>13</v>
      </c>
      <c r="F920" s="19">
        <v>4423</v>
      </c>
      <c r="G920" s="19">
        <v>6217623404</v>
      </c>
      <c r="H920" s="20">
        <v>2393621184</v>
      </c>
      <c r="I920" s="7">
        <v>0</v>
      </c>
      <c r="J920" s="7">
        <v>2393621184</v>
      </c>
      <c r="K920" s="13">
        <v>0</v>
      </c>
      <c r="L920" s="18">
        <v>55387772.950000003</v>
      </c>
      <c r="M920" s="13">
        <v>0</v>
      </c>
      <c r="N920" s="14">
        <v>0</v>
      </c>
      <c r="O920" s="28">
        <v>545362711.76999998</v>
      </c>
      <c r="P920" s="30">
        <v>3223251735.2800002</v>
      </c>
      <c r="R920" s="45">
        <v>6217623404</v>
      </c>
      <c r="S920" s="43">
        <f t="shared" si="42"/>
        <v>24870494</v>
      </c>
      <c r="T920" s="43">
        <f t="shared" si="43"/>
        <v>2072541.17</v>
      </c>
      <c r="U920" s="50">
        <f t="shared" si="44"/>
        <v>16580329.359999999</v>
      </c>
    </row>
    <row r="921" spans="1:21" x14ac:dyDescent="0.2">
      <c r="A921" s="26" t="s">
        <v>1793</v>
      </c>
      <c r="B921" s="9">
        <v>890201190</v>
      </c>
      <c r="C921" s="6" t="s">
        <v>1674</v>
      </c>
      <c r="D921" s="6" t="s">
        <v>1794</v>
      </c>
      <c r="E921" s="9" t="s">
        <v>13</v>
      </c>
      <c r="F921" s="19">
        <v>18867</v>
      </c>
      <c r="G921" s="19">
        <v>27627400908</v>
      </c>
      <c r="H921" s="20">
        <v>10322228703</v>
      </c>
      <c r="I921" s="7">
        <v>0</v>
      </c>
      <c r="J921" s="7">
        <v>10322228703</v>
      </c>
      <c r="K921" s="13">
        <v>0</v>
      </c>
      <c r="L921" s="18">
        <v>253360376.06999999</v>
      </c>
      <c r="M921" s="13">
        <v>0</v>
      </c>
      <c r="N921" s="14">
        <v>0</v>
      </c>
      <c r="O921" s="28">
        <v>2326330156.6700001</v>
      </c>
      <c r="P921" s="30">
        <v>14725481672.26</v>
      </c>
      <c r="R921" s="45">
        <v>27627400908</v>
      </c>
      <c r="S921" s="43">
        <f t="shared" si="42"/>
        <v>110509604</v>
      </c>
      <c r="T921" s="43">
        <f t="shared" si="43"/>
        <v>9209133.6699999999</v>
      </c>
      <c r="U921" s="50">
        <f t="shared" si="44"/>
        <v>73673069.359999999</v>
      </c>
    </row>
    <row r="922" spans="1:21" x14ac:dyDescent="0.2">
      <c r="A922" s="26" t="s">
        <v>1795</v>
      </c>
      <c r="B922" s="9">
        <v>890204646</v>
      </c>
      <c r="C922" s="6" t="s">
        <v>1674</v>
      </c>
      <c r="D922" s="6" t="s">
        <v>181</v>
      </c>
      <c r="E922" s="9" t="s">
        <v>13</v>
      </c>
      <c r="F922" s="19">
        <v>17253</v>
      </c>
      <c r="G922" s="19">
        <v>27835403598</v>
      </c>
      <c r="H922" s="20">
        <v>9395442029</v>
      </c>
      <c r="I922" s="7">
        <v>0</v>
      </c>
      <c r="J922" s="7">
        <v>9395442029</v>
      </c>
      <c r="K922" s="13">
        <v>0</v>
      </c>
      <c r="L922" s="18">
        <v>216850129.86000001</v>
      </c>
      <c r="M922" s="13">
        <v>0</v>
      </c>
      <c r="N922" s="14">
        <v>0</v>
      </c>
      <c r="O922" s="28">
        <v>2127321470.98</v>
      </c>
      <c r="P922" s="30">
        <v>16095789968.16</v>
      </c>
      <c r="R922" s="45">
        <v>27835403598</v>
      </c>
      <c r="S922" s="43">
        <f t="shared" si="42"/>
        <v>111341614</v>
      </c>
      <c r="T922" s="43">
        <f t="shared" si="43"/>
        <v>9278467.8300000001</v>
      </c>
      <c r="U922" s="50">
        <f t="shared" si="44"/>
        <v>74227742.640000001</v>
      </c>
    </row>
    <row r="923" spans="1:21" x14ac:dyDescent="0.2">
      <c r="A923" s="26" t="s">
        <v>1796</v>
      </c>
      <c r="B923" s="9">
        <v>890204643</v>
      </c>
      <c r="C923" s="6" t="s">
        <v>1674</v>
      </c>
      <c r="D923" s="6" t="s">
        <v>1797</v>
      </c>
      <c r="E923" s="9" t="s">
        <v>13</v>
      </c>
      <c r="F923" s="19">
        <v>20441</v>
      </c>
      <c r="G923" s="19">
        <v>28543485344</v>
      </c>
      <c r="H923" s="20">
        <v>11154994755</v>
      </c>
      <c r="I923" s="7">
        <v>0</v>
      </c>
      <c r="J923" s="7">
        <v>11154994755</v>
      </c>
      <c r="K923" s="13">
        <v>0</v>
      </c>
      <c r="L923" s="18">
        <v>323240245.91000003</v>
      </c>
      <c r="M923" s="13">
        <v>0</v>
      </c>
      <c r="N923" s="14">
        <v>0</v>
      </c>
      <c r="O923" s="28">
        <v>2520406780.75</v>
      </c>
      <c r="P923" s="30">
        <v>14544843562.34</v>
      </c>
      <c r="R923" s="45">
        <v>28543485344</v>
      </c>
      <c r="S923" s="43">
        <f t="shared" si="42"/>
        <v>114173941</v>
      </c>
      <c r="T923" s="43">
        <f t="shared" si="43"/>
        <v>9514495.0800000001</v>
      </c>
      <c r="U923" s="50">
        <f t="shared" si="44"/>
        <v>76115960.640000001</v>
      </c>
    </row>
    <row r="924" spans="1:21" x14ac:dyDescent="0.2">
      <c r="A924" s="26" t="s">
        <v>1798</v>
      </c>
      <c r="B924" s="9">
        <v>890207022</v>
      </c>
      <c r="C924" s="6" t="s">
        <v>1674</v>
      </c>
      <c r="D924" s="6" t="s">
        <v>1799</v>
      </c>
      <c r="E924" s="9" t="s">
        <v>13</v>
      </c>
      <c r="F924" s="19">
        <v>5966</v>
      </c>
      <c r="G924" s="19">
        <v>10638410118</v>
      </c>
      <c r="H924" s="20">
        <v>3234669532</v>
      </c>
      <c r="I924" s="7">
        <v>0</v>
      </c>
      <c r="J924" s="7">
        <v>3234669532</v>
      </c>
      <c r="K924" s="13">
        <v>0</v>
      </c>
      <c r="L924" s="18">
        <v>96215403.209999993</v>
      </c>
      <c r="M924" s="13">
        <v>0</v>
      </c>
      <c r="N924" s="14">
        <v>0</v>
      </c>
      <c r="O924" s="28">
        <v>735616988.11000001</v>
      </c>
      <c r="P924" s="30">
        <v>6571908194.6800003</v>
      </c>
      <c r="R924" s="45">
        <v>10638410118</v>
      </c>
      <c r="S924" s="43">
        <f t="shared" si="42"/>
        <v>42553640</v>
      </c>
      <c r="T924" s="43">
        <f t="shared" si="43"/>
        <v>3546136.67</v>
      </c>
      <c r="U924" s="50">
        <f t="shared" si="44"/>
        <v>28369093.359999999</v>
      </c>
    </row>
    <row r="925" spans="1:21" x14ac:dyDescent="0.2">
      <c r="A925" s="26" t="s">
        <v>1800</v>
      </c>
      <c r="B925" s="9">
        <v>890210227</v>
      </c>
      <c r="C925" s="6" t="s">
        <v>1674</v>
      </c>
      <c r="D925" s="6" t="s">
        <v>1801</v>
      </c>
      <c r="E925" s="9" t="s">
        <v>16</v>
      </c>
      <c r="F925" s="19">
        <v>2195</v>
      </c>
      <c r="G925" s="19">
        <v>4208407650</v>
      </c>
      <c r="H925" s="20">
        <v>1196113741</v>
      </c>
      <c r="I925" s="7">
        <v>0</v>
      </c>
      <c r="J925" s="7">
        <v>1196113741</v>
      </c>
      <c r="K925" s="13">
        <v>0</v>
      </c>
      <c r="L925" s="18">
        <v>27718870.670000002</v>
      </c>
      <c r="M925" s="13">
        <v>0</v>
      </c>
      <c r="N925" s="14">
        <v>0</v>
      </c>
      <c r="O925" s="28">
        <v>270646880.47000003</v>
      </c>
      <c r="P925" s="30">
        <v>2713928157.8599997</v>
      </c>
      <c r="R925" s="45">
        <v>4208407650</v>
      </c>
      <c r="S925" s="43">
        <f t="shared" si="42"/>
        <v>16833631</v>
      </c>
      <c r="T925" s="43">
        <f t="shared" si="43"/>
        <v>1402802.58</v>
      </c>
      <c r="U925" s="50">
        <f t="shared" si="44"/>
        <v>11222420.640000001</v>
      </c>
    </row>
    <row r="926" spans="1:21" x14ac:dyDescent="0.2">
      <c r="A926" s="26" t="s">
        <v>1802</v>
      </c>
      <c r="B926" s="9">
        <v>800099824</v>
      </c>
      <c r="C926" s="6" t="s">
        <v>1674</v>
      </c>
      <c r="D926" s="6" t="s">
        <v>1803</v>
      </c>
      <c r="E926" s="9" t="s">
        <v>13</v>
      </c>
      <c r="F926" s="19">
        <v>30864</v>
      </c>
      <c r="G926" s="19">
        <v>46707293664</v>
      </c>
      <c r="H926" s="20">
        <v>16816585235</v>
      </c>
      <c r="I926" s="7">
        <v>0</v>
      </c>
      <c r="J926" s="7">
        <v>16816585235</v>
      </c>
      <c r="K926" s="13">
        <v>0</v>
      </c>
      <c r="L926" s="18">
        <v>1205755713.49</v>
      </c>
      <c r="M926" s="13">
        <v>0</v>
      </c>
      <c r="N926" s="14">
        <v>0</v>
      </c>
      <c r="O926" s="28">
        <v>3805578733</v>
      </c>
      <c r="P926" s="30">
        <v>24879373982.509998</v>
      </c>
      <c r="R926" s="45">
        <v>46707293664</v>
      </c>
      <c r="S926" s="43">
        <f t="shared" si="42"/>
        <v>186829175</v>
      </c>
      <c r="T926" s="43">
        <f t="shared" si="43"/>
        <v>15569097.92</v>
      </c>
      <c r="U926" s="50">
        <f t="shared" si="44"/>
        <v>124552783.36</v>
      </c>
    </row>
    <row r="927" spans="1:21" x14ac:dyDescent="0.2">
      <c r="A927" s="26" t="s">
        <v>1804</v>
      </c>
      <c r="B927" s="9">
        <v>890208676</v>
      </c>
      <c r="C927" s="6" t="s">
        <v>1674</v>
      </c>
      <c r="D927" s="6" t="s">
        <v>1805</v>
      </c>
      <c r="E927" s="9" t="s">
        <v>13</v>
      </c>
      <c r="F927" s="19">
        <v>1661</v>
      </c>
      <c r="G927" s="19">
        <v>2936397189</v>
      </c>
      <c r="H927" s="20">
        <v>899983232</v>
      </c>
      <c r="I927" s="7">
        <v>0</v>
      </c>
      <c r="J927" s="7">
        <v>899983232</v>
      </c>
      <c r="K927" s="13">
        <v>0</v>
      </c>
      <c r="L927" s="18">
        <v>24787507.84</v>
      </c>
      <c r="M927" s="13">
        <v>0</v>
      </c>
      <c r="N927" s="14">
        <v>0</v>
      </c>
      <c r="O927" s="28">
        <v>204803858.06999999</v>
      </c>
      <c r="P927" s="30">
        <v>1806822591.0899999</v>
      </c>
      <c r="R927" s="45">
        <v>2936397189</v>
      </c>
      <c r="S927" s="43">
        <f t="shared" si="42"/>
        <v>11745589</v>
      </c>
      <c r="T927" s="43">
        <f t="shared" si="43"/>
        <v>978799.08</v>
      </c>
      <c r="U927" s="50">
        <f t="shared" si="44"/>
        <v>7830392.6399999997</v>
      </c>
    </row>
    <row r="928" spans="1:21" x14ac:dyDescent="0.2">
      <c r="A928" s="26" t="s">
        <v>1806</v>
      </c>
      <c r="B928" s="9">
        <v>890204890</v>
      </c>
      <c r="C928" s="6" t="s">
        <v>1674</v>
      </c>
      <c r="D928" s="6" t="s">
        <v>1807</v>
      </c>
      <c r="E928" s="9" t="s">
        <v>13</v>
      </c>
      <c r="F928" s="19">
        <v>2935</v>
      </c>
      <c r="G928" s="19">
        <v>5164106085</v>
      </c>
      <c r="H928" s="20">
        <v>1602493095</v>
      </c>
      <c r="I928" s="7">
        <v>0</v>
      </c>
      <c r="J928" s="7">
        <v>1602493095</v>
      </c>
      <c r="K928" s="13">
        <v>0</v>
      </c>
      <c r="L928" s="18">
        <v>39096203.979999997</v>
      </c>
      <c r="M928" s="13">
        <v>0</v>
      </c>
      <c r="N928" s="14">
        <v>0</v>
      </c>
      <c r="O928" s="28">
        <v>361890020.13</v>
      </c>
      <c r="P928" s="30">
        <v>3160626765.8899999</v>
      </c>
      <c r="R928" s="45">
        <v>5164106085</v>
      </c>
      <c r="S928" s="43">
        <f t="shared" si="42"/>
        <v>20656424</v>
      </c>
      <c r="T928" s="43">
        <f t="shared" si="43"/>
        <v>1721368.67</v>
      </c>
      <c r="U928" s="50">
        <f t="shared" si="44"/>
        <v>13770949.359999999</v>
      </c>
    </row>
    <row r="929" spans="1:21" x14ac:dyDescent="0.2">
      <c r="A929" s="26" t="s">
        <v>1808</v>
      </c>
      <c r="B929" s="9">
        <v>890210950</v>
      </c>
      <c r="C929" s="6" t="s">
        <v>1674</v>
      </c>
      <c r="D929" s="6" t="s">
        <v>1809</v>
      </c>
      <c r="E929" s="9" t="s">
        <v>16</v>
      </c>
      <c r="F929" s="19">
        <v>1743</v>
      </c>
      <c r="G929" s="19">
        <v>3445881369</v>
      </c>
      <c r="H929" s="20">
        <v>927387839</v>
      </c>
      <c r="I929" s="7">
        <v>0</v>
      </c>
      <c r="J929" s="7">
        <v>927387839</v>
      </c>
      <c r="K929" s="13">
        <v>0</v>
      </c>
      <c r="L929" s="18">
        <v>32492364.559999999</v>
      </c>
      <c r="M929" s="13">
        <v>0</v>
      </c>
      <c r="N929" s="14">
        <v>0</v>
      </c>
      <c r="O929" s="28">
        <v>214914584.36000001</v>
      </c>
      <c r="P929" s="30">
        <v>2271086581.0799999</v>
      </c>
      <c r="R929" s="45">
        <v>3445881369</v>
      </c>
      <c r="S929" s="43">
        <f t="shared" si="42"/>
        <v>13783525</v>
      </c>
      <c r="T929" s="43">
        <f t="shared" si="43"/>
        <v>1148627.08</v>
      </c>
      <c r="U929" s="50">
        <f t="shared" si="44"/>
        <v>9189016.6400000006</v>
      </c>
    </row>
    <row r="930" spans="1:21" x14ac:dyDescent="0.2">
      <c r="A930" s="26" t="s">
        <v>1810</v>
      </c>
      <c r="B930" s="9">
        <v>800099829</v>
      </c>
      <c r="C930" s="6" t="s">
        <v>1674</v>
      </c>
      <c r="D930" s="6" t="s">
        <v>1811</v>
      </c>
      <c r="E930" s="9" t="s">
        <v>13</v>
      </c>
      <c r="F930" s="19">
        <v>19819</v>
      </c>
      <c r="G930" s="19">
        <v>31031737983</v>
      </c>
      <c r="H930" s="20">
        <v>10774841976</v>
      </c>
      <c r="I930" s="7">
        <v>0</v>
      </c>
      <c r="J930" s="7">
        <v>10774841976</v>
      </c>
      <c r="K930" s="13">
        <v>0</v>
      </c>
      <c r="L930" s="18">
        <v>358595607.76999998</v>
      </c>
      <c r="M930" s="13">
        <v>0</v>
      </c>
      <c r="N930" s="14">
        <v>0</v>
      </c>
      <c r="O930" s="28">
        <v>2443713222.8200002</v>
      </c>
      <c r="P930" s="30">
        <v>17454587176.41</v>
      </c>
      <c r="R930" s="45">
        <v>31031737983</v>
      </c>
      <c r="S930" s="43">
        <f t="shared" si="42"/>
        <v>124126952</v>
      </c>
      <c r="T930" s="43">
        <f t="shared" si="43"/>
        <v>10343912.67</v>
      </c>
      <c r="U930" s="50">
        <f t="shared" si="44"/>
        <v>82751301.359999999</v>
      </c>
    </row>
    <row r="931" spans="1:21" x14ac:dyDescent="0.2">
      <c r="A931" s="26" t="s">
        <v>1812</v>
      </c>
      <c r="B931" s="9">
        <v>890205973</v>
      </c>
      <c r="C931" s="6" t="s">
        <v>1674</v>
      </c>
      <c r="D931" s="6" t="s">
        <v>1530</v>
      </c>
      <c r="E931" s="9" t="s">
        <v>13</v>
      </c>
      <c r="F931" s="19">
        <v>1469</v>
      </c>
      <c r="G931" s="19">
        <v>2485716935</v>
      </c>
      <c r="H931" s="20">
        <v>797380933</v>
      </c>
      <c r="I931" s="7">
        <v>0</v>
      </c>
      <c r="J931" s="7">
        <v>797380933</v>
      </c>
      <c r="K931" s="13">
        <v>0</v>
      </c>
      <c r="L931" s="18">
        <v>17340897.539999999</v>
      </c>
      <c r="M931" s="13">
        <v>0</v>
      </c>
      <c r="N931" s="14">
        <v>0</v>
      </c>
      <c r="O931" s="28">
        <v>181129962.38</v>
      </c>
      <c r="P931" s="30">
        <v>1489865142.0799999</v>
      </c>
      <c r="R931" s="45">
        <v>2485716935</v>
      </c>
      <c r="S931" s="43">
        <f t="shared" si="42"/>
        <v>9942868</v>
      </c>
      <c r="T931" s="43">
        <f t="shared" si="43"/>
        <v>828572.33</v>
      </c>
      <c r="U931" s="50">
        <f t="shared" si="44"/>
        <v>6628578.6399999997</v>
      </c>
    </row>
    <row r="932" spans="1:21" x14ac:dyDescent="0.2">
      <c r="A932" s="26" t="s">
        <v>1813</v>
      </c>
      <c r="B932" s="9">
        <v>800099832</v>
      </c>
      <c r="C932" s="6" t="s">
        <v>1674</v>
      </c>
      <c r="D932" s="6" t="s">
        <v>1814</v>
      </c>
      <c r="E932" s="9" t="s">
        <v>16</v>
      </c>
      <c r="F932" s="19">
        <v>3272</v>
      </c>
      <c r="G932" s="19">
        <v>5277837432</v>
      </c>
      <c r="H932" s="20">
        <v>1740681416</v>
      </c>
      <c r="I932" s="7">
        <v>0</v>
      </c>
      <c r="J932" s="7">
        <v>1740681416</v>
      </c>
      <c r="K932" s="13">
        <v>0</v>
      </c>
      <c r="L932" s="18">
        <v>39376850.600000001</v>
      </c>
      <c r="M932" s="13">
        <v>0</v>
      </c>
      <c r="N932" s="14">
        <v>0</v>
      </c>
      <c r="O932" s="28">
        <v>403442639.13999999</v>
      </c>
      <c r="P932" s="30">
        <v>3094336526.2600002</v>
      </c>
      <c r="R932" s="45">
        <v>5277837432</v>
      </c>
      <c r="S932" s="43">
        <f t="shared" si="42"/>
        <v>21111350</v>
      </c>
      <c r="T932" s="43">
        <f t="shared" si="43"/>
        <v>1759279.17</v>
      </c>
      <c r="U932" s="50">
        <f t="shared" si="44"/>
        <v>14074233.359999999</v>
      </c>
    </row>
    <row r="933" spans="1:21" x14ac:dyDescent="0.2">
      <c r="A933" s="26" t="s">
        <v>1815</v>
      </c>
      <c r="B933" s="9">
        <v>890208807</v>
      </c>
      <c r="C933" s="6" t="s">
        <v>1674</v>
      </c>
      <c r="D933" s="6" t="s">
        <v>1816</v>
      </c>
      <c r="E933" s="9" t="s">
        <v>13</v>
      </c>
      <c r="F933" s="19">
        <v>5897</v>
      </c>
      <c r="G933" s="19">
        <v>9445903055</v>
      </c>
      <c r="H933" s="20">
        <v>3186452464</v>
      </c>
      <c r="I933" s="7">
        <v>0</v>
      </c>
      <c r="J933" s="7">
        <v>3186452464</v>
      </c>
      <c r="K933" s="13">
        <v>0</v>
      </c>
      <c r="L933" s="18">
        <v>71156150.739999995</v>
      </c>
      <c r="M933" s="13">
        <v>0</v>
      </c>
      <c r="N933" s="14">
        <v>0</v>
      </c>
      <c r="O933" s="28">
        <v>727109181.85000002</v>
      </c>
      <c r="P933" s="30">
        <v>5461185258.4099998</v>
      </c>
      <c r="R933" s="45">
        <v>9445903055</v>
      </c>
      <c r="S933" s="43">
        <f t="shared" si="42"/>
        <v>37783612</v>
      </c>
      <c r="T933" s="43">
        <f t="shared" si="43"/>
        <v>3148634.33</v>
      </c>
      <c r="U933" s="50">
        <f t="shared" si="44"/>
        <v>25189074.640000001</v>
      </c>
    </row>
    <row r="934" spans="1:21" x14ac:dyDescent="0.2">
      <c r="A934" s="26" t="s">
        <v>1817</v>
      </c>
      <c r="B934" s="9">
        <v>890203688</v>
      </c>
      <c r="C934" s="6" t="s">
        <v>1674</v>
      </c>
      <c r="D934" s="6" t="s">
        <v>1818</v>
      </c>
      <c r="E934" s="9" t="s">
        <v>13</v>
      </c>
      <c r="F934" s="19">
        <v>17535</v>
      </c>
      <c r="G934" s="19">
        <v>26974055430</v>
      </c>
      <c r="H934" s="20">
        <v>9541460740</v>
      </c>
      <c r="I934" s="7">
        <v>0</v>
      </c>
      <c r="J934" s="7">
        <v>9541460740</v>
      </c>
      <c r="K934" s="13">
        <v>0</v>
      </c>
      <c r="L934" s="18">
        <v>540762822.82000005</v>
      </c>
      <c r="M934" s="13">
        <v>0</v>
      </c>
      <c r="N934" s="14">
        <v>0</v>
      </c>
      <c r="O934" s="28">
        <v>2162092505.2800002</v>
      </c>
      <c r="P934" s="30">
        <v>14729739361.9</v>
      </c>
      <c r="R934" s="45">
        <v>26974055430</v>
      </c>
      <c r="S934" s="43">
        <f t="shared" si="42"/>
        <v>107896222</v>
      </c>
      <c r="T934" s="43">
        <f t="shared" si="43"/>
        <v>8991351.8300000001</v>
      </c>
      <c r="U934" s="50">
        <f t="shared" si="44"/>
        <v>71930814.640000001</v>
      </c>
    </row>
    <row r="935" spans="1:21" x14ac:dyDescent="0.2">
      <c r="A935" s="26" t="s">
        <v>1819</v>
      </c>
      <c r="B935" s="9">
        <v>890204985</v>
      </c>
      <c r="C935" s="6" t="s">
        <v>1674</v>
      </c>
      <c r="D935" s="6" t="s">
        <v>1820</v>
      </c>
      <c r="E935" s="9" t="s">
        <v>16</v>
      </c>
      <c r="F935" s="19">
        <v>6692</v>
      </c>
      <c r="G935" s="19">
        <v>12694496472</v>
      </c>
      <c r="H935" s="20">
        <v>3658410384</v>
      </c>
      <c r="I935" s="7">
        <v>0</v>
      </c>
      <c r="J935" s="7">
        <v>3658410384</v>
      </c>
      <c r="K935" s="13">
        <v>0</v>
      </c>
      <c r="L935" s="18">
        <v>93765537.900000006</v>
      </c>
      <c r="M935" s="13">
        <v>0</v>
      </c>
      <c r="N935" s="14">
        <v>0</v>
      </c>
      <c r="O935" s="28">
        <v>825133906.21000004</v>
      </c>
      <c r="P935" s="30">
        <v>8117186643.8899994</v>
      </c>
      <c r="R935" s="45">
        <v>12694496472</v>
      </c>
      <c r="S935" s="43">
        <f t="shared" si="42"/>
        <v>50777986</v>
      </c>
      <c r="T935" s="43">
        <f t="shared" si="43"/>
        <v>4231498.83</v>
      </c>
      <c r="U935" s="50">
        <f t="shared" si="44"/>
        <v>33851990.640000001</v>
      </c>
    </row>
    <row r="936" spans="1:21" x14ac:dyDescent="0.2">
      <c r="A936" s="26" t="s">
        <v>1821</v>
      </c>
      <c r="B936" s="9">
        <v>890210883</v>
      </c>
      <c r="C936" s="6" t="s">
        <v>1674</v>
      </c>
      <c r="D936" s="6" t="s">
        <v>804</v>
      </c>
      <c r="E936" s="9" t="s">
        <v>16</v>
      </c>
      <c r="F936" s="19">
        <v>5003</v>
      </c>
      <c r="G936" s="19">
        <v>9627483026</v>
      </c>
      <c r="H936" s="20">
        <v>2685014290</v>
      </c>
      <c r="I936" s="7">
        <v>0</v>
      </c>
      <c r="J936" s="7">
        <v>2685014290</v>
      </c>
      <c r="K936" s="13">
        <v>0</v>
      </c>
      <c r="L936" s="18">
        <v>56123530.439999998</v>
      </c>
      <c r="M936" s="13">
        <v>0</v>
      </c>
      <c r="N936" s="14">
        <v>0</v>
      </c>
      <c r="O936" s="28">
        <v>616877605.00999999</v>
      </c>
      <c r="P936" s="30">
        <v>6269467600.5500002</v>
      </c>
      <c r="R936" s="45">
        <v>9627483026</v>
      </c>
      <c r="S936" s="43">
        <f t="shared" si="42"/>
        <v>38509932</v>
      </c>
      <c r="T936" s="43">
        <f t="shared" si="43"/>
        <v>3209161</v>
      </c>
      <c r="U936" s="50">
        <f t="shared" si="44"/>
        <v>25673288</v>
      </c>
    </row>
    <row r="937" spans="1:21" x14ac:dyDescent="0.2">
      <c r="A937" s="26" t="s">
        <v>1822</v>
      </c>
      <c r="B937" s="9">
        <v>890205051</v>
      </c>
      <c r="C937" s="6" t="s">
        <v>1674</v>
      </c>
      <c r="D937" s="6" t="s">
        <v>1823</v>
      </c>
      <c r="E937" s="9" t="s">
        <v>13</v>
      </c>
      <c r="F937" s="19">
        <v>2700</v>
      </c>
      <c r="G937" s="19">
        <v>4346049600</v>
      </c>
      <c r="H937" s="20">
        <v>1447902133</v>
      </c>
      <c r="I937" s="7">
        <v>0</v>
      </c>
      <c r="J937" s="7">
        <v>1447902133</v>
      </c>
      <c r="K937" s="13">
        <v>0</v>
      </c>
      <c r="L937" s="18">
        <v>29895555.359999999</v>
      </c>
      <c r="M937" s="13">
        <v>0</v>
      </c>
      <c r="N937" s="14">
        <v>0</v>
      </c>
      <c r="O937" s="28">
        <v>332914158.20999998</v>
      </c>
      <c r="P937" s="30">
        <v>2535337753.4300003</v>
      </c>
      <c r="R937" s="45">
        <v>4346049600</v>
      </c>
      <c r="S937" s="43">
        <f t="shared" si="42"/>
        <v>17384198</v>
      </c>
      <c r="T937" s="43">
        <f t="shared" si="43"/>
        <v>1448683.17</v>
      </c>
      <c r="U937" s="50">
        <f t="shared" si="44"/>
        <v>11589465.359999999</v>
      </c>
    </row>
    <row r="938" spans="1:21" x14ac:dyDescent="0.2">
      <c r="A938" s="26" t="s">
        <v>1824</v>
      </c>
      <c r="B938" s="9">
        <v>890205581</v>
      </c>
      <c r="C938" s="6" t="s">
        <v>1674</v>
      </c>
      <c r="D938" s="6" t="s">
        <v>1825</v>
      </c>
      <c r="E938" s="9" t="s">
        <v>13</v>
      </c>
      <c r="F938" s="19">
        <v>4786</v>
      </c>
      <c r="G938" s="19">
        <v>7139190052</v>
      </c>
      <c r="H938" s="20">
        <v>2586006411</v>
      </c>
      <c r="I938" s="7">
        <v>0</v>
      </c>
      <c r="J938" s="7">
        <v>2586006411</v>
      </c>
      <c r="K938" s="13">
        <v>0</v>
      </c>
      <c r="L938" s="18">
        <v>72577267.739999995</v>
      </c>
      <c r="M938" s="13">
        <v>0</v>
      </c>
      <c r="N938" s="14">
        <v>0</v>
      </c>
      <c r="O938" s="28">
        <v>590121170.82000005</v>
      </c>
      <c r="P938" s="30">
        <v>3890485202.4400001</v>
      </c>
      <c r="R938" s="45">
        <v>7139190052</v>
      </c>
      <c r="S938" s="43">
        <f t="shared" si="42"/>
        <v>28556760</v>
      </c>
      <c r="T938" s="43">
        <f t="shared" si="43"/>
        <v>2379730</v>
      </c>
      <c r="U938" s="50">
        <f t="shared" si="44"/>
        <v>19037840</v>
      </c>
    </row>
    <row r="939" spans="1:21" x14ac:dyDescent="0.2">
      <c r="A939" s="26" t="s">
        <v>1826</v>
      </c>
      <c r="B939" s="9">
        <v>890205460</v>
      </c>
      <c r="C939" s="6" t="s">
        <v>1674</v>
      </c>
      <c r="D939" s="6" t="s">
        <v>1827</v>
      </c>
      <c r="E939" s="9" t="s">
        <v>13</v>
      </c>
      <c r="F939" s="19">
        <v>4405</v>
      </c>
      <c r="G939" s="19">
        <v>6775832670</v>
      </c>
      <c r="H939" s="20">
        <v>2427208432</v>
      </c>
      <c r="I939" s="7">
        <v>0</v>
      </c>
      <c r="J939" s="7">
        <v>2427208432</v>
      </c>
      <c r="K939" s="13">
        <v>0</v>
      </c>
      <c r="L939" s="18">
        <v>46648070.630000003</v>
      </c>
      <c r="M939" s="13">
        <v>0</v>
      </c>
      <c r="N939" s="14">
        <v>0</v>
      </c>
      <c r="O939" s="28">
        <v>543143284.04999995</v>
      </c>
      <c r="P939" s="30">
        <v>3758832883.3199997</v>
      </c>
      <c r="R939" s="45">
        <v>6775832670</v>
      </c>
      <c r="S939" s="43">
        <f t="shared" si="42"/>
        <v>27103331</v>
      </c>
      <c r="T939" s="43">
        <f t="shared" si="43"/>
        <v>2258610.92</v>
      </c>
      <c r="U939" s="50">
        <f t="shared" si="44"/>
        <v>18068887.359999999</v>
      </c>
    </row>
    <row r="940" spans="1:21" x14ac:dyDescent="0.2">
      <c r="A940" s="26" t="s">
        <v>1828</v>
      </c>
      <c r="B940" s="9">
        <v>890205677</v>
      </c>
      <c r="C940" s="6" t="s">
        <v>1674</v>
      </c>
      <c r="D940" s="6" t="s">
        <v>1829</v>
      </c>
      <c r="E940" s="9" t="s">
        <v>13</v>
      </c>
      <c r="F940" s="19">
        <v>11854</v>
      </c>
      <c r="G940" s="19">
        <v>20197188966</v>
      </c>
      <c r="H940" s="20">
        <v>6500636721</v>
      </c>
      <c r="I940" s="7">
        <v>0</v>
      </c>
      <c r="J940" s="7">
        <v>6500636721</v>
      </c>
      <c r="K940" s="13">
        <v>0</v>
      </c>
      <c r="L940" s="18">
        <v>214814276.06999999</v>
      </c>
      <c r="M940" s="13">
        <v>0</v>
      </c>
      <c r="N940" s="14">
        <v>0</v>
      </c>
      <c r="O940" s="28">
        <v>1461616456.0999999</v>
      </c>
      <c r="P940" s="30">
        <v>12020121512.83</v>
      </c>
      <c r="R940" s="45">
        <v>20197188966</v>
      </c>
      <c r="S940" s="43">
        <f t="shared" si="42"/>
        <v>80788756</v>
      </c>
      <c r="T940" s="43">
        <f t="shared" si="43"/>
        <v>6732396.3300000001</v>
      </c>
      <c r="U940" s="50">
        <f t="shared" si="44"/>
        <v>53859170.640000001</v>
      </c>
    </row>
    <row r="941" spans="1:21" x14ac:dyDescent="0.2">
      <c r="A941" s="26" t="s">
        <v>1830</v>
      </c>
      <c r="B941" s="9">
        <v>890210951</v>
      </c>
      <c r="C941" s="6" t="s">
        <v>1674</v>
      </c>
      <c r="D941" s="6" t="s">
        <v>1831</v>
      </c>
      <c r="E941" s="9" t="s">
        <v>13</v>
      </c>
      <c r="F941" s="19">
        <v>684</v>
      </c>
      <c r="G941" s="19">
        <v>1156103640</v>
      </c>
      <c r="H941" s="20">
        <v>370885827</v>
      </c>
      <c r="I941" s="7">
        <v>0</v>
      </c>
      <c r="J941" s="7">
        <v>370885827</v>
      </c>
      <c r="K941" s="13">
        <v>0</v>
      </c>
      <c r="L941" s="18">
        <v>14506271.050000001</v>
      </c>
      <c r="M941" s="13">
        <v>0</v>
      </c>
      <c r="N941" s="14">
        <v>0</v>
      </c>
      <c r="O941" s="28">
        <v>84338253.409999996</v>
      </c>
      <c r="P941" s="30">
        <v>686373288.53999996</v>
      </c>
      <c r="R941" s="45">
        <v>1156103640</v>
      </c>
      <c r="S941" s="43">
        <f t="shared" si="42"/>
        <v>4624415</v>
      </c>
      <c r="T941" s="43">
        <f t="shared" si="43"/>
        <v>385367.92</v>
      </c>
      <c r="U941" s="50">
        <f t="shared" si="44"/>
        <v>3082943.36</v>
      </c>
    </row>
    <row r="942" spans="1:21" x14ac:dyDescent="0.2">
      <c r="A942" s="26" t="s">
        <v>1832</v>
      </c>
      <c r="B942" s="9">
        <v>890206250</v>
      </c>
      <c r="C942" s="6" t="s">
        <v>1674</v>
      </c>
      <c r="D942" s="6" t="s">
        <v>400</v>
      </c>
      <c r="E942" s="9" t="s">
        <v>13</v>
      </c>
      <c r="F942" s="19">
        <v>5718</v>
      </c>
      <c r="G942" s="19">
        <v>9573533040</v>
      </c>
      <c r="H942" s="20">
        <v>3132133246</v>
      </c>
      <c r="I942" s="7">
        <v>0</v>
      </c>
      <c r="J942" s="7">
        <v>3132133246</v>
      </c>
      <c r="K942" s="13">
        <v>0</v>
      </c>
      <c r="L942" s="18">
        <v>104693677.59999999</v>
      </c>
      <c r="M942" s="13">
        <v>0</v>
      </c>
      <c r="N942" s="14">
        <v>0</v>
      </c>
      <c r="O942" s="28">
        <v>705038206.16999996</v>
      </c>
      <c r="P942" s="30">
        <v>5631667910.2299995</v>
      </c>
      <c r="R942" s="45">
        <v>9573533040</v>
      </c>
      <c r="S942" s="43">
        <f t="shared" si="42"/>
        <v>38294132</v>
      </c>
      <c r="T942" s="43">
        <f t="shared" si="43"/>
        <v>3191177.67</v>
      </c>
      <c r="U942" s="50">
        <f t="shared" si="44"/>
        <v>25529421.359999999</v>
      </c>
    </row>
    <row r="943" spans="1:21" x14ac:dyDescent="0.2">
      <c r="A943" s="26" t="s">
        <v>1833</v>
      </c>
      <c r="B943" s="9">
        <v>890204138</v>
      </c>
      <c r="C943" s="6" t="s">
        <v>1674</v>
      </c>
      <c r="D943" s="6" t="s">
        <v>1834</v>
      </c>
      <c r="E943" s="9" t="s">
        <v>13</v>
      </c>
      <c r="F943" s="19">
        <v>5726</v>
      </c>
      <c r="G943" s="19">
        <v>9295576948</v>
      </c>
      <c r="H943" s="20">
        <v>3096267839</v>
      </c>
      <c r="I943" s="7">
        <v>0</v>
      </c>
      <c r="J943" s="7">
        <v>3096267839</v>
      </c>
      <c r="K943" s="13">
        <v>0</v>
      </c>
      <c r="L943" s="18">
        <v>105921617.69</v>
      </c>
      <c r="M943" s="13">
        <v>0</v>
      </c>
      <c r="N943" s="14">
        <v>0</v>
      </c>
      <c r="O943" s="28">
        <v>706024618.49000001</v>
      </c>
      <c r="P943" s="30">
        <v>5387362872.8199997</v>
      </c>
      <c r="R943" s="45">
        <v>9295576948</v>
      </c>
      <c r="S943" s="43">
        <f t="shared" si="42"/>
        <v>37182308</v>
      </c>
      <c r="T943" s="43">
        <f t="shared" si="43"/>
        <v>3098525.67</v>
      </c>
      <c r="U943" s="50">
        <f t="shared" si="44"/>
        <v>24788205.359999999</v>
      </c>
    </row>
    <row r="944" spans="1:21" x14ac:dyDescent="0.2">
      <c r="A944" s="26" t="s">
        <v>1835</v>
      </c>
      <c r="B944" s="9">
        <v>800104062</v>
      </c>
      <c r="C944" s="6" t="s">
        <v>804</v>
      </c>
      <c r="D944" s="6" t="s">
        <v>1836</v>
      </c>
      <c r="E944" s="9" t="s">
        <v>49</v>
      </c>
      <c r="F944" s="19">
        <v>237392</v>
      </c>
      <c r="G944" s="19">
        <v>416985932368</v>
      </c>
      <c r="H944" s="20">
        <v>130602892727</v>
      </c>
      <c r="I944" s="7">
        <v>0</v>
      </c>
      <c r="J944" s="7">
        <v>130602892727</v>
      </c>
      <c r="K944" s="13">
        <v>0</v>
      </c>
      <c r="L944" s="18">
        <v>3643629917.27</v>
      </c>
      <c r="M944" s="13">
        <v>0</v>
      </c>
      <c r="N944" s="14">
        <v>1103531562.5899999</v>
      </c>
      <c r="O944" s="28">
        <v>7383110136.5700006</v>
      </c>
      <c r="P944" s="30">
        <v>274252768024.57001</v>
      </c>
      <c r="R944" s="45">
        <v>416985932368</v>
      </c>
      <c r="S944" s="43">
        <f t="shared" si="42"/>
        <v>1667943729</v>
      </c>
      <c r="T944" s="43">
        <f t="shared" si="43"/>
        <v>138995310.75</v>
      </c>
      <c r="U944" s="50">
        <f t="shared" si="44"/>
        <v>1111962486</v>
      </c>
    </row>
    <row r="945" spans="1:21" x14ac:dyDescent="0.2">
      <c r="A945" s="26" t="s">
        <v>1837</v>
      </c>
      <c r="B945" s="9">
        <v>892201286</v>
      </c>
      <c r="C945" s="6" t="s">
        <v>804</v>
      </c>
      <c r="D945" s="6" t="s">
        <v>424</v>
      </c>
      <c r="E945" s="9" t="s">
        <v>16</v>
      </c>
      <c r="F945" s="19">
        <v>9480</v>
      </c>
      <c r="G945" s="19">
        <v>15937207200</v>
      </c>
      <c r="H945" s="20">
        <v>5091244517</v>
      </c>
      <c r="I945" s="7">
        <v>0</v>
      </c>
      <c r="J945" s="7">
        <v>5091244517</v>
      </c>
      <c r="K945" s="13">
        <v>0</v>
      </c>
      <c r="L945" s="18">
        <v>107700465.59999999</v>
      </c>
      <c r="M945" s="13">
        <v>0</v>
      </c>
      <c r="N945" s="14">
        <v>0</v>
      </c>
      <c r="O945" s="28">
        <v>294836743</v>
      </c>
      <c r="P945" s="30">
        <v>10443425474.4</v>
      </c>
      <c r="R945" s="45">
        <v>15937207200</v>
      </c>
      <c r="S945" s="43">
        <f t="shared" si="42"/>
        <v>63748829</v>
      </c>
      <c r="T945" s="43">
        <f t="shared" si="43"/>
        <v>5312402.42</v>
      </c>
      <c r="U945" s="50">
        <f t="shared" si="44"/>
        <v>42499219.359999999</v>
      </c>
    </row>
    <row r="946" spans="1:21" x14ac:dyDescent="0.2">
      <c r="A946" s="26" t="s">
        <v>1838</v>
      </c>
      <c r="B946" s="9">
        <v>892200058</v>
      </c>
      <c r="C946" s="6" t="s">
        <v>804</v>
      </c>
      <c r="D946" s="6" t="s">
        <v>1839</v>
      </c>
      <c r="E946" s="9" t="s">
        <v>16</v>
      </c>
      <c r="F946" s="19">
        <v>11421</v>
      </c>
      <c r="G946" s="19">
        <v>18263435310</v>
      </c>
      <c r="H946" s="20">
        <v>6267666207</v>
      </c>
      <c r="I946" s="7">
        <v>0</v>
      </c>
      <c r="J946" s="7">
        <v>6267666207</v>
      </c>
      <c r="K946" s="13">
        <v>0</v>
      </c>
      <c r="L946" s="18">
        <v>122975626.95999999</v>
      </c>
      <c r="M946" s="13">
        <v>0</v>
      </c>
      <c r="N946" s="14">
        <v>0</v>
      </c>
      <c r="O946" s="28">
        <v>355203633.10000002</v>
      </c>
      <c r="P946" s="30">
        <v>11517589842.939999</v>
      </c>
      <c r="R946" s="45">
        <v>18263435310</v>
      </c>
      <c r="S946" s="43">
        <f t="shared" si="42"/>
        <v>73053741</v>
      </c>
      <c r="T946" s="43">
        <f t="shared" si="43"/>
        <v>6087811.75</v>
      </c>
      <c r="U946" s="50">
        <f t="shared" si="44"/>
        <v>48702494</v>
      </c>
    </row>
    <row r="947" spans="1:21" x14ac:dyDescent="0.2">
      <c r="A947" s="26" t="s">
        <v>1840</v>
      </c>
      <c r="B947" s="9">
        <v>892280053</v>
      </c>
      <c r="C947" s="6" t="s">
        <v>804</v>
      </c>
      <c r="D947" s="6" t="s">
        <v>1841</v>
      </c>
      <c r="E947" s="9" t="s">
        <v>16</v>
      </c>
      <c r="F947" s="19">
        <v>7130</v>
      </c>
      <c r="G947" s="19">
        <v>12276990140</v>
      </c>
      <c r="H947" s="20">
        <v>3903104908</v>
      </c>
      <c r="I947" s="7">
        <v>0</v>
      </c>
      <c r="J947" s="7">
        <v>3903104908</v>
      </c>
      <c r="K947" s="13">
        <v>0</v>
      </c>
      <c r="L947" s="18">
        <v>79398554.290000007</v>
      </c>
      <c r="M947" s="13">
        <v>0</v>
      </c>
      <c r="N947" s="14">
        <v>0</v>
      </c>
      <c r="O947" s="28">
        <v>221749575.69999999</v>
      </c>
      <c r="P947" s="30">
        <v>8072737102.0100002</v>
      </c>
      <c r="R947" s="45">
        <v>12276990140</v>
      </c>
      <c r="S947" s="43">
        <f t="shared" si="42"/>
        <v>49107961</v>
      </c>
      <c r="T947" s="43">
        <f t="shared" si="43"/>
        <v>4092330.08</v>
      </c>
      <c r="U947" s="50">
        <f t="shared" si="44"/>
        <v>32738640.640000001</v>
      </c>
    </row>
    <row r="948" spans="1:21" x14ac:dyDescent="0.2">
      <c r="A948" s="26" t="s">
        <v>1842</v>
      </c>
      <c r="B948" s="9">
        <v>892280032</v>
      </c>
      <c r="C948" s="6" t="s">
        <v>804</v>
      </c>
      <c r="D948" s="6" t="s">
        <v>1843</v>
      </c>
      <c r="E948" s="9" t="s">
        <v>16</v>
      </c>
      <c r="F948" s="19">
        <v>48124</v>
      </c>
      <c r="G948" s="19">
        <v>83680128656</v>
      </c>
      <c r="H948" s="20">
        <v>26271818510</v>
      </c>
      <c r="I948" s="7">
        <v>0</v>
      </c>
      <c r="J948" s="7">
        <v>26271818510</v>
      </c>
      <c r="K948" s="13">
        <v>0</v>
      </c>
      <c r="L948" s="18">
        <v>632736205.91999996</v>
      </c>
      <c r="M948" s="13">
        <v>0</v>
      </c>
      <c r="N948" s="14">
        <v>0</v>
      </c>
      <c r="O948" s="28">
        <v>1496700782.72</v>
      </c>
      <c r="P948" s="30">
        <v>55278873157.360001</v>
      </c>
      <c r="R948" s="45">
        <v>83680128656</v>
      </c>
      <c r="S948" s="43">
        <f t="shared" si="42"/>
        <v>334720515</v>
      </c>
      <c r="T948" s="43">
        <f t="shared" si="43"/>
        <v>27893376.25</v>
      </c>
      <c r="U948" s="50">
        <f t="shared" si="44"/>
        <v>223147010</v>
      </c>
    </row>
    <row r="949" spans="1:21" x14ac:dyDescent="0.2">
      <c r="A949" s="26" t="s">
        <v>1844</v>
      </c>
      <c r="B949" s="9">
        <v>823003543</v>
      </c>
      <c r="C949" s="6" t="s">
        <v>804</v>
      </c>
      <c r="D949" s="6" t="s">
        <v>1845</v>
      </c>
      <c r="E949" s="9" t="s">
        <v>16</v>
      </c>
      <c r="F949" s="19">
        <v>10970</v>
      </c>
      <c r="G949" s="19">
        <v>17394284310</v>
      </c>
      <c r="H949" s="20">
        <v>6026628493</v>
      </c>
      <c r="I949" s="7">
        <v>0</v>
      </c>
      <c r="J949" s="7">
        <v>6026628493</v>
      </c>
      <c r="K949" s="13">
        <v>0</v>
      </c>
      <c r="L949" s="18">
        <v>153087499.66</v>
      </c>
      <c r="M949" s="13">
        <v>0</v>
      </c>
      <c r="N949" s="14">
        <v>0</v>
      </c>
      <c r="O949" s="28">
        <v>341177117.17000002</v>
      </c>
      <c r="P949" s="30">
        <v>10873391200.17</v>
      </c>
      <c r="R949" s="45">
        <v>17394284310</v>
      </c>
      <c r="S949" s="43">
        <f t="shared" si="42"/>
        <v>69577137</v>
      </c>
      <c r="T949" s="43">
        <f t="shared" si="43"/>
        <v>5798094.75</v>
      </c>
      <c r="U949" s="50">
        <f t="shared" si="44"/>
        <v>46384758</v>
      </c>
    </row>
    <row r="950" spans="1:21" x14ac:dyDescent="0.2">
      <c r="A950" s="26" t="s">
        <v>1846</v>
      </c>
      <c r="B950" s="9">
        <v>892200740</v>
      </c>
      <c r="C950" s="6" t="s">
        <v>804</v>
      </c>
      <c r="D950" s="6" t="s">
        <v>1847</v>
      </c>
      <c r="E950" s="9" t="s">
        <v>16</v>
      </c>
      <c r="F950" s="19">
        <v>4569</v>
      </c>
      <c r="G950" s="19">
        <v>7771498911</v>
      </c>
      <c r="H950" s="20">
        <v>2492447980</v>
      </c>
      <c r="I950" s="7">
        <v>0</v>
      </c>
      <c r="J950" s="7">
        <v>2492447980</v>
      </c>
      <c r="K950" s="13">
        <v>0</v>
      </c>
      <c r="L950" s="18">
        <v>53572371.219999999</v>
      </c>
      <c r="M950" s="13">
        <v>0</v>
      </c>
      <c r="N950" s="14">
        <v>0</v>
      </c>
      <c r="O950" s="28">
        <v>142100113.78999999</v>
      </c>
      <c r="P950" s="30">
        <v>5083378445.9899998</v>
      </c>
      <c r="R950" s="45">
        <v>7771498911</v>
      </c>
      <c r="S950" s="43">
        <f t="shared" si="42"/>
        <v>31085996</v>
      </c>
      <c r="T950" s="43">
        <f t="shared" si="43"/>
        <v>2590499.67</v>
      </c>
      <c r="U950" s="50">
        <f t="shared" si="44"/>
        <v>20723997.359999999</v>
      </c>
    </row>
    <row r="951" spans="1:21" x14ac:dyDescent="0.2">
      <c r="A951" s="26" t="s">
        <v>1848</v>
      </c>
      <c r="B951" s="9">
        <v>823002595</v>
      </c>
      <c r="C951" s="6" t="s">
        <v>804</v>
      </c>
      <c r="D951" s="6" t="s">
        <v>1849</v>
      </c>
      <c r="E951" s="9" t="s">
        <v>16</v>
      </c>
      <c r="F951" s="19">
        <v>8704</v>
      </c>
      <c r="G951" s="19">
        <v>15085111296</v>
      </c>
      <c r="H951" s="20">
        <v>4794553516</v>
      </c>
      <c r="I951" s="7">
        <v>0</v>
      </c>
      <c r="J951" s="7">
        <v>4794553516</v>
      </c>
      <c r="K951" s="13">
        <v>0</v>
      </c>
      <c r="L951" s="18">
        <v>97297826.810000002</v>
      </c>
      <c r="M951" s="13">
        <v>0</v>
      </c>
      <c r="N951" s="14">
        <v>0</v>
      </c>
      <c r="O951" s="28">
        <v>270702427.32999998</v>
      </c>
      <c r="P951" s="30">
        <v>9922557525.8600006</v>
      </c>
      <c r="R951" s="45">
        <v>15085111296</v>
      </c>
      <c r="S951" s="43">
        <f t="shared" si="42"/>
        <v>60340445</v>
      </c>
      <c r="T951" s="43">
        <f t="shared" si="43"/>
        <v>5028370.42</v>
      </c>
      <c r="U951" s="50">
        <f t="shared" si="44"/>
        <v>40226963.359999999</v>
      </c>
    </row>
    <row r="952" spans="1:21" x14ac:dyDescent="0.2">
      <c r="A952" s="26" t="s">
        <v>1850</v>
      </c>
      <c r="B952" s="9">
        <v>800049826</v>
      </c>
      <c r="C952" s="6" t="s">
        <v>804</v>
      </c>
      <c r="D952" s="6" t="s">
        <v>1851</v>
      </c>
      <c r="E952" s="9" t="s">
        <v>16</v>
      </c>
      <c r="F952" s="19">
        <v>19893</v>
      </c>
      <c r="G952" s="19">
        <v>32730609369</v>
      </c>
      <c r="H952" s="20">
        <v>10917678537</v>
      </c>
      <c r="I952" s="7">
        <v>0</v>
      </c>
      <c r="J952" s="7">
        <v>10917678537</v>
      </c>
      <c r="K952" s="13">
        <v>0</v>
      </c>
      <c r="L952" s="18">
        <v>228926646.53</v>
      </c>
      <c r="M952" s="13">
        <v>0</v>
      </c>
      <c r="N952" s="14">
        <v>0</v>
      </c>
      <c r="O952" s="28">
        <v>618690646.47000003</v>
      </c>
      <c r="P952" s="30">
        <v>20965313539</v>
      </c>
      <c r="R952" s="45">
        <v>32730609369</v>
      </c>
      <c r="S952" s="43">
        <f t="shared" si="42"/>
        <v>130922437</v>
      </c>
      <c r="T952" s="43">
        <f t="shared" si="43"/>
        <v>10910203.08</v>
      </c>
      <c r="U952" s="50">
        <f t="shared" si="44"/>
        <v>87281624.640000001</v>
      </c>
    </row>
    <row r="953" spans="1:21" x14ac:dyDescent="0.2">
      <c r="A953" s="26" t="s">
        <v>1852</v>
      </c>
      <c r="B953" s="9">
        <v>800061313</v>
      </c>
      <c r="C953" s="6" t="s">
        <v>804</v>
      </c>
      <c r="D953" s="6" t="s">
        <v>1853</v>
      </c>
      <c r="E953" s="9" t="s">
        <v>16</v>
      </c>
      <c r="F953" s="19">
        <v>17661</v>
      </c>
      <c r="G953" s="19">
        <v>27826230075</v>
      </c>
      <c r="H953" s="20">
        <v>9687929634</v>
      </c>
      <c r="I953" s="7">
        <v>0</v>
      </c>
      <c r="J953" s="7">
        <v>9687929634</v>
      </c>
      <c r="K953" s="13">
        <v>0</v>
      </c>
      <c r="L953" s="18">
        <v>181413084.87</v>
      </c>
      <c r="M953" s="13">
        <v>0</v>
      </c>
      <c r="N953" s="14">
        <v>0</v>
      </c>
      <c r="O953" s="28">
        <v>549273387.99000001</v>
      </c>
      <c r="P953" s="30">
        <v>17407613968.139999</v>
      </c>
      <c r="R953" s="45">
        <v>27826230075</v>
      </c>
      <c r="S953" s="43">
        <f t="shared" si="42"/>
        <v>111304920</v>
      </c>
      <c r="T953" s="43">
        <f t="shared" si="43"/>
        <v>9275410</v>
      </c>
      <c r="U953" s="50">
        <f t="shared" si="44"/>
        <v>74203280</v>
      </c>
    </row>
    <row r="954" spans="1:21" x14ac:dyDescent="0.2">
      <c r="A954" s="26" t="s">
        <v>1854</v>
      </c>
      <c r="B954" s="9">
        <v>800050331</v>
      </c>
      <c r="C954" s="6" t="s">
        <v>804</v>
      </c>
      <c r="D954" s="6" t="s">
        <v>143</v>
      </c>
      <c r="E954" s="9" t="s">
        <v>16</v>
      </c>
      <c r="F954" s="19">
        <v>10872</v>
      </c>
      <c r="G954" s="19">
        <v>18378213624</v>
      </c>
      <c r="H954" s="20">
        <v>5843328095</v>
      </c>
      <c r="I954" s="7">
        <v>0</v>
      </c>
      <c r="J954" s="7">
        <v>5843328095</v>
      </c>
      <c r="K954" s="13">
        <v>0</v>
      </c>
      <c r="L954" s="18">
        <v>119569787.5</v>
      </c>
      <c r="M954" s="13">
        <v>0</v>
      </c>
      <c r="N954" s="14">
        <v>0</v>
      </c>
      <c r="O954" s="28">
        <v>338129226.77999997</v>
      </c>
      <c r="P954" s="30">
        <v>12077186514.720001</v>
      </c>
      <c r="R954" s="45">
        <v>18378213624</v>
      </c>
      <c r="S954" s="43">
        <f t="shared" si="42"/>
        <v>73512854</v>
      </c>
      <c r="T954" s="43">
        <f t="shared" si="43"/>
        <v>6126071.1699999999</v>
      </c>
      <c r="U954" s="50">
        <f t="shared" si="44"/>
        <v>49008569.359999999</v>
      </c>
    </row>
    <row r="955" spans="1:21" x14ac:dyDescent="0.2">
      <c r="A955" s="26" t="s">
        <v>1855</v>
      </c>
      <c r="B955" s="9">
        <v>892201287</v>
      </c>
      <c r="C955" s="6" t="s">
        <v>804</v>
      </c>
      <c r="D955" s="6" t="s">
        <v>1856</v>
      </c>
      <c r="E955" s="9" t="s">
        <v>16</v>
      </c>
      <c r="F955" s="19">
        <v>20688</v>
      </c>
      <c r="G955" s="19">
        <v>35882756736</v>
      </c>
      <c r="H955" s="20">
        <v>11309126682</v>
      </c>
      <c r="I955" s="7">
        <v>0</v>
      </c>
      <c r="J955" s="7">
        <v>11309126682</v>
      </c>
      <c r="K955" s="13">
        <v>0</v>
      </c>
      <c r="L955" s="18">
        <v>229373776.84999999</v>
      </c>
      <c r="M955" s="13">
        <v>0</v>
      </c>
      <c r="N955" s="14">
        <v>0</v>
      </c>
      <c r="O955" s="28">
        <v>643415879.65999997</v>
      </c>
      <c r="P955" s="30">
        <v>23700840397.489998</v>
      </c>
      <c r="R955" s="45">
        <v>35882756736</v>
      </c>
      <c r="S955" s="43">
        <f t="shared" si="42"/>
        <v>143531027</v>
      </c>
      <c r="T955" s="43">
        <f t="shared" si="43"/>
        <v>11960918.92</v>
      </c>
      <c r="U955" s="50">
        <f t="shared" si="44"/>
        <v>95687351.359999999</v>
      </c>
    </row>
    <row r="956" spans="1:21" x14ac:dyDescent="0.2">
      <c r="A956" s="26" t="s">
        <v>1857</v>
      </c>
      <c r="B956" s="9">
        <v>892280057</v>
      </c>
      <c r="C956" s="6" t="s">
        <v>804</v>
      </c>
      <c r="D956" s="6" t="s">
        <v>1858</v>
      </c>
      <c r="E956" s="9" t="s">
        <v>16</v>
      </c>
      <c r="F956" s="19">
        <v>38546</v>
      </c>
      <c r="G956" s="19">
        <v>69403036650</v>
      </c>
      <c r="H956" s="20">
        <v>21179733543</v>
      </c>
      <c r="I956" s="7">
        <v>0</v>
      </c>
      <c r="J956" s="7">
        <v>21179733543</v>
      </c>
      <c r="K956" s="13">
        <v>0</v>
      </c>
      <c r="L956" s="18">
        <v>436231251.01999998</v>
      </c>
      <c r="M956" s="13">
        <v>0</v>
      </c>
      <c r="N956" s="14">
        <v>0</v>
      </c>
      <c r="O956" s="28">
        <v>1198816149.3399999</v>
      </c>
      <c r="P956" s="30">
        <v>46588255706.639999</v>
      </c>
      <c r="R956" s="45">
        <v>69403036650</v>
      </c>
      <c r="S956" s="43">
        <f t="shared" si="42"/>
        <v>277612147</v>
      </c>
      <c r="T956" s="43">
        <f t="shared" si="43"/>
        <v>23134345.579999998</v>
      </c>
      <c r="U956" s="50">
        <f t="shared" si="44"/>
        <v>185074764.63999999</v>
      </c>
    </row>
    <row r="957" spans="1:21" x14ac:dyDescent="0.2">
      <c r="A957" s="26" t="s">
        <v>1859</v>
      </c>
      <c r="B957" s="9">
        <v>892201296</v>
      </c>
      <c r="C957" s="6" t="s">
        <v>804</v>
      </c>
      <c r="D957" s="6" t="s">
        <v>1860</v>
      </c>
      <c r="E957" s="9" t="s">
        <v>16</v>
      </c>
      <c r="F957" s="19">
        <v>14692</v>
      </c>
      <c r="G957" s="19">
        <v>23877541244</v>
      </c>
      <c r="H957" s="20">
        <v>8026325051</v>
      </c>
      <c r="I957" s="7">
        <v>0</v>
      </c>
      <c r="J957" s="7">
        <v>8026325051</v>
      </c>
      <c r="K957" s="13">
        <v>0</v>
      </c>
      <c r="L957" s="18">
        <v>197073028.15000001</v>
      </c>
      <c r="M957" s="13">
        <v>0</v>
      </c>
      <c r="N957" s="14">
        <v>0</v>
      </c>
      <c r="O957" s="28">
        <v>456934749.81</v>
      </c>
      <c r="P957" s="30">
        <v>15197208415.040001</v>
      </c>
      <c r="R957" s="45">
        <v>23877541244</v>
      </c>
      <c r="S957" s="43">
        <f t="shared" si="42"/>
        <v>95510165</v>
      </c>
      <c r="T957" s="43">
        <f t="shared" si="43"/>
        <v>7959180.4199999999</v>
      </c>
      <c r="U957" s="50">
        <f t="shared" si="44"/>
        <v>63673443.359999999</v>
      </c>
    </row>
    <row r="958" spans="1:21" x14ac:dyDescent="0.2">
      <c r="A958" s="26" t="s">
        <v>1861</v>
      </c>
      <c r="B958" s="9">
        <v>800100729</v>
      </c>
      <c r="C958" s="6" t="s">
        <v>804</v>
      </c>
      <c r="D958" s="6" t="s">
        <v>1862</v>
      </c>
      <c r="E958" s="9" t="s">
        <v>16</v>
      </c>
      <c r="F958" s="19">
        <v>23125</v>
      </c>
      <c r="G958" s="19">
        <v>40209888750</v>
      </c>
      <c r="H958" s="20">
        <v>12653799440</v>
      </c>
      <c r="I958" s="7">
        <v>0</v>
      </c>
      <c r="J958" s="7">
        <v>12653799440</v>
      </c>
      <c r="K958" s="13">
        <v>0</v>
      </c>
      <c r="L958" s="18">
        <v>276859666.79000002</v>
      </c>
      <c r="M958" s="13">
        <v>0</v>
      </c>
      <c r="N958" s="14">
        <v>0</v>
      </c>
      <c r="O958" s="28">
        <v>719208827.21000004</v>
      </c>
      <c r="P958" s="30">
        <v>26560020816</v>
      </c>
      <c r="R958" s="45">
        <v>40209888750</v>
      </c>
      <c r="S958" s="43">
        <f t="shared" si="42"/>
        <v>160839555</v>
      </c>
      <c r="T958" s="43">
        <f t="shared" si="43"/>
        <v>13403296.25</v>
      </c>
      <c r="U958" s="50">
        <f t="shared" si="44"/>
        <v>107226370</v>
      </c>
    </row>
    <row r="959" spans="1:21" x14ac:dyDescent="0.2">
      <c r="A959" s="26" t="s">
        <v>1863</v>
      </c>
      <c r="B959" s="9">
        <v>892200312</v>
      </c>
      <c r="C959" s="6" t="s">
        <v>804</v>
      </c>
      <c r="D959" s="6" t="s">
        <v>1864</v>
      </c>
      <c r="E959" s="9" t="s">
        <v>16</v>
      </c>
      <c r="F959" s="19">
        <v>12797</v>
      </c>
      <c r="G959" s="19">
        <v>20094911551</v>
      </c>
      <c r="H959" s="20">
        <v>7033399034</v>
      </c>
      <c r="I959" s="7">
        <v>0</v>
      </c>
      <c r="J959" s="7">
        <v>7033399034</v>
      </c>
      <c r="K959" s="13">
        <v>0</v>
      </c>
      <c r="L959" s="18">
        <v>149320527.5</v>
      </c>
      <c r="M959" s="13">
        <v>0</v>
      </c>
      <c r="N959" s="14">
        <v>0</v>
      </c>
      <c r="O959" s="28">
        <v>397998502.13</v>
      </c>
      <c r="P959" s="30">
        <v>12514193487.369999</v>
      </c>
      <c r="R959" s="45">
        <v>20094911551</v>
      </c>
      <c r="S959" s="43">
        <f t="shared" si="42"/>
        <v>80379646</v>
      </c>
      <c r="T959" s="43">
        <f t="shared" si="43"/>
        <v>6698303.8300000001</v>
      </c>
      <c r="U959" s="50">
        <f t="shared" si="44"/>
        <v>53586430.640000001</v>
      </c>
    </row>
    <row r="960" spans="1:21" x14ac:dyDescent="0.2">
      <c r="A960" s="26" t="s">
        <v>1865</v>
      </c>
      <c r="B960" s="9">
        <v>892280055</v>
      </c>
      <c r="C960" s="6" t="s">
        <v>804</v>
      </c>
      <c r="D960" s="6" t="s">
        <v>1866</v>
      </c>
      <c r="E960" s="9" t="s">
        <v>16</v>
      </c>
      <c r="F960" s="19">
        <v>41662</v>
      </c>
      <c r="G960" s="19">
        <v>65699057548</v>
      </c>
      <c r="H960" s="20">
        <v>22879317094</v>
      </c>
      <c r="I960" s="7">
        <v>0</v>
      </c>
      <c r="J960" s="7">
        <v>22879317094</v>
      </c>
      <c r="K960" s="13">
        <v>0</v>
      </c>
      <c r="L960" s="18">
        <v>468988750.56</v>
      </c>
      <c r="M960" s="13">
        <v>0</v>
      </c>
      <c r="N960" s="14">
        <v>0</v>
      </c>
      <c r="O960" s="28">
        <v>1295726623.0899999</v>
      </c>
      <c r="P960" s="30">
        <v>41055025080.349998</v>
      </c>
      <c r="R960" s="45">
        <v>65699057548</v>
      </c>
      <c r="S960" s="43">
        <f t="shared" si="42"/>
        <v>262796230</v>
      </c>
      <c r="T960" s="43">
        <f t="shared" si="43"/>
        <v>21899685.829999998</v>
      </c>
      <c r="U960" s="50">
        <f t="shared" si="44"/>
        <v>175197486.63999999</v>
      </c>
    </row>
    <row r="961" spans="1:21" x14ac:dyDescent="0.2">
      <c r="A961" s="26" t="s">
        <v>1867</v>
      </c>
      <c r="B961" s="9">
        <v>892280054</v>
      </c>
      <c r="C961" s="6" t="s">
        <v>804</v>
      </c>
      <c r="D961" s="6" t="s">
        <v>1868</v>
      </c>
      <c r="E961" s="9" t="s">
        <v>16</v>
      </c>
      <c r="F961" s="19">
        <v>21168</v>
      </c>
      <c r="G961" s="19">
        <v>34326494496</v>
      </c>
      <c r="H961" s="20">
        <v>11502998106</v>
      </c>
      <c r="I961" s="7">
        <v>0</v>
      </c>
      <c r="J961" s="7">
        <v>11502998106</v>
      </c>
      <c r="K961" s="13">
        <v>0</v>
      </c>
      <c r="L961" s="18">
        <v>243323147.12</v>
      </c>
      <c r="M961" s="13">
        <v>0</v>
      </c>
      <c r="N961" s="14">
        <v>0</v>
      </c>
      <c r="O961" s="28">
        <v>658344322.35000002</v>
      </c>
      <c r="P961" s="30">
        <v>21921828920.529999</v>
      </c>
      <c r="R961" s="45">
        <v>34326494496</v>
      </c>
      <c r="S961" s="43">
        <f t="shared" si="42"/>
        <v>137305978</v>
      </c>
      <c r="T961" s="43">
        <f t="shared" si="43"/>
        <v>11442164.83</v>
      </c>
      <c r="U961" s="50">
        <f t="shared" si="44"/>
        <v>91537318.640000001</v>
      </c>
    </row>
    <row r="962" spans="1:21" x14ac:dyDescent="0.2">
      <c r="A962" s="26" t="s">
        <v>1869</v>
      </c>
      <c r="B962" s="9">
        <v>892201282</v>
      </c>
      <c r="C962" s="6" t="s">
        <v>804</v>
      </c>
      <c r="D962" s="6" t="s">
        <v>1870</v>
      </c>
      <c r="E962" s="9" t="s">
        <v>16</v>
      </c>
      <c r="F962" s="19">
        <v>11938</v>
      </c>
      <c r="G962" s="19">
        <v>21467102608</v>
      </c>
      <c r="H962" s="20">
        <v>6512165742</v>
      </c>
      <c r="I962" s="7">
        <v>0</v>
      </c>
      <c r="J962" s="7">
        <v>6512165742</v>
      </c>
      <c r="K962" s="13">
        <v>0</v>
      </c>
      <c r="L962" s="18">
        <v>137044340.81999999</v>
      </c>
      <c r="M962" s="13">
        <v>0</v>
      </c>
      <c r="N962" s="14">
        <v>0</v>
      </c>
      <c r="O962" s="28">
        <v>371282809.91000003</v>
      </c>
      <c r="P962" s="30">
        <v>14446609715.27</v>
      </c>
      <c r="R962" s="45">
        <v>21467102608</v>
      </c>
      <c r="S962" s="43">
        <f t="shared" si="42"/>
        <v>85868410</v>
      </c>
      <c r="T962" s="43">
        <f t="shared" si="43"/>
        <v>7155700.8300000001</v>
      </c>
      <c r="U962" s="50">
        <f t="shared" si="44"/>
        <v>57245606.640000001</v>
      </c>
    </row>
    <row r="963" spans="1:21" x14ac:dyDescent="0.2">
      <c r="A963" s="26" t="s">
        <v>1871</v>
      </c>
      <c r="B963" s="9">
        <v>892200591</v>
      </c>
      <c r="C963" s="6" t="s">
        <v>804</v>
      </c>
      <c r="D963" s="6" t="s">
        <v>1872</v>
      </c>
      <c r="E963" s="9" t="s">
        <v>16</v>
      </c>
      <c r="F963" s="19">
        <v>59686</v>
      </c>
      <c r="G963" s="19">
        <v>106532049250</v>
      </c>
      <c r="H963" s="20">
        <v>32837659443</v>
      </c>
      <c r="I963" s="7">
        <v>0</v>
      </c>
      <c r="J963" s="7">
        <v>32837659443</v>
      </c>
      <c r="K963" s="13">
        <v>0</v>
      </c>
      <c r="L963" s="18">
        <v>710748376.23000002</v>
      </c>
      <c r="M963" s="13">
        <v>0</v>
      </c>
      <c r="N963" s="14">
        <v>0</v>
      </c>
      <c r="O963" s="28">
        <v>1856289645.8599999</v>
      </c>
      <c r="P963" s="30">
        <v>71127351784.910004</v>
      </c>
      <c r="R963" s="45">
        <v>106532049250</v>
      </c>
      <c r="S963" s="43">
        <f t="shared" si="42"/>
        <v>426128197</v>
      </c>
      <c r="T963" s="43">
        <f t="shared" si="43"/>
        <v>35510683.079999998</v>
      </c>
      <c r="U963" s="50">
        <f t="shared" si="44"/>
        <v>284085464.63999999</v>
      </c>
    </row>
    <row r="964" spans="1:21" x14ac:dyDescent="0.2">
      <c r="A964" s="26" t="s">
        <v>1873</v>
      </c>
      <c r="B964" s="9">
        <v>892200592</v>
      </c>
      <c r="C964" s="6" t="s">
        <v>804</v>
      </c>
      <c r="D964" s="6" t="s">
        <v>1874</v>
      </c>
      <c r="E964" s="9" t="s">
        <v>16</v>
      </c>
      <c r="F964" s="19">
        <v>53500</v>
      </c>
      <c r="G964" s="19">
        <v>104805537000</v>
      </c>
      <c r="H964" s="20">
        <v>29071643877</v>
      </c>
      <c r="I964" s="7">
        <v>0</v>
      </c>
      <c r="J964" s="7">
        <v>29071643877</v>
      </c>
      <c r="K964" s="13">
        <v>0</v>
      </c>
      <c r="L964" s="18">
        <v>643977352.20000005</v>
      </c>
      <c r="M964" s="13">
        <v>0</v>
      </c>
      <c r="N964" s="14">
        <v>0</v>
      </c>
      <c r="O964" s="28">
        <v>1663899340.78</v>
      </c>
      <c r="P964" s="30">
        <v>73426016430.020004</v>
      </c>
      <c r="R964" s="45">
        <v>104805537000</v>
      </c>
      <c r="S964" s="43">
        <f t="shared" si="42"/>
        <v>419222148</v>
      </c>
      <c r="T964" s="43">
        <f t="shared" si="43"/>
        <v>34935179</v>
      </c>
      <c r="U964" s="50">
        <f t="shared" si="44"/>
        <v>279481432</v>
      </c>
    </row>
    <row r="965" spans="1:21" x14ac:dyDescent="0.2">
      <c r="A965" s="26" t="s">
        <v>1875</v>
      </c>
      <c r="B965" s="9">
        <v>892280063</v>
      </c>
      <c r="C965" s="6" t="s">
        <v>804</v>
      </c>
      <c r="D965" s="6" t="s">
        <v>203</v>
      </c>
      <c r="E965" s="9" t="s">
        <v>16</v>
      </c>
      <c r="F965" s="19">
        <v>17231</v>
      </c>
      <c r="G965" s="19">
        <v>30254344879</v>
      </c>
      <c r="H965" s="20">
        <v>9454181063</v>
      </c>
      <c r="I965" s="7">
        <v>0</v>
      </c>
      <c r="J965" s="7">
        <v>9454181063</v>
      </c>
      <c r="K965" s="13">
        <v>0</v>
      </c>
      <c r="L965" s="18">
        <v>197692465.15000001</v>
      </c>
      <c r="M965" s="13">
        <v>0</v>
      </c>
      <c r="N965" s="14">
        <v>0</v>
      </c>
      <c r="O965" s="28">
        <v>535899991.42000002</v>
      </c>
      <c r="P965" s="30">
        <v>20066571359.43</v>
      </c>
      <c r="R965" s="45">
        <v>30254344879</v>
      </c>
      <c r="S965" s="43">
        <f t="shared" si="42"/>
        <v>121017380</v>
      </c>
      <c r="T965" s="43">
        <f t="shared" si="43"/>
        <v>10084781.67</v>
      </c>
      <c r="U965" s="50">
        <f t="shared" si="44"/>
        <v>80678253.359999999</v>
      </c>
    </row>
    <row r="966" spans="1:21" x14ac:dyDescent="0.2">
      <c r="A966" s="26" t="s">
        <v>1876</v>
      </c>
      <c r="B966" s="9">
        <v>800100747</v>
      </c>
      <c r="C966" s="6" t="s">
        <v>804</v>
      </c>
      <c r="D966" s="6" t="s">
        <v>1877</v>
      </c>
      <c r="E966" s="9" t="s">
        <v>16</v>
      </c>
      <c r="F966" s="19">
        <v>26762</v>
      </c>
      <c r="G966" s="19">
        <v>47470355314</v>
      </c>
      <c r="H966" s="20">
        <v>14531581917</v>
      </c>
      <c r="I966" s="7">
        <v>0</v>
      </c>
      <c r="J966" s="7">
        <v>14531581917</v>
      </c>
      <c r="K966" s="13">
        <v>0</v>
      </c>
      <c r="L966" s="18">
        <v>286581823.16000003</v>
      </c>
      <c r="M966" s="13">
        <v>0</v>
      </c>
      <c r="N966" s="14">
        <v>0</v>
      </c>
      <c r="O966" s="28">
        <v>832322881.46000004</v>
      </c>
      <c r="P966" s="30">
        <v>31819868692.380001</v>
      </c>
      <c r="R966" s="45">
        <v>47470355314</v>
      </c>
      <c r="S966" s="43">
        <f t="shared" si="42"/>
        <v>189881421</v>
      </c>
      <c r="T966" s="43">
        <f t="shared" si="43"/>
        <v>15823451.75</v>
      </c>
      <c r="U966" s="50">
        <f t="shared" si="44"/>
        <v>126587614</v>
      </c>
    </row>
    <row r="967" spans="1:21" x14ac:dyDescent="0.2">
      <c r="A967" s="26" t="s">
        <v>1878</v>
      </c>
      <c r="B967" s="9">
        <v>892280061</v>
      </c>
      <c r="C967" s="6" t="s">
        <v>804</v>
      </c>
      <c r="D967" s="6" t="s">
        <v>804</v>
      </c>
      <c r="E967" s="9" t="s">
        <v>16</v>
      </c>
      <c r="F967" s="19">
        <v>21561</v>
      </c>
      <c r="G967" s="19">
        <v>38296367907</v>
      </c>
      <c r="H967" s="20">
        <v>11779492292</v>
      </c>
      <c r="I967" s="7">
        <v>0</v>
      </c>
      <c r="J967" s="7">
        <v>11779492292</v>
      </c>
      <c r="K967" s="13">
        <v>0</v>
      </c>
      <c r="L967" s="18">
        <v>247206255</v>
      </c>
      <c r="M967" s="13">
        <v>0</v>
      </c>
      <c r="N967" s="14">
        <v>0</v>
      </c>
      <c r="O967" s="28">
        <v>670566984.78999996</v>
      </c>
      <c r="P967" s="30">
        <v>25599102375.209999</v>
      </c>
      <c r="R967" s="45">
        <v>38296367907</v>
      </c>
      <c r="S967" s="43">
        <f t="shared" si="42"/>
        <v>153185472</v>
      </c>
      <c r="T967" s="43">
        <f t="shared" si="43"/>
        <v>12765456</v>
      </c>
      <c r="U967" s="50">
        <f t="shared" si="44"/>
        <v>102123648</v>
      </c>
    </row>
    <row r="968" spans="1:21" x14ac:dyDescent="0.2">
      <c r="A968" s="26" t="s">
        <v>1879</v>
      </c>
      <c r="B968" s="9">
        <v>892200839</v>
      </c>
      <c r="C968" s="6" t="s">
        <v>804</v>
      </c>
      <c r="D968" s="6" t="s">
        <v>1880</v>
      </c>
      <c r="E968" s="9" t="s">
        <v>16</v>
      </c>
      <c r="F968" s="19">
        <v>26845</v>
      </c>
      <c r="G968" s="19">
        <v>42877317210</v>
      </c>
      <c r="H968" s="20">
        <v>14747296472</v>
      </c>
      <c r="I968" s="7">
        <v>0</v>
      </c>
      <c r="J968" s="7">
        <v>14747296472</v>
      </c>
      <c r="K968" s="13">
        <v>0</v>
      </c>
      <c r="L968" s="18">
        <v>306512104.94999999</v>
      </c>
      <c r="M968" s="13">
        <v>0</v>
      </c>
      <c r="N968" s="14">
        <v>0</v>
      </c>
      <c r="O968" s="28">
        <v>834904258</v>
      </c>
      <c r="P968" s="30">
        <v>26988604375.049999</v>
      </c>
      <c r="R968" s="45">
        <v>42877317210</v>
      </c>
      <c r="S968" s="43">
        <f t="shared" si="42"/>
        <v>171509269</v>
      </c>
      <c r="T968" s="43">
        <f t="shared" si="43"/>
        <v>14292439.08</v>
      </c>
      <c r="U968" s="50">
        <f t="shared" si="44"/>
        <v>114339512.64</v>
      </c>
    </row>
    <row r="969" spans="1:21" x14ac:dyDescent="0.2">
      <c r="A969" s="26" t="s">
        <v>1881</v>
      </c>
      <c r="B969" s="9">
        <v>800100751</v>
      </c>
      <c r="C969" s="6" t="s">
        <v>804</v>
      </c>
      <c r="D969" s="6" t="s">
        <v>1882</v>
      </c>
      <c r="E969" s="9" t="s">
        <v>16</v>
      </c>
      <c r="F969" s="19">
        <v>18607</v>
      </c>
      <c r="G969" s="19">
        <v>31662917869</v>
      </c>
      <c r="H969" s="20">
        <v>10114321960</v>
      </c>
      <c r="I969" s="7">
        <v>0</v>
      </c>
      <c r="J969" s="7">
        <v>10114321960</v>
      </c>
      <c r="K969" s="13">
        <v>0</v>
      </c>
      <c r="L969" s="18">
        <v>204454601.55000001</v>
      </c>
      <c r="M969" s="13">
        <v>0</v>
      </c>
      <c r="N969" s="14">
        <v>0</v>
      </c>
      <c r="O969" s="28">
        <v>578694860.45000005</v>
      </c>
      <c r="P969" s="30">
        <v>20765446447</v>
      </c>
      <c r="R969" s="45">
        <v>31662917869</v>
      </c>
      <c r="S969" s="43">
        <f t="shared" si="42"/>
        <v>126651671</v>
      </c>
      <c r="T969" s="43">
        <f t="shared" si="43"/>
        <v>10554305.92</v>
      </c>
      <c r="U969" s="50">
        <f t="shared" si="44"/>
        <v>84434447.359999999</v>
      </c>
    </row>
    <row r="970" spans="1:21" x14ac:dyDescent="0.2">
      <c r="A970" s="26" t="s">
        <v>1883</v>
      </c>
      <c r="B970" s="9">
        <v>800113389</v>
      </c>
      <c r="C970" s="6" t="s">
        <v>1884</v>
      </c>
      <c r="D970" s="6" t="s">
        <v>1885</v>
      </c>
      <c r="E970" s="9" t="s">
        <v>49</v>
      </c>
      <c r="F970" s="19">
        <v>227953</v>
      </c>
      <c r="G970" s="19">
        <v>416755756109</v>
      </c>
      <c r="H970" s="20">
        <v>124293610518</v>
      </c>
      <c r="I970" s="7">
        <v>0</v>
      </c>
      <c r="J970" s="7">
        <v>124293610518</v>
      </c>
      <c r="K970" s="13">
        <v>0</v>
      </c>
      <c r="L970" s="18">
        <v>6612739352.8599997</v>
      </c>
      <c r="M970" s="13">
        <v>0</v>
      </c>
      <c r="N970" s="14">
        <v>2169273761.9299998</v>
      </c>
      <c r="O970" s="28">
        <v>21039240345.550003</v>
      </c>
      <c r="P970" s="30">
        <v>262640892130.66</v>
      </c>
      <c r="R970" s="45">
        <v>416755756109</v>
      </c>
      <c r="S970" s="43">
        <f t="shared" si="42"/>
        <v>1667023024</v>
      </c>
      <c r="T970" s="43">
        <f t="shared" si="43"/>
        <v>138918585.33000001</v>
      </c>
      <c r="U970" s="50">
        <f t="shared" si="44"/>
        <v>1111348682.6400001</v>
      </c>
    </row>
    <row r="971" spans="1:21" x14ac:dyDescent="0.2">
      <c r="A971" s="26" t="s">
        <v>1886</v>
      </c>
      <c r="B971" s="9">
        <v>890702017</v>
      </c>
      <c r="C971" s="6" t="s">
        <v>1884</v>
      </c>
      <c r="D971" s="6" t="s">
        <v>1887</v>
      </c>
      <c r="E971" s="9" t="s">
        <v>16</v>
      </c>
      <c r="F971" s="19">
        <v>2913</v>
      </c>
      <c r="G971" s="19">
        <v>5974924212</v>
      </c>
      <c r="H971" s="20">
        <v>1581518509</v>
      </c>
      <c r="I971" s="7">
        <v>0</v>
      </c>
      <c r="J971" s="7">
        <v>1581518509</v>
      </c>
      <c r="K971" s="13">
        <v>0</v>
      </c>
      <c r="L971" s="18">
        <v>52448495.390000001</v>
      </c>
      <c r="M971" s="13">
        <v>0</v>
      </c>
      <c r="N971" s="14">
        <v>0</v>
      </c>
      <c r="O971" s="28">
        <v>268859401.39999998</v>
      </c>
      <c r="P971" s="30">
        <v>4072097806.21</v>
      </c>
      <c r="R971" s="45">
        <v>5974924212</v>
      </c>
      <c r="S971" s="43">
        <f t="shared" si="42"/>
        <v>23899697</v>
      </c>
      <c r="T971" s="43">
        <f t="shared" si="43"/>
        <v>1991641.42</v>
      </c>
      <c r="U971" s="50">
        <f t="shared" si="44"/>
        <v>15933131.359999999</v>
      </c>
    </row>
    <row r="972" spans="1:21" x14ac:dyDescent="0.2">
      <c r="A972" s="26" t="s">
        <v>1888</v>
      </c>
      <c r="B972" s="9">
        <v>890700961</v>
      </c>
      <c r="C972" s="6" t="s">
        <v>1884</v>
      </c>
      <c r="D972" s="6" t="s">
        <v>1889</v>
      </c>
      <c r="E972" s="9" t="s">
        <v>13</v>
      </c>
      <c r="F972" s="19">
        <v>5499</v>
      </c>
      <c r="G972" s="19">
        <v>9265809501</v>
      </c>
      <c r="H972" s="20">
        <v>2958275081</v>
      </c>
      <c r="I972" s="7">
        <v>0</v>
      </c>
      <c r="J972" s="7">
        <v>2958275081</v>
      </c>
      <c r="K972" s="13">
        <v>0</v>
      </c>
      <c r="L972" s="18">
        <v>117100456.42</v>
      </c>
      <c r="M972" s="13">
        <v>0</v>
      </c>
      <c r="N972" s="14">
        <v>0</v>
      </c>
      <c r="O972" s="28">
        <v>507537881.31999999</v>
      </c>
      <c r="P972" s="30">
        <v>5682896082.2600002</v>
      </c>
      <c r="R972" s="45">
        <v>9265809501</v>
      </c>
      <c r="S972" s="43">
        <f t="shared" si="42"/>
        <v>37063238</v>
      </c>
      <c r="T972" s="43">
        <f t="shared" si="43"/>
        <v>3088603.17</v>
      </c>
      <c r="U972" s="50">
        <f t="shared" si="44"/>
        <v>24708825.359999999</v>
      </c>
    </row>
    <row r="973" spans="1:21" x14ac:dyDescent="0.2">
      <c r="A973" s="26" t="s">
        <v>1890</v>
      </c>
      <c r="B973" s="9">
        <v>800100048</v>
      </c>
      <c r="C973" s="6" t="s">
        <v>1884</v>
      </c>
      <c r="D973" s="6" t="s">
        <v>1891</v>
      </c>
      <c r="E973" s="9" t="s">
        <v>13</v>
      </c>
      <c r="F973" s="19">
        <v>3599</v>
      </c>
      <c r="G973" s="19">
        <v>6532876008</v>
      </c>
      <c r="H973" s="20">
        <v>1939655171</v>
      </c>
      <c r="I973" s="7">
        <v>0</v>
      </c>
      <c r="J973" s="7">
        <v>1939655171</v>
      </c>
      <c r="K973" s="13">
        <v>0</v>
      </c>
      <c r="L973" s="18">
        <v>47872471.700000003</v>
      </c>
      <c r="M973" s="13">
        <v>0</v>
      </c>
      <c r="N973" s="14">
        <v>0</v>
      </c>
      <c r="O973" s="28">
        <v>332174729.01999998</v>
      </c>
      <c r="P973" s="30">
        <v>4213173636.2799997</v>
      </c>
      <c r="R973" s="45">
        <v>6532876008</v>
      </c>
      <c r="S973" s="43">
        <f t="shared" ref="S973:S1036" si="45">+ROUND(R973*0.004,0)</f>
        <v>26131504</v>
      </c>
      <c r="T973" s="43">
        <f t="shared" ref="T973:T1036" si="46">ROUND((S973/12),2)</f>
        <v>2177625.33</v>
      </c>
      <c r="U973" s="50">
        <f t="shared" ref="U973:U1036" si="47">+T973*8</f>
        <v>17421002.640000001</v>
      </c>
    </row>
    <row r="974" spans="1:21" x14ac:dyDescent="0.2">
      <c r="A974" s="26" t="s">
        <v>1892</v>
      </c>
      <c r="B974" s="9">
        <v>890702018</v>
      </c>
      <c r="C974" s="6" t="s">
        <v>1884</v>
      </c>
      <c r="D974" s="6" t="s">
        <v>1893</v>
      </c>
      <c r="E974" s="9" t="s">
        <v>13</v>
      </c>
      <c r="F974" s="19">
        <v>8587</v>
      </c>
      <c r="G974" s="19">
        <v>12777610566</v>
      </c>
      <c r="H974" s="20">
        <v>4688024448</v>
      </c>
      <c r="I974" s="7">
        <v>0</v>
      </c>
      <c r="J974" s="7">
        <v>4688024448</v>
      </c>
      <c r="K974" s="13">
        <v>0</v>
      </c>
      <c r="L974" s="18">
        <v>126564891.84</v>
      </c>
      <c r="M974" s="13">
        <v>0</v>
      </c>
      <c r="N974" s="14">
        <v>0</v>
      </c>
      <c r="O974" s="28">
        <v>792549152.00999999</v>
      </c>
      <c r="P974" s="30">
        <v>7170472074.1499996</v>
      </c>
      <c r="R974" s="45">
        <v>12777610566</v>
      </c>
      <c r="S974" s="43">
        <f t="shared" si="45"/>
        <v>51110442</v>
      </c>
      <c r="T974" s="43">
        <f t="shared" si="46"/>
        <v>4259203.5</v>
      </c>
      <c r="U974" s="50">
        <f t="shared" si="47"/>
        <v>34073628</v>
      </c>
    </row>
    <row r="975" spans="1:21" x14ac:dyDescent="0.2">
      <c r="A975" s="26" t="s">
        <v>1894</v>
      </c>
      <c r="B975" s="9">
        <v>890700982</v>
      </c>
      <c r="C975" s="6" t="s">
        <v>1884</v>
      </c>
      <c r="D975" s="6" t="s">
        <v>1895</v>
      </c>
      <c r="E975" s="9" t="s">
        <v>13</v>
      </c>
      <c r="F975" s="19">
        <v>7626</v>
      </c>
      <c r="G975" s="19">
        <v>13378573962</v>
      </c>
      <c r="H975" s="20">
        <v>4118880243</v>
      </c>
      <c r="I975" s="7">
        <v>0</v>
      </c>
      <c r="J975" s="7">
        <v>4118880243</v>
      </c>
      <c r="K975" s="13">
        <v>0</v>
      </c>
      <c r="L975" s="18">
        <v>104021084.51000001</v>
      </c>
      <c r="M975" s="13">
        <v>0</v>
      </c>
      <c r="N975" s="14">
        <v>0</v>
      </c>
      <c r="O975" s="28">
        <v>703852315.5</v>
      </c>
      <c r="P975" s="30">
        <v>8451820318.9899998</v>
      </c>
      <c r="R975" s="45">
        <v>13378573962</v>
      </c>
      <c r="S975" s="43">
        <f t="shared" si="45"/>
        <v>53514296</v>
      </c>
      <c r="T975" s="43">
        <f t="shared" si="46"/>
        <v>4459524.67</v>
      </c>
      <c r="U975" s="50">
        <f t="shared" si="47"/>
        <v>35676197.359999999</v>
      </c>
    </row>
    <row r="976" spans="1:21" x14ac:dyDescent="0.2">
      <c r="A976" s="26" t="s">
        <v>1896</v>
      </c>
      <c r="B976" s="9">
        <v>800100049</v>
      </c>
      <c r="C976" s="6" t="s">
        <v>1884</v>
      </c>
      <c r="D976" s="6" t="s">
        <v>1897</v>
      </c>
      <c r="E976" s="9" t="s">
        <v>16</v>
      </c>
      <c r="F976" s="19">
        <v>17117</v>
      </c>
      <c r="G976" s="19">
        <v>27968647373</v>
      </c>
      <c r="H976" s="20">
        <v>9355981343</v>
      </c>
      <c r="I976" s="7">
        <v>0</v>
      </c>
      <c r="J976" s="7">
        <v>9355981343</v>
      </c>
      <c r="K976" s="13">
        <v>0</v>
      </c>
      <c r="L976" s="18">
        <v>223749985.80000001</v>
      </c>
      <c r="M976" s="13">
        <v>0</v>
      </c>
      <c r="N976" s="14">
        <v>0</v>
      </c>
      <c r="O976" s="28">
        <v>1579837409.4400001</v>
      </c>
      <c r="P976" s="30">
        <v>16809078634.76</v>
      </c>
      <c r="R976" s="45">
        <v>27968647373</v>
      </c>
      <c r="S976" s="43">
        <f t="shared" si="45"/>
        <v>111874589</v>
      </c>
      <c r="T976" s="43">
        <f t="shared" si="46"/>
        <v>9322882.4199999999</v>
      </c>
      <c r="U976" s="50">
        <f t="shared" si="47"/>
        <v>74583059.359999999</v>
      </c>
    </row>
    <row r="977" spans="1:21" x14ac:dyDescent="0.2">
      <c r="A977" s="26" t="s">
        <v>1898</v>
      </c>
      <c r="B977" s="9">
        <v>890700859</v>
      </c>
      <c r="C977" s="6" t="s">
        <v>1884</v>
      </c>
      <c r="D977" s="6" t="s">
        <v>1899</v>
      </c>
      <c r="E977" s="9" t="s">
        <v>13</v>
      </c>
      <c r="F977" s="19">
        <v>14131</v>
      </c>
      <c r="G977" s="19">
        <v>21802719900</v>
      </c>
      <c r="H977" s="20">
        <v>7692864653</v>
      </c>
      <c r="I977" s="7">
        <v>0</v>
      </c>
      <c r="J977" s="7">
        <v>7692864653</v>
      </c>
      <c r="K977" s="13">
        <v>0</v>
      </c>
      <c r="L977" s="18">
        <v>285322839.55000001</v>
      </c>
      <c r="M977" s="13">
        <v>0</v>
      </c>
      <c r="N977" s="14">
        <v>0</v>
      </c>
      <c r="O977" s="28">
        <v>1304240371.1400001</v>
      </c>
      <c r="P977" s="30">
        <v>12520292036.309999</v>
      </c>
      <c r="R977" s="45">
        <v>21802719900</v>
      </c>
      <c r="S977" s="43">
        <f t="shared" si="45"/>
        <v>87210880</v>
      </c>
      <c r="T977" s="43">
        <f t="shared" si="46"/>
        <v>7267573.3300000001</v>
      </c>
      <c r="U977" s="50">
        <f t="shared" si="47"/>
        <v>58140586.640000001</v>
      </c>
    </row>
    <row r="978" spans="1:21" x14ac:dyDescent="0.2">
      <c r="A978" s="26" t="s">
        <v>1900</v>
      </c>
      <c r="B978" s="9">
        <v>800100050</v>
      </c>
      <c r="C978" s="6" t="s">
        <v>1884</v>
      </c>
      <c r="D978" s="6" t="s">
        <v>1901</v>
      </c>
      <c r="E978" s="9" t="s">
        <v>13</v>
      </c>
      <c r="F978" s="19">
        <v>4877</v>
      </c>
      <c r="G978" s="19">
        <v>8125447775</v>
      </c>
      <c r="H978" s="20">
        <v>2628147526</v>
      </c>
      <c r="I978" s="7">
        <v>0</v>
      </c>
      <c r="J978" s="7">
        <v>2628147526</v>
      </c>
      <c r="K978" s="13">
        <v>0</v>
      </c>
      <c r="L978" s="18">
        <v>144026641.66999999</v>
      </c>
      <c r="M978" s="13">
        <v>0</v>
      </c>
      <c r="N978" s="14">
        <v>0</v>
      </c>
      <c r="O978" s="28">
        <v>450129523.04000002</v>
      </c>
      <c r="P978" s="30">
        <v>4903144084.29</v>
      </c>
      <c r="R978" s="45">
        <v>8125447775</v>
      </c>
      <c r="S978" s="43">
        <f t="shared" si="45"/>
        <v>32501791</v>
      </c>
      <c r="T978" s="43">
        <f t="shared" si="46"/>
        <v>2708482.58</v>
      </c>
      <c r="U978" s="50">
        <f t="shared" si="47"/>
        <v>21667860.640000001</v>
      </c>
    </row>
    <row r="979" spans="1:21" x14ac:dyDescent="0.2">
      <c r="A979" s="26" t="s">
        <v>1902</v>
      </c>
      <c r="B979" s="9">
        <v>890702021</v>
      </c>
      <c r="C979" s="6" t="s">
        <v>1884</v>
      </c>
      <c r="D979" s="6" t="s">
        <v>1903</v>
      </c>
      <c r="E979" s="9" t="s">
        <v>16</v>
      </c>
      <c r="F979" s="19">
        <v>5497</v>
      </c>
      <c r="G979" s="19">
        <v>9540774601</v>
      </c>
      <c r="H979" s="20">
        <v>2991685438</v>
      </c>
      <c r="I979" s="7">
        <v>0</v>
      </c>
      <c r="J979" s="7">
        <v>2991685438</v>
      </c>
      <c r="K979" s="13">
        <v>0</v>
      </c>
      <c r="L979" s="18">
        <v>59333377.520000003</v>
      </c>
      <c r="M979" s="13">
        <v>0</v>
      </c>
      <c r="N979" s="14">
        <v>0</v>
      </c>
      <c r="O979" s="28">
        <v>507353288.52999997</v>
      </c>
      <c r="P979" s="30">
        <v>5982402496.9499998</v>
      </c>
      <c r="R979" s="45">
        <v>9540774601</v>
      </c>
      <c r="S979" s="43">
        <f t="shared" si="45"/>
        <v>38163098</v>
      </c>
      <c r="T979" s="43">
        <f t="shared" si="46"/>
        <v>3180258.17</v>
      </c>
      <c r="U979" s="50">
        <f t="shared" si="47"/>
        <v>25442065.359999999</v>
      </c>
    </row>
    <row r="980" spans="1:21" x14ac:dyDescent="0.2">
      <c r="A980" s="26" t="s">
        <v>1904</v>
      </c>
      <c r="B980" s="9">
        <v>800100053</v>
      </c>
      <c r="C980" s="6" t="s">
        <v>1884</v>
      </c>
      <c r="D980" s="6" t="s">
        <v>1905</v>
      </c>
      <c r="E980" s="9" t="s">
        <v>13</v>
      </c>
      <c r="F980" s="19">
        <v>41041</v>
      </c>
      <c r="G980" s="19">
        <v>63819165410</v>
      </c>
      <c r="H980" s="20">
        <v>22134332150</v>
      </c>
      <c r="I980" s="7">
        <v>0</v>
      </c>
      <c r="J980" s="7">
        <v>22134332150</v>
      </c>
      <c r="K980" s="13">
        <v>0</v>
      </c>
      <c r="L980" s="18">
        <v>686732933.36000001</v>
      </c>
      <c r="M980" s="13">
        <v>0</v>
      </c>
      <c r="N980" s="14">
        <v>0</v>
      </c>
      <c r="O980" s="28">
        <v>3787936386.1100001</v>
      </c>
      <c r="P980" s="30">
        <v>37210163940.529999</v>
      </c>
      <c r="R980" s="45">
        <v>63819165410</v>
      </c>
      <c r="S980" s="43">
        <f t="shared" si="45"/>
        <v>255276662</v>
      </c>
      <c r="T980" s="43">
        <f t="shared" si="46"/>
        <v>21273055.170000002</v>
      </c>
      <c r="U980" s="50">
        <f t="shared" si="47"/>
        <v>170184441.36000001</v>
      </c>
    </row>
    <row r="981" spans="1:21" x14ac:dyDescent="0.2">
      <c r="A981" s="26" t="s">
        <v>1906</v>
      </c>
      <c r="B981" s="9">
        <v>800100051</v>
      </c>
      <c r="C981" s="6" t="s">
        <v>1884</v>
      </c>
      <c r="D981" s="6" t="s">
        <v>1907</v>
      </c>
      <c r="E981" s="9" t="s">
        <v>13</v>
      </c>
      <c r="F981" s="19">
        <v>4283</v>
      </c>
      <c r="G981" s="19">
        <v>7947294952</v>
      </c>
      <c r="H981" s="20">
        <v>2248524274</v>
      </c>
      <c r="I981" s="7">
        <v>0</v>
      </c>
      <c r="J981" s="7">
        <v>2248524274</v>
      </c>
      <c r="K981" s="13">
        <v>0</v>
      </c>
      <c r="L981" s="18">
        <v>104400941.73999999</v>
      </c>
      <c r="M981" s="13">
        <v>0</v>
      </c>
      <c r="N981" s="14">
        <v>0</v>
      </c>
      <c r="O981" s="28">
        <v>395305463.85000002</v>
      </c>
      <c r="P981" s="30">
        <v>5199064272.4099998</v>
      </c>
      <c r="R981" s="45">
        <v>7947294952</v>
      </c>
      <c r="S981" s="43">
        <f t="shared" si="45"/>
        <v>31789180</v>
      </c>
      <c r="T981" s="43">
        <f t="shared" si="46"/>
        <v>2649098.33</v>
      </c>
      <c r="U981" s="50">
        <f t="shared" si="47"/>
        <v>21192786.640000001</v>
      </c>
    </row>
    <row r="982" spans="1:21" x14ac:dyDescent="0.2">
      <c r="A982" s="26" t="s">
        <v>1908</v>
      </c>
      <c r="B982" s="9">
        <v>890702023</v>
      </c>
      <c r="C982" s="6" t="s">
        <v>1884</v>
      </c>
      <c r="D982" s="6" t="s">
        <v>1909</v>
      </c>
      <c r="E982" s="9" t="s">
        <v>13</v>
      </c>
      <c r="F982" s="19">
        <v>20776</v>
      </c>
      <c r="G982" s="19">
        <v>35153781488</v>
      </c>
      <c r="H982" s="20">
        <v>11221582385</v>
      </c>
      <c r="I982" s="7">
        <v>0</v>
      </c>
      <c r="J982" s="7">
        <v>11221582385</v>
      </c>
      <c r="K982" s="13">
        <v>0</v>
      </c>
      <c r="L982" s="18">
        <v>278553519.75</v>
      </c>
      <c r="M982" s="13">
        <v>0</v>
      </c>
      <c r="N982" s="14">
        <v>0</v>
      </c>
      <c r="O982" s="28">
        <v>1917549922.22</v>
      </c>
      <c r="P982" s="30">
        <v>21736095661.029999</v>
      </c>
      <c r="R982" s="45">
        <v>35153781488</v>
      </c>
      <c r="S982" s="43">
        <f t="shared" si="45"/>
        <v>140615126</v>
      </c>
      <c r="T982" s="43">
        <f t="shared" si="46"/>
        <v>11717927.17</v>
      </c>
      <c r="U982" s="50">
        <f t="shared" si="47"/>
        <v>93743417.359999999</v>
      </c>
    </row>
    <row r="983" spans="1:21" x14ac:dyDescent="0.2">
      <c r="A983" s="26" t="s">
        <v>1910</v>
      </c>
      <c r="B983" s="9">
        <v>800100052</v>
      </c>
      <c r="C983" s="6" t="s">
        <v>1884</v>
      </c>
      <c r="D983" s="6" t="s">
        <v>1911</v>
      </c>
      <c r="E983" s="9" t="s">
        <v>13</v>
      </c>
      <c r="F983" s="19">
        <v>5929</v>
      </c>
      <c r="G983" s="19">
        <v>10505120780</v>
      </c>
      <c r="H983" s="20">
        <v>3199740116</v>
      </c>
      <c r="I983" s="7">
        <v>0</v>
      </c>
      <c r="J983" s="7">
        <v>3199740116</v>
      </c>
      <c r="K983" s="13">
        <v>0</v>
      </c>
      <c r="L983" s="18">
        <v>72558969.760000005</v>
      </c>
      <c r="M983" s="13">
        <v>0</v>
      </c>
      <c r="N983" s="14">
        <v>0</v>
      </c>
      <c r="O983" s="28">
        <v>547225331.58000004</v>
      </c>
      <c r="P983" s="30">
        <v>6685596362.6599998</v>
      </c>
      <c r="R983" s="45">
        <v>10505120780</v>
      </c>
      <c r="S983" s="43">
        <f t="shared" si="45"/>
        <v>42020483</v>
      </c>
      <c r="T983" s="43">
        <f t="shared" si="46"/>
        <v>3501706.92</v>
      </c>
      <c r="U983" s="50">
        <f t="shared" si="47"/>
        <v>28013655.359999999</v>
      </c>
    </row>
    <row r="984" spans="1:21" x14ac:dyDescent="0.2">
      <c r="A984" s="26" t="s">
        <v>1912</v>
      </c>
      <c r="B984" s="9">
        <v>890702026</v>
      </c>
      <c r="C984" s="6" t="s">
        <v>1884</v>
      </c>
      <c r="D984" s="6" t="s">
        <v>1913</v>
      </c>
      <c r="E984" s="9" t="s">
        <v>16</v>
      </c>
      <c r="F984" s="19">
        <v>6616</v>
      </c>
      <c r="G984" s="19">
        <v>12445595776</v>
      </c>
      <c r="H984" s="20">
        <v>3594752861</v>
      </c>
      <c r="I984" s="7">
        <v>0</v>
      </c>
      <c r="J984" s="7">
        <v>3594752861</v>
      </c>
      <c r="K984" s="13">
        <v>0</v>
      </c>
      <c r="L984" s="18">
        <v>96822378.739999995</v>
      </c>
      <c r="M984" s="13">
        <v>0</v>
      </c>
      <c r="N984" s="14">
        <v>0</v>
      </c>
      <c r="O984" s="28">
        <v>610632955.59000003</v>
      </c>
      <c r="P984" s="30">
        <v>8143387580.6700001</v>
      </c>
      <c r="R984" s="45">
        <v>12445595776</v>
      </c>
      <c r="S984" s="43">
        <f t="shared" si="45"/>
        <v>49782383</v>
      </c>
      <c r="T984" s="43">
        <f t="shared" si="46"/>
        <v>4148531.92</v>
      </c>
      <c r="U984" s="50">
        <f t="shared" si="47"/>
        <v>33188255.359999999</v>
      </c>
    </row>
    <row r="985" spans="1:21" x14ac:dyDescent="0.2">
      <c r="A985" s="26" t="s">
        <v>1914</v>
      </c>
      <c r="B985" s="9">
        <v>890702027</v>
      </c>
      <c r="C985" s="6" t="s">
        <v>1884</v>
      </c>
      <c r="D985" s="6" t="s">
        <v>1915</v>
      </c>
      <c r="E985" s="9" t="s">
        <v>13</v>
      </c>
      <c r="F985" s="19">
        <v>46516</v>
      </c>
      <c r="G985" s="19">
        <v>77147855868</v>
      </c>
      <c r="H985" s="20">
        <v>25503901343</v>
      </c>
      <c r="I985" s="7">
        <v>0</v>
      </c>
      <c r="J985" s="7">
        <v>25503901343</v>
      </c>
      <c r="K985" s="13">
        <v>0</v>
      </c>
      <c r="L985" s="18">
        <v>956166028.26999998</v>
      </c>
      <c r="M985" s="13">
        <v>0</v>
      </c>
      <c r="N985" s="14">
        <v>0</v>
      </c>
      <c r="O985" s="28">
        <v>4293259153.9200001</v>
      </c>
      <c r="P985" s="30">
        <v>46394529342.809998</v>
      </c>
      <c r="R985" s="45">
        <v>77147855868</v>
      </c>
      <c r="S985" s="43">
        <f t="shared" si="45"/>
        <v>308591423</v>
      </c>
      <c r="T985" s="43">
        <f t="shared" si="46"/>
        <v>25715951.920000002</v>
      </c>
      <c r="U985" s="50">
        <f t="shared" si="47"/>
        <v>205727615.36000001</v>
      </c>
    </row>
    <row r="986" spans="1:21" x14ac:dyDescent="0.2">
      <c r="A986" s="26" t="s">
        <v>1916</v>
      </c>
      <c r="B986" s="9">
        <v>800100054</v>
      </c>
      <c r="C986" s="6" t="s">
        <v>1884</v>
      </c>
      <c r="D986" s="6" t="s">
        <v>1917</v>
      </c>
      <c r="E986" s="9" t="s">
        <v>13</v>
      </c>
      <c r="F986" s="19">
        <v>5125</v>
      </c>
      <c r="G986" s="19">
        <v>8833767750</v>
      </c>
      <c r="H986" s="20">
        <v>2787940842</v>
      </c>
      <c r="I986" s="7">
        <v>0</v>
      </c>
      <c r="J986" s="7">
        <v>2787940842</v>
      </c>
      <c r="K986" s="13">
        <v>0</v>
      </c>
      <c r="L986" s="18">
        <v>61646128.030000001</v>
      </c>
      <c r="M986" s="13">
        <v>0</v>
      </c>
      <c r="N986" s="14">
        <v>0</v>
      </c>
      <c r="O986" s="28">
        <v>473019029.23000002</v>
      </c>
      <c r="P986" s="30">
        <v>5511161750.7399998</v>
      </c>
      <c r="R986" s="45">
        <v>8833767750</v>
      </c>
      <c r="S986" s="43">
        <f t="shared" si="45"/>
        <v>35335071</v>
      </c>
      <c r="T986" s="43">
        <f t="shared" si="46"/>
        <v>2944589.25</v>
      </c>
      <c r="U986" s="50">
        <f t="shared" si="47"/>
        <v>23556714</v>
      </c>
    </row>
    <row r="987" spans="1:21" x14ac:dyDescent="0.2">
      <c r="A987" s="26" t="s">
        <v>1918</v>
      </c>
      <c r="B987" s="9">
        <v>800100055</v>
      </c>
      <c r="C987" s="6" t="s">
        <v>1884</v>
      </c>
      <c r="D987" s="6" t="s">
        <v>1919</v>
      </c>
      <c r="E987" s="9" t="s">
        <v>13</v>
      </c>
      <c r="F987" s="19">
        <v>6899</v>
      </c>
      <c r="G987" s="19">
        <v>11906107927</v>
      </c>
      <c r="H987" s="20">
        <v>3719077987</v>
      </c>
      <c r="I987" s="7">
        <v>0</v>
      </c>
      <c r="J987" s="7">
        <v>3719077987</v>
      </c>
      <c r="K987" s="13">
        <v>0</v>
      </c>
      <c r="L987" s="18">
        <v>129342487.75</v>
      </c>
      <c r="M987" s="13">
        <v>0</v>
      </c>
      <c r="N987" s="14">
        <v>0</v>
      </c>
      <c r="O987" s="28">
        <v>636752835.64999998</v>
      </c>
      <c r="P987" s="30">
        <v>7420934616.6000004</v>
      </c>
      <c r="R987" s="45">
        <v>11906107927</v>
      </c>
      <c r="S987" s="43">
        <f t="shared" si="45"/>
        <v>47624432</v>
      </c>
      <c r="T987" s="43">
        <f t="shared" si="46"/>
        <v>3968702.67</v>
      </c>
      <c r="U987" s="50">
        <f t="shared" si="47"/>
        <v>31749621.359999999</v>
      </c>
    </row>
    <row r="988" spans="1:21" x14ac:dyDescent="0.2">
      <c r="A988" s="26" t="s">
        <v>1920</v>
      </c>
      <c r="B988" s="9">
        <v>800100056</v>
      </c>
      <c r="C988" s="6" t="s">
        <v>1884</v>
      </c>
      <c r="D988" s="6" t="s">
        <v>1921</v>
      </c>
      <c r="E988" s="9" t="s">
        <v>13</v>
      </c>
      <c r="F988" s="19">
        <v>24517</v>
      </c>
      <c r="G988" s="19">
        <v>38976489158</v>
      </c>
      <c r="H988" s="20">
        <v>13340500876</v>
      </c>
      <c r="I988" s="7">
        <v>0</v>
      </c>
      <c r="J988" s="7">
        <v>13340500876</v>
      </c>
      <c r="K988" s="13">
        <v>0</v>
      </c>
      <c r="L988" s="18">
        <v>488248207.36000001</v>
      </c>
      <c r="M988" s="13">
        <v>0</v>
      </c>
      <c r="N988" s="14">
        <v>0</v>
      </c>
      <c r="O988" s="28">
        <v>2262830739.46</v>
      </c>
      <c r="P988" s="30">
        <v>22884909335.18</v>
      </c>
      <c r="R988" s="45">
        <v>38976489158</v>
      </c>
      <c r="S988" s="43">
        <f t="shared" si="45"/>
        <v>155905957</v>
      </c>
      <c r="T988" s="43">
        <f t="shared" si="46"/>
        <v>12992163.08</v>
      </c>
      <c r="U988" s="50">
        <f t="shared" si="47"/>
        <v>103937304.64</v>
      </c>
    </row>
    <row r="989" spans="1:21" x14ac:dyDescent="0.2">
      <c r="A989" s="26" t="s">
        <v>1922</v>
      </c>
      <c r="B989" s="9">
        <v>890702015</v>
      </c>
      <c r="C989" s="6" t="s">
        <v>1884</v>
      </c>
      <c r="D989" s="6" t="s">
        <v>1923</v>
      </c>
      <c r="E989" s="9" t="s">
        <v>13</v>
      </c>
      <c r="F989" s="19">
        <v>20488</v>
      </c>
      <c r="G989" s="19">
        <v>36004668752</v>
      </c>
      <c r="H989" s="20">
        <v>11148994634</v>
      </c>
      <c r="I989" s="7">
        <v>0</v>
      </c>
      <c r="J989" s="7">
        <v>11148994634</v>
      </c>
      <c r="K989" s="13">
        <v>0</v>
      </c>
      <c r="L989" s="18">
        <v>387660578.10000002</v>
      </c>
      <c r="M989" s="13">
        <v>0</v>
      </c>
      <c r="N989" s="14">
        <v>0</v>
      </c>
      <c r="O989" s="28">
        <v>1890968560.1900001</v>
      </c>
      <c r="P989" s="30">
        <v>22577044979.709999</v>
      </c>
      <c r="R989" s="45">
        <v>36004668752</v>
      </c>
      <c r="S989" s="43">
        <f t="shared" si="45"/>
        <v>144018675</v>
      </c>
      <c r="T989" s="43">
        <f t="shared" si="46"/>
        <v>12001556.25</v>
      </c>
      <c r="U989" s="50">
        <f t="shared" si="47"/>
        <v>96012450</v>
      </c>
    </row>
    <row r="990" spans="1:21" x14ac:dyDescent="0.2">
      <c r="A990" s="26" t="s">
        <v>1924</v>
      </c>
      <c r="B990" s="9">
        <v>800100057</v>
      </c>
      <c r="C990" s="6" t="s">
        <v>1884</v>
      </c>
      <c r="D990" s="6" t="s">
        <v>1925</v>
      </c>
      <c r="E990" s="9" t="s">
        <v>16</v>
      </c>
      <c r="F990" s="19">
        <v>3759</v>
      </c>
      <c r="G990" s="19">
        <v>6709224837</v>
      </c>
      <c r="H990" s="20">
        <v>1999084247</v>
      </c>
      <c r="I990" s="7">
        <v>0</v>
      </c>
      <c r="J990" s="7">
        <v>1999084247</v>
      </c>
      <c r="K990" s="13">
        <v>0</v>
      </c>
      <c r="L990" s="18">
        <v>44150288.149999999</v>
      </c>
      <c r="M990" s="13">
        <v>0</v>
      </c>
      <c r="N990" s="14">
        <v>0</v>
      </c>
      <c r="O990" s="28">
        <v>346942152.37</v>
      </c>
      <c r="P990" s="30">
        <v>4319048149.4799995</v>
      </c>
      <c r="R990" s="45">
        <v>6709224837</v>
      </c>
      <c r="S990" s="43">
        <f t="shared" si="45"/>
        <v>26836899</v>
      </c>
      <c r="T990" s="43">
        <f t="shared" si="46"/>
        <v>2236408.25</v>
      </c>
      <c r="U990" s="50">
        <f t="shared" si="47"/>
        <v>17891266</v>
      </c>
    </row>
    <row r="991" spans="1:21" x14ac:dyDescent="0.2">
      <c r="A991" s="26" t="s">
        <v>1926</v>
      </c>
      <c r="B991" s="9">
        <v>800100058</v>
      </c>
      <c r="C991" s="6" t="s">
        <v>1884</v>
      </c>
      <c r="D991" s="6" t="s">
        <v>1927</v>
      </c>
      <c r="E991" s="9" t="s">
        <v>13</v>
      </c>
      <c r="F991" s="19">
        <v>11797</v>
      </c>
      <c r="G991" s="19">
        <v>21025356611</v>
      </c>
      <c r="H991" s="20">
        <v>6482006879</v>
      </c>
      <c r="I991" s="7">
        <v>0</v>
      </c>
      <c r="J991" s="7">
        <v>6482006879</v>
      </c>
      <c r="K991" s="13">
        <v>0</v>
      </c>
      <c r="L991" s="18">
        <v>249520754.03</v>
      </c>
      <c r="M991" s="13">
        <v>0</v>
      </c>
      <c r="N991" s="14">
        <v>0</v>
      </c>
      <c r="O991" s="28">
        <v>1088820583</v>
      </c>
      <c r="P991" s="30">
        <v>13205008394.970001</v>
      </c>
      <c r="R991" s="45">
        <v>21025356611</v>
      </c>
      <c r="S991" s="43">
        <f t="shared" si="45"/>
        <v>84101426</v>
      </c>
      <c r="T991" s="43">
        <f t="shared" si="46"/>
        <v>7008452.1699999999</v>
      </c>
      <c r="U991" s="50">
        <f t="shared" si="47"/>
        <v>56067617.359999999</v>
      </c>
    </row>
    <row r="992" spans="1:21" x14ac:dyDescent="0.2">
      <c r="A992" s="26" t="s">
        <v>1928</v>
      </c>
      <c r="B992" s="9">
        <v>800100059</v>
      </c>
      <c r="C992" s="6" t="s">
        <v>1884</v>
      </c>
      <c r="D992" s="6" t="s">
        <v>1929</v>
      </c>
      <c r="E992" s="9" t="s">
        <v>13</v>
      </c>
      <c r="F992" s="19">
        <v>6580</v>
      </c>
      <c r="G992" s="19">
        <v>11061190560</v>
      </c>
      <c r="H992" s="20">
        <v>3545072174</v>
      </c>
      <c r="I992" s="7">
        <v>0</v>
      </c>
      <c r="J992" s="7">
        <v>3545072174</v>
      </c>
      <c r="K992" s="13">
        <v>0</v>
      </c>
      <c r="L992" s="18">
        <v>84986818.859999999</v>
      </c>
      <c r="M992" s="13">
        <v>0</v>
      </c>
      <c r="N992" s="14">
        <v>0</v>
      </c>
      <c r="O992" s="28">
        <v>607310285.34000003</v>
      </c>
      <c r="P992" s="30">
        <v>6823821281.7999992</v>
      </c>
      <c r="R992" s="45">
        <v>11061190560</v>
      </c>
      <c r="S992" s="43">
        <f t="shared" si="45"/>
        <v>44244762</v>
      </c>
      <c r="T992" s="43">
        <f t="shared" si="46"/>
        <v>3687063.5</v>
      </c>
      <c r="U992" s="50">
        <f t="shared" si="47"/>
        <v>29496508</v>
      </c>
    </row>
    <row r="993" spans="1:21" x14ac:dyDescent="0.2">
      <c r="A993" s="26" t="s">
        <v>1930</v>
      </c>
      <c r="B993" s="9">
        <v>890702034</v>
      </c>
      <c r="C993" s="6" t="s">
        <v>1884</v>
      </c>
      <c r="D993" s="6" t="s">
        <v>1931</v>
      </c>
      <c r="E993" s="9" t="s">
        <v>13</v>
      </c>
      <c r="F993" s="19">
        <v>11055</v>
      </c>
      <c r="G993" s="19">
        <v>19359902925</v>
      </c>
      <c r="H993" s="20">
        <v>6000595868</v>
      </c>
      <c r="I993" s="7">
        <v>0</v>
      </c>
      <c r="J993" s="7">
        <v>6000595868</v>
      </c>
      <c r="K993" s="13">
        <v>0</v>
      </c>
      <c r="L993" s="18">
        <v>203987447.22999999</v>
      </c>
      <c r="M993" s="13">
        <v>0</v>
      </c>
      <c r="N993" s="14">
        <v>0</v>
      </c>
      <c r="O993" s="28">
        <v>1020336657.21</v>
      </c>
      <c r="P993" s="30">
        <v>12134982952.560001</v>
      </c>
      <c r="R993" s="45">
        <v>19359902925</v>
      </c>
      <c r="S993" s="43">
        <f t="shared" si="45"/>
        <v>77439612</v>
      </c>
      <c r="T993" s="43">
        <f t="shared" si="46"/>
        <v>6453301</v>
      </c>
      <c r="U993" s="50">
        <f t="shared" si="47"/>
        <v>51626408</v>
      </c>
    </row>
    <row r="994" spans="1:21" x14ac:dyDescent="0.2">
      <c r="A994" s="26" t="s">
        <v>1932</v>
      </c>
      <c r="B994" s="9">
        <v>800100061</v>
      </c>
      <c r="C994" s="6" t="s">
        <v>1884</v>
      </c>
      <c r="D994" s="6" t="s">
        <v>1933</v>
      </c>
      <c r="E994" s="9" t="s">
        <v>13</v>
      </c>
      <c r="F994" s="19">
        <v>29082</v>
      </c>
      <c r="G994" s="19">
        <v>49608918978</v>
      </c>
      <c r="H994" s="20">
        <v>15915036750</v>
      </c>
      <c r="I994" s="7">
        <v>0</v>
      </c>
      <c r="J994" s="7">
        <v>15915036750</v>
      </c>
      <c r="K994" s="13">
        <v>0</v>
      </c>
      <c r="L994" s="18">
        <v>477593800.31999999</v>
      </c>
      <c r="M994" s="13">
        <v>0</v>
      </c>
      <c r="N994" s="14">
        <v>0</v>
      </c>
      <c r="O994" s="28">
        <v>2684163786.96</v>
      </c>
      <c r="P994" s="30">
        <v>30532124640.720001</v>
      </c>
      <c r="R994" s="45">
        <v>49608918978</v>
      </c>
      <c r="S994" s="43">
        <f t="shared" si="45"/>
        <v>198435676</v>
      </c>
      <c r="T994" s="43">
        <f t="shared" si="46"/>
        <v>16536306.33</v>
      </c>
      <c r="U994" s="50">
        <f t="shared" si="47"/>
        <v>132290450.64</v>
      </c>
    </row>
    <row r="995" spans="1:21" x14ac:dyDescent="0.2">
      <c r="A995" s="26" t="s">
        <v>1934</v>
      </c>
      <c r="B995" s="9">
        <v>890701342</v>
      </c>
      <c r="C995" s="6" t="s">
        <v>1884</v>
      </c>
      <c r="D995" s="6" t="s">
        <v>1935</v>
      </c>
      <c r="E995" s="9" t="s">
        <v>13</v>
      </c>
      <c r="F995" s="19">
        <v>23499</v>
      </c>
      <c r="G995" s="19">
        <v>38079871011</v>
      </c>
      <c r="H995" s="20">
        <v>12910483743</v>
      </c>
      <c r="I995" s="7">
        <v>0</v>
      </c>
      <c r="J995" s="7">
        <v>12910483743</v>
      </c>
      <c r="K995" s="13">
        <v>0</v>
      </c>
      <c r="L995" s="18">
        <v>554076402.29999995</v>
      </c>
      <c r="M995" s="13">
        <v>0</v>
      </c>
      <c r="N995" s="14">
        <v>0</v>
      </c>
      <c r="O995" s="28">
        <v>2168873008.3800001</v>
      </c>
      <c r="P995" s="30">
        <v>22446437857.32</v>
      </c>
      <c r="R995" s="45">
        <v>38079871011</v>
      </c>
      <c r="S995" s="43">
        <f t="shared" si="45"/>
        <v>152319484</v>
      </c>
      <c r="T995" s="43">
        <f t="shared" si="46"/>
        <v>12693290.33</v>
      </c>
      <c r="U995" s="50">
        <f t="shared" si="47"/>
        <v>101546322.64</v>
      </c>
    </row>
    <row r="996" spans="1:21" x14ac:dyDescent="0.2">
      <c r="A996" s="26" t="s">
        <v>1936</v>
      </c>
      <c r="B996" s="9">
        <v>890701933</v>
      </c>
      <c r="C996" s="6" t="s">
        <v>1884</v>
      </c>
      <c r="D996" s="6" t="s">
        <v>1937</v>
      </c>
      <c r="E996" s="9" t="s">
        <v>13</v>
      </c>
      <c r="F996" s="19">
        <v>18515</v>
      </c>
      <c r="G996" s="19">
        <v>28208768945</v>
      </c>
      <c r="H996" s="20">
        <v>10044655822</v>
      </c>
      <c r="I996" s="7">
        <v>0</v>
      </c>
      <c r="J996" s="7">
        <v>10044655822</v>
      </c>
      <c r="K996" s="13">
        <v>0</v>
      </c>
      <c r="L996" s="18">
        <v>624396897.20000005</v>
      </c>
      <c r="M996" s="13">
        <v>0</v>
      </c>
      <c r="N996" s="14">
        <v>0</v>
      </c>
      <c r="O996" s="28">
        <v>1708867770.98</v>
      </c>
      <c r="P996" s="30">
        <v>15830848454.82</v>
      </c>
      <c r="R996" s="45">
        <v>28208768945</v>
      </c>
      <c r="S996" s="43">
        <f t="shared" si="45"/>
        <v>112835076</v>
      </c>
      <c r="T996" s="43">
        <f t="shared" si="46"/>
        <v>9402923</v>
      </c>
      <c r="U996" s="50">
        <f t="shared" si="47"/>
        <v>75223384</v>
      </c>
    </row>
    <row r="997" spans="1:21" x14ac:dyDescent="0.2">
      <c r="A997" s="26" t="s">
        <v>1938</v>
      </c>
      <c r="B997" s="9">
        <v>800010350</v>
      </c>
      <c r="C997" s="6" t="s">
        <v>1884</v>
      </c>
      <c r="D997" s="6" t="s">
        <v>1939</v>
      </c>
      <c r="E997" s="9" t="s">
        <v>13</v>
      </c>
      <c r="F997" s="19">
        <v>2765</v>
      </c>
      <c r="G997" s="19">
        <v>4111629655</v>
      </c>
      <c r="H997" s="20">
        <v>1478872203</v>
      </c>
      <c r="I997" s="7">
        <v>0</v>
      </c>
      <c r="J997" s="7">
        <v>1478872203</v>
      </c>
      <c r="K997" s="13">
        <v>0</v>
      </c>
      <c r="L997" s="18">
        <v>35038060.729999997</v>
      </c>
      <c r="M997" s="13">
        <v>0</v>
      </c>
      <c r="N997" s="14">
        <v>0</v>
      </c>
      <c r="O997" s="28">
        <v>255199534.80000001</v>
      </c>
      <c r="P997" s="30">
        <v>2342519856.4700003</v>
      </c>
      <c r="R997" s="45">
        <v>4111629655</v>
      </c>
      <c r="S997" s="43">
        <f t="shared" si="45"/>
        <v>16446519</v>
      </c>
      <c r="T997" s="43">
        <f t="shared" si="46"/>
        <v>1370543.25</v>
      </c>
      <c r="U997" s="50">
        <f t="shared" si="47"/>
        <v>10964346</v>
      </c>
    </row>
    <row r="998" spans="1:21" x14ac:dyDescent="0.2">
      <c r="A998" s="26" t="s">
        <v>1940</v>
      </c>
      <c r="B998" s="9">
        <v>800100134</v>
      </c>
      <c r="C998" s="6" t="s">
        <v>1884</v>
      </c>
      <c r="D998" s="6" t="s">
        <v>1941</v>
      </c>
      <c r="E998" s="9" t="s">
        <v>16</v>
      </c>
      <c r="F998" s="19">
        <v>12063</v>
      </c>
      <c r="G998" s="19">
        <v>25002557895</v>
      </c>
      <c r="H998" s="20">
        <v>6537093009</v>
      </c>
      <c r="I998" s="7">
        <v>0</v>
      </c>
      <c r="J998" s="7">
        <v>6537093009</v>
      </c>
      <c r="K998" s="13">
        <v>0</v>
      </c>
      <c r="L998" s="18">
        <v>184650872.52000001</v>
      </c>
      <c r="M998" s="13">
        <v>0</v>
      </c>
      <c r="N998" s="14">
        <v>0</v>
      </c>
      <c r="O998" s="28">
        <v>1113371424.3199999</v>
      </c>
      <c r="P998" s="30">
        <v>17167442589.16</v>
      </c>
      <c r="R998" s="45">
        <v>25002557895</v>
      </c>
      <c r="S998" s="43">
        <f t="shared" si="45"/>
        <v>100010232</v>
      </c>
      <c r="T998" s="43">
        <f t="shared" si="46"/>
        <v>8334186</v>
      </c>
      <c r="U998" s="50">
        <f t="shared" si="47"/>
        <v>66673488</v>
      </c>
    </row>
    <row r="999" spans="1:21" x14ac:dyDescent="0.2">
      <c r="A999" s="26" t="s">
        <v>1942</v>
      </c>
      <c r="B999" s="9">
        <v>890700942</v>
      </c>
      <c r="C999" s="6" t="s">
        <v>1884</v>
      </c>
      <c r="D999" s="6" t="s">
        <v>1943</v>
      </c>
      <c r="E999" s="9" t="s">
        <v>13</v>
      </c>
      <c r="F999" s="19">
        <v>23102</v>
      </c>
      <c r="G999" s="19">
        <v>39008304550</v>
      </c>
      <c r="H999" s="20">
        <v>12554652585</v>
      </c>
      <c r="I999" s="7">
        <v>0</v>
      </c>
      <c r="J999" s="7">
        <v>12554652585</v>
      </c>
      <c r="K999" s="13">
        <v>0</v>
      </c>
      <c r="L999" s="18">
        <v>293829656.48000002</v>
      </c>
      <c r="M999" s="13">
        <v>0</v>
      </c>
      <c r="N999" s="14">
        <v>0</v>
      </c>
      <c r="O999" s="28">
        <v>2132231339.1900001</v>
      </c>
      <c r="P999" s="30">
        <v>24027590969.330002</v>
      </c>
      <c r="R999" s="45">
        <v>39008304550</v>
      </c>
      <c r="S999" s="43">
        <f t="shared" si="45"/>
        <v>156033218</v>
      </c>
      <c r="T999" s="43">
        <f t="shared" si="46"/>
        <v>13002768.17</v>
      </c>
      <c r="U999" s="50">
        <f t="shared" si="47"/>
        <v>104022145.36</v>
      </c>
    </row>
    <row r="1000" spans="1:21" x14ac:dyDescent="0.2">
      <c r="A1000" s="26" t="s">
        <v>1944</v>
      </c>
      <c r="B1000" s="9">
        <v>809002637</v>
      </c>
      <c r="C1000" s="6" t="s">
        <v>1884</v>
      </c>
      <c r="D1000" s="6" t="s">
        <v>1945</v>
      </c>
      <c r="E1000" s="9" t="s">
        <v>13</v>
      </c>
      <c r="F1000" s="19">
        <v>8351</v>
      </c>
      <c r="G1000" s="19">
        <v>13100881780</v>
      </c>
      <c r="H1000" s="20">
        <v>4552262509</v>
      </c>
      <c r="I1000" s="7">
        <v>0</v>
      </c>
      <c r="J1000" s="7">
        <v>4552262509</v>
      </c>
      <c r="K1000" s="13">
        <v>0</v>
      </c>
      <c r="L1000" s="18">
        <v>155436301.88999999</v>
      </c>
      <c r="M1000" s="13">
        <v>0</v>
      </c>
      <c r="N1000" s="14">
        <v>0</v>
      </c>
      <c r="O1000" s="28">
        <v>770767202.55999994</v>
      </c>
      <c r="P1000" s="30">
        <v>7622415766.5499992</v>
      </c>
      <c r="R1000" s="45">
        <v>13100881780</v>
      </c>
      <c r="S1000" s="43">
        <f t="shared" si="45"/>
        <v>52403527</v>
      </c>
      <c r="T1000" s="43">
        <f t="shared" si="46"/>
        <v>4366960.58</v>
      </c>
      <c r="U1000" s="50">
        <f t="shared" si="47"/>
        <v>34935684.640000001</v>
      </c>
    </row>
    <row r="1001" spans="1:21" x14ac:dyDescent="0.2">
      <c r="A1001" s="26" t="s">
        <v>1946</v>
      </c>
      <c r="B1001" s="9">
        <v>800100136</v>
      </c>
      <c r="C1001" s="6" t="s">
        <v>1884</v>
      </c>
      <c r="D1001" s="6" t="s">
        <v>1947</v>
      </c>
      <c r="E1001" s="9" t="s">
        <v>13</v>
      </c>
      <c r="F1001" s="19">
        <v>2140</v>
      </c>
      <c r="G1001" s="19">
        <v>4021680600</v>
      </c>
      <c r="H1001" s="20">
        <v>1146916100</v>
      </c>
      <c r="I1001" s="7">
        <v>0</v>
      </c>
      <c r="J1001" s="7">
        <v>1146916100</v>
      </c>
      <c r="K1001" s="13">
        <v>0</v>
      </c>
      <c r="L1001" s="18">
        <v>33605702.460000001</v>
      </c>
      <c r="M1001" s="13">
        <v>0</v>
      </c>
      <c r="N1001" s="14">
        <v>0</v>
      </c>
      <c r="O1001" s="28">
        <v>197514287.33000001</v>
      </c>
      <c r="P1001" s="30">
        <v>2643644510.21</v>
      </c>
      <c r="R1001" s="45">
        <v>4021680600</v>
      </c>
      <c r="S1001" s="43">
        <f t="shared" si="45"/>
        <v>16086722</v>
      </c>
      <c r="T1001" s="43">
        <f t="shared" si="46"/>
        <v>1340560.17</v>
      </c>
      <c r="U1001" s="50">
        <f t="shared" si="47"/>
        <v>10724481.359999999</v>
      </c>
    </row>
    <row r="1002" spans="1:21" x14ac:dyDescent="0.2">
      <c r="A1002" s="26" t="s">
        <v>1948</v>
      </c>
      <c r="B1002" s="9">
        <v>800100137</v>
      </c>
      <c r="C1002" s="6" t="s">
        <v>1884</v>
      </c>
      <c r="D1002" s="6" t="s">
        <v>1949</v>
      </c>
      <c r="E1002" s="9" t="s">
        <v>16</v>
      </c>
      <c r="F1002" s="19">
        <v>29136</v>
      </c>
      <c r="G1002" s="19">
        <v>43880185392</v>
      </c>
      <c r="H1002" s="20">
        <v>15957896578</v>
      </c>
      <c r="I1002" s="7">
        <v>0</v>
      </c>
      <c r="J1002" s="7">
        <v>15957896578</v>
      </c>
      <c r="K1002" s="13">
        <v>0</v>
      </c>
      <c r="L1002" s="18">
        <v>371570038.48000002</v>
      </c>
      <c r="M1002" s="13">
        <v>0</v>
      </c>
      <c r="N1002" s="14">
        <v>0</v>
      </c>
      <c r="O1002" s="28">
        <v>2689147792.3400002</v>
      </c>
      <c r="P1002" s="30">
        <v>24861570983.18</v>
      </c>
      <c r="R1002" s="45">
        <v>43880185392</v>
      </c>
      <c r="S1002" s="43">
        <f t="shared" si="45"/>
        <v>175520742</v>
      </c>
      <c r="T1002" s="43">
        <f t="shared" si="46"/>
        <v>14626728.5</v>
      </c>
      <c r="U1002" s="50">
        <f t="shared" si="47"/>
        <v>117013828</v>
      </c>
    </row>
    <row r="1003" spans="1:21" x14ac:dyDescent="0.2">
      <c r="A1003" s="26" t="s">
        <v>1950</v>
      </c>
      <c r="B1003" s="9">
        <v>890702038</v>
      </c>
      <c r="C1003" s="6" t="s">
        <v>1884</v>
      </c>
      <c r="D1003" s="6" t="s">
        <v>1951</v>
      </c>
      <c r="E1003" s="9" t="s">
        <v>13</v>
      </c>
      <c r="F1003" s="19">
        <v>6590</v>
      </c>
      <c r="G1003" s="19">
        <v>11293454340</v>
      </c>
      <c r="H1003" s="20">
        <v>3568528007</v>
      </c>
      <c r="I1003" s="7">
        <v>0</v>
      </c>
      <c r="J1003" s="7">
        <v>3568528007</v>
      </c>
      <c r="K1003" s="13">
        <v>0</v>
      </c>
      <c r="L1003" s="18">
        <v>90771661.340000004</v>
      </c>
      <c r="M1003" s="13">
        <v>0</v>
      </c>
      <c r="N1003" s="14">
        <v>0</v>
      </c>
      <c r="O1003" s="28">
        <v>608233249.29999995</v>
      </c>
      <c r="P1003" s="30">
        <v>7025921422.3599997</v>
      </c>
      <c r="R1003" s="45">
        <v>11293454340</v>
      </c>
      <c r="S1003" s="43">
        <f t="shared" si="45"/>
        <v>45173817</v>
      </c>
      <c r="T1003" s="43">
        <f t="shared" si="46"/>
        <v>3764484.75</v>
      </c>
      <c r="U1003" s="50">
        <f t="shared" si="47"/>
        <v>30115878</v>
      </c>
    </row>
    <row r="1004" spans="1:21" x14ac:dyDescent="0.2">
      <c r="A1004" s="26" t="s">
        <v>1952</v>
      </c>
      <c r="B1004" s="9">
        <v>890701077</v>
      </c>
      <c r="C1004" s="6" t="s">
        <v>1884</v>
      </c>
      <c r="D1004" s="6" t="s">
        <v>1953</v>
      </c>
      <c r="E1004" s="9" t="s">
        <v>13</v>
      </c>
      <c r="F1004" s="19">
        <v>16887</v>
      </c>
      <c r="G1004" s="19">
        <v>30110973282</v>
      </c>
      <c r="H1004" s="20">
        <v>9100233606</v>
      </c>
      <c r="I1004" s="7">
        <v>0</v>
      </c>
      <c r="J1004" s="7">
        <v>9100233606</v>
      </c>
      <c r="K1004" s="13">
        <v>0</v>
      </c>
      <c r="L1004" s="18">
        <v>314580909.76999998</v>
      </c>
      <c r="M1004" s="13">
        <v>0</v>
      </c>
      <c r="N1004" s="14">
        <v>0</v>
      </c>
      <c r="O1004" s="28">
        <v>1558609238.3800001</v>
      </c>
      <c r="P1004" s="30">
        <v>19137549527.849998</v>
      </c>
      <c r="R1004" s="45">
        <v>30110973282</v>
      </c>
      <c r="S1004" s="43">
        <f t="shared" si="45"/>
        <v>120443893</v>
      </c>
      <c r="T1004" s="43">
        <f t="shared" si="46"/>
        <v>10036991.08</v>
      </c>
      <c r="U1004" s="50">
        <f t="shared" si="47"/>
        <v>80295928.640000001</v>
      </c>
    </row>
    <row r="1005" spans="1:21" x14ac:dyDescent="0.2">
      <c r="A1005" s="26" t="s">
        <v>1954</v>
      </c>
      <c r="B1005" s="9">
        <v>890702040</v>
      </c>
      <c r="C1005" s="6" t="s">
        <v>1884</v>
      </c>
      <c r="D1005" s="6" t="s">
        <v>1955</v>
      </c>
      <c r="E1005" s="9" t="s">
        <v>16</v>
      </c>
      <c r="F1005" s="19">
        <v>22999</v>
      </c>
      <c r="G1005" s="19">
        <v>34653605256</v>
      </c>
      <c r="H1005" s="20">
        <v>12451283374</v>
      </c>
      <c r="I1005" s="7">
        <v>0</v>
      </c>
      <c r="J1005" s="7">
        <v>12451283374</v>
      </c>
      <c r="K1005" s="13">
        <v>0</v>
      </c>
      <c r="L1005" s="18">
        <v>256117801.21000001</v>
      </c>
      <c r="M1005" s="13">
        <v>0</v>
      </c>
      <c r="N1005" s="14">
        <v>0</v>
      </c>
      <c r="O1005" s="28">
        <v>2122724810.4100001</v>
      </c>
      <c r="P1005" s="30">
        <v>19823479270.380001</v>
      </c>
      <c r="R1005" s="45">
        <v>34653605256</v>
      </c>
      <c r="S1005" s="43">
        <f t="shared" si="45"/>
        <v>138614421</v>
      </c>
      <c r="T1005" s="43">
        <f t="shared" si="46"/>
        <v>11551201.75</v>
      </c>
      <c r="U1005" s="50">
        <f t="shared" si="47"/>
        <v>92409614</v>
      </c>
    </row>
    <row r="1006" spans="1:21" x14ac:dyDescent="0.2">
      <c r="A1006" s="26" t="s">
        <v>1956</v>
      </c>
      <c r="B1006" s="9">
        <v>890700911</v>
      </c>
      <c r="C1006" s="6" t="s">
        <v>1884</v>
      </c>
      <c r="D1006" s="6" t="s">
        <v>1957</v>
      </c>
      <c r="E1006" s="9" t="s">
        <v>13</v>
      </c>
      <c r="F1006" s="19">
        <v>3969</v>
      </c>
      <c r="G1006" s="19">
        <v>5829417153</v>
      </c>
      <c r="H1006" s="20">
        <v>2170181205</v>
      </c>
      <c r="I1006" s="7">
        <v>0</v>
      </c>
      <c r="J1006" s="7">
        <v>2170181205</v>
      </c>
      <c r="K1006" s="13">
        <v>0</v>
      </c>
      <c r="L1006" s="18">
        <v>50587282.420000002</v>
      </c>
      <c r="M1006" s="13">
        <v>0</v>
      </c>
      <c r="N1006" s="14">
        <v>0</v>
      </c>
      <c r="O1006" s="28">
        <v>366324395.51999998</v>
      </c>
      <c r="P1006" s="30">
        <v>3242324270.0599999</v>
      </c>
      <c r="R1006" s="45">
        <v>5829417153</v>
      </c>
      <c r="S1006" s="43">
        <f t="shared" si="45"/>
        <v>23317669</v>
      </c>
      <c r="T1006" s="43">
        <f t="shared" si="46"/>
        <v>1943139.08</v>
      </c>
      <c r="U1006" s="50">
        <f t="shared" si="47"/>
        <v>15545112.640000001</v>
      </c>
    </row>
    <row r="1007" spans="1:21" x14ac:dyDescent="0.2">
      <c r="A1007" s="26" t="s">
        <v>1958</v>
      </c>
      <c r="B1007" s="9">
        <v>800100138</v>
      </c>
      <c r="C1007" s="6" t="s">
        <v>1884</v>
      </c>
      <c r="D1007" s="6" t="s">
        <v>1959</v>
      </c>
      <c r="E1007" s="9" t="s">
        <v>13</v>
      </c>
      <c r="F1007" s="19">
        <v>22833</v>
      </c>
      <c r="G1007" s="19">
        <v>34544182698</v>
      </c>
      <c r="H1007" s="20">
        <v>12491138231</v>
      </c>
      <c r="I1007" s="7">
        <v>0</v>
      </c>
      <c r="J1007" s="7">
        <v>12491138231</v>
      </c>
      <c r="K1007" s="13">
        <v>0</v>
      </c>
      <c r="L1007" s="18">
        <v>358668545.29000002</v>
      </c>
      <c r="M1007" s="13">
        <v>0</v>
      </c>
      <c r="N1007" s="14">
        <v>0</v>
      </c>
      <c r="O1007" s="28">
        <v>2107403608.6800001</v>
      </c>
      <c r="P1007" s="30">
        <v>19586972313.029999</v>
      </c>
      <c r="R1007" s="45">
        <v>34544182698</v>
      </c>
      <c r="S1007" s="43">
        <f t="shared" si="45"/>
        <v>138176731</v>
      </c>
      <c r="T1007" s="43">
        <f t="shared" si="46"/>
        <v>11514727.58</v>
      </c>
      <c r="U1007" s="50">
        <f t="shared" si="47"/>
        <v>92117820.640000001</v>
      </c>
    </row>
    <row r="1008" spans="1:21" x14ac:dyDescent="0.2">
      <c r="A1008" s="26" t="s">
        <v>1960</v>
      </c>
      <c r="B1008" s="9">
        <v>800100140</v>
      </c>
      <c r="C1008" s="6" t="s">
        <v>1884</v>
      </c>
      <c r="D1008" s="6" t="s">
        <v>1961</v>
      </c>
      <c r="E1008" s="9" t="s">
        <v>13</v>
      </c>
      <c r="F1008" s="19">
        <v>9194</v>
      </c>
      <c r="G1008" s="19">
        <v>15790961626</v>
      </c>
      <c r="H1008" s="20">
        <v>4996178172</v>
      </c>
      <c r="I1008" s="7">
        <v>0</v>
      </c>
      <c r="J1008" s="7">
        <v>4996178172</v>
      </c>
      <c r="K1008" s="13">
        <v>0</v>
      </c>
      <c r="L1008" s="18">
        <v>146923810.27000001</v>
      </c>
      <c r="M1008" s="13">
        <v>0</v>
      </c>
      <c r="N1008" s="14">
        <v>0</v>
      </c>
      <c r="O1008" s="28">
        <v>848573064.35000002</v>
      </c>
      <c r="P1008" s="30">
        <v>9799286579.3799992</v>
      </c>
      <c r="R1008" s="45">
        <v>15790961626</v>
      </c>
      <c r="S1008" s="43">
        <f t="shared" si="45"/>
        <v>63163847</v>
      </c>
      <c r="T1008" s="43">
        <f t="shared" si="46"/>
        <v>5263653.92</v>
      </c>
      <c r="U1008" s="50">
        <f t="shared" si="47"/>
        <v>42109231.359999999</v>
      </c>
    </row>
    <row r="1009" spans="1:21" x14ac:dyDescent="0.2">
      <c r="A1009" s="26" t="s">
        <v>1962</v>
      </c>
      <c r="B1009" s="9">
        <v>800100141</v>
      </c>
      <c r="C1009" s="6" t="s">
        <v>1884</v>
      </c>
      <c r="D1009" s="6" t="s">
        <v>1963</v>
      </c>
      <c r="E1009" s="9" t="s">
        <v>13</v>
      </c>
      <c r="F1009" s="19">
        <v>11854</v>
      </c>
      <c r="G1009" s="19">
        <v>18031368334</v>
      </c>
      <c r="H1009" s="20">
        <v>6485454222</v>
      </c>
      <c r="I1009" s="7">
        <v>0</v>
      </c>
      <c r="J1009" s="7">
        <v>6485454222</v>
      </c>
      <c r="K1009" s="13">
        <v>0</v>
      </c>
      <c r="L1009" s="18">
        <v>148504563.47999999</v>
      </c>
      <c r="M1009" s="13">
        <v>0</v>
      </c>
      <c r="N1009" s="14">
        <v>0</v>
      </c>
      <c r="O1009" s="28">
        <v>1094081477.5699999</v>
      </c>
      <c r="P1009" s="30">
        <v>10303328070.950001</v>
      </c>
      <c r="R1009" s="45">
        <v>18031368334</v>
      </c>
      <c r="S1009" s="43">
        <f t="shared" si="45"/>
        <v>72125473</v>
      </c>
      <c r="T1009" s="43">
        <f t="shared" si="46"/>
        <v>6010456.0800000001</v>
      </c>
      <c r="U1009" s="50">
        <f t="shared" si="47"/>
        <v>48083648.640000001</v>
      </c>
    </row>
    <row r="1010" spans="1:21" x14ac:dyDescent="0.2">
      <c r="A1010" s="26" t="s">
        <v>1964</v>
      </c>
      <c r="B1010" s="9">
        <v>890700842</v>
      </c>
      <c r="C1010" s="6" t="s">
        <v>1884</v>
      </c>
      <c r="D1010" s="6" t="s">
        <v>201</v>
      </c>
      <c r="E1010" s="9" t="s">
        <v>13</v>
      </c>
      <c r="F1010" s="19">
        <v>7969</v>
      </c>
      <c r="G1010" s="19">
        <v>14914700710</v>
      </c>
      <c r="H1010" s="20">
        <v>4322735432</v>
      </c>
      <c r="I1010" s="7">
        <v>0</v>
      </c>
      <c r="J1010" s="7">
        <v>4322735432</v>
      </c>
      <c r="K1010" s="13">
        <v>0</v>
      </c>
      <c r="L1010" s="18">
        <v>146521243.81</v>
      </c>
      <c r="M1010" s="13">
        <v>0</v>
      </c>
      <c r="N1010" s="14">
        <v>0</v>
      </c>
      <c r="O1010" s="28">
        <v>735509979.30999994</v>
      </c>
      <c r="P1010" s="30">
        <v>9709934054.8799992</v>
      </c>
      <c r="R1010" s="45">
        <v>14914700710</v>
      </c>
      <c r="S1010" s="43">
        <f t="shared" si="45"/>
        <v>59658803</v>
      </c>
      <c r="T1010" s="43">
        <f t="shared" si="46"/>
        <v>4971566.92</v>
      </c>
      <c r="U1010" s="50">
        <f t="shared" si="47"/>
        <v>39772535.359999999</v>
      </c>
    </row>
    <row r="1011" spans="1:21" x14ac:dyDescent="0.2">
      <c r="A1011" s="26" t="s">
        <v>1965</v>
      </c>
      <c r="B1011" s="9">
        <v>890072044</v>
      </c>
      <c r="C1011" s="6" t="s">
        <v>1884</v>
      </c>
      <c r="D1011" s="6" t="s">
        <v>1966</v>
      </c>
      <c r="E1011" s="9" t="s">
        <v>13</v>
      </c>
      <c r="F1011" s="19">
        <v>4508</v>
      </c>
      <c r="G1011" s="19">
        <v>7026538456</v>
      </c>
      <c r="H1011" s="20">
        <v>2387722410</v>
      </c>
      <c r="I1011" s="7">
        <v>0</v>
      </c>
      <c r="J1011" s="7">
        <v>2387722410</v>
      </c>
      <c r="K1011" s="13">
        <v>0</v>
      </c>
      <c r="L1011" s="18">
        <v>53735990.159999996</v>
      </c>
      <c r="M1011" s="13">
        <v>0</v>
      </c>
      <c r="N1011" s="14">
        <v>0</v>
      </c>
      <c r="O1011" s="28">
        <v>416072152.93000001</v>
      </c>
      <c r="P1011" s="30">
        <v>4169007902.9100003</v>
      </c>
      <c r="R1011" s="45">
        <v>7026538456</v>
      </c>
      <c r="S1011" s="43">
        <f t="shared" si="45"/>
        <v>28106154</v>
      </c>
      <c r="T1011" s="43">
        <f t="shared" si="46"/>
        <v>2342179.5</v>
      </c>
      <c r="U1011" s="50">
        <f t="shared" si="47"/>
        <v>18737436</v>
      </c>
    </row>
    <row r="1012" spans="1:21" x14ac:dyDescent="0.2">
      <c r="A1012" s="26" t="s">
        <v>1967</v>
      </c>
      <c r="B1012" s="9">
        <v>890700978</v>
      </c>
      <c r="C1012" s="6" t="s">
        <v>1884</v>
      </c>
      <c r="D1012" s="6" t="s">
        <v>802</v>
      </c>
      <c r="E1012" s="9" t="s">
        <v>13</v>
      </c>
      <c r="F1012" s="19">
        <v>2350</v>
      </c>
      <c r="G1012" s="19">
        <v>4275404350</v>
      </c>
      <c r="H1012" s="20">
        <v>1266831982</v>
      </c>
      <c r="I1012" s="7">
        <v>0</v>
      </c>
      <c r="J1012" s="7">
        <v>1266831982</v>
      </c>
      <c r="K1012" s="13">
        <v>0</v>
      </c>
      <c r="L1012" s="18">
        <v>33942498.630000003</v>
      </c>
      <c r="M1012" s="13">
        <v>0</v>
      </c>
      <c r="N1012" s="14">
        <v>0</v>
      </c>
      <c r="O1012" s="28">
        <v>216896530.47999999</v>
      </c>
      <c r="P1012" s="30">
        <v>2757733338.8899999</v>
      </c>
      <c r="R1012" s="45">
        <v>4275404350</v>
      </c>
      <c r="S1012" s="43">
        <f t="shared" si="45"/>
        <v>17101617</v>
      </c>
      <c r="T1012" s="43">
        <f t="shared" si="46"/>
        <v>1425134.75</v>
      </c>
      <c r="U1012" s="50">
        <f t="shared" si="47"/>
        <v>11401078</v>
      </c>
    </row>
    <row r="1013" spans="1:21" x14ac:dyDescent="0.2">
      <c r="A1013" s="26" t="s">
        <v>1968</v>
      </c>
      <c r="B1013" s="9">
        <v>800100143</v>
      </c>
      <c r="C1013" s="6" t="s">
        <v>1884</v>
      </c>
      <c r="D1013" s="6" t="s">
        <v>1969</v>
      </c>
      <c r="E1013" s="9" t="s">
        <v>13</v>
      </c>
      <c r="F1013" s="19">
        <v>3419</v>
      </c>
      <c r="G1013" s="19">
        <v>5949036067</v>
      </c>
      <c r="H1013" s="20">
        <v>1855763778</v>
      </c>
      <c r="I1013" s="7">
        <v>0</v>
      </c>
      <c r="J1013" s="7">
        <v>1855763778</v>
      </c>
      <c r="K1013" s="13">
        <v>0</v>
      </c>
      <c r="L1013" s="18">
        <v>51986944.030000001</v>
      </c>
      <c r="M1013" s="13">
        <v>0</v>
      </c>
      <c r="N1013" s="14">
        <v>0</v>
      </c>
      <c r="O1013" s="28">
        <v>315561377.75</v>
      </c>
      <c r="P1013" s="30">
        <v>3725723967.2200003</v>
      </c>
      <c r="R1013" s="45">
        <v>5949036067</v>
      </c>
      <c r="S1013" s="43">
        <f t="shared" si="45"/>
        <v>23796144</v>
      </c>
      <c r="T1013" s="43">
        <f t="shared" si="46"/>
        <v>1983012</v>
      </c>
      <c r="U1013" s="50">
        <f t="shared" si="47"/>
        <v>15864096</v>
      </c>
    </row>
    <row r="1014" spans="1:21" x14ac:dyDescent="0.2">
      <c r="A1014" s="26" t="s">
        <v>1970</v>
      </c>
      <c r="B1014" s="9">
        <v>800100144</v>
      </c>
      <c r="C1014" s="6" t="s">
        <v>1884</v>
      </c>
      <c r="D1014" s="6" t="s">
        <v>1971</v>
      </c>
      <c r="E1014" s="9" t="s">
        <v>13</v>
      </c>
      <c r="F1014" s="19">
        <v>8090</v>
      </c>
      <c r="G1014" s="19">
        <v>13883604960</v>
      </c>
      <c r="H1014" s="20">
        <v>4351401146</v>
      </c>
      <c r="I1014" s="7">
        <v>0</v>
      </c>
      <c r="J1014" s="7">
        <v>4351401146</v>
      </c>
      <c r="K1014" s="13">
        <v>0</v>
      </c>
      <c r="L1014" s="18">
        <v>143786817.5</v>
      </c>
      <c r="M1014" s="13">
        <v>0</v>
      </c>
      <c r="N1014" s="14">
        <v>0</v>
      </c>
      <c r="O1014" s="28">
        <v>746677843.22000003</v>
      </c>
      <c r="P1014" s="30">
        <v>8641739153.2799988</v>
      </c>
      <c r="R1014" s="45">
        <v>13883604960</v>
      </c>
      <c r="S1014" s="43">
        <f t="shared" si="45"/>
        <v>55534420</v>
      </c>
      <c r="T1014" s="43">
        <f t="shared" si="46"/>
        <v>4627868.33</v>
      </c>
      <c r="U1014" s="50">
        <f t="shared" si="47"/>
        <v>37022946.640000001</v>
      </c>
    </row>
    <row r="1015" spans="1:21" x14ac:dyDescent="0.2">
      <c r="A1015" s="26" t="s">
        <v>1972</v>
      </c>
      <c r="B1015" s="9">
        <v>800100145</v>
      </c>
      <c r="C1015" s="6" t="s">
        <v>1884</v>
      </c>
      <c r="D1015" s="6" t="s">
        <v>1973</v>
      </c>
      <c r="E1015" s="9" t="s">
        <v>13</v>
      </c>
      <c r="F1015" s="19">
        <v>6717</v>
      </c>
      <c r="G1015" s="19">
        <v>10684785636</v>
      </c>
      <c r="H1015" s="20">
        <v>3626216838</v>
      </c>
      <c r="I1015" s="7">
        <v>0</v>
      </c>
      <c r="J1015" s="7">
        <v>3626216838</v>
      </c>
      <c r="K1015" s="13">
        <v>0</v>
      </c>
      <c r="L1015" s="18">
        <v>91738538.459999993</v>
      </c>
      <c r="M1015" s="13">
        <v>0</v>
      </c>
      <c r="N1015" s="14">
        <v>0</v>
      </c>
      <c r="O1015" s="28">
        <v>619954891.58000004</v>
      </c>
      <c r="P1015" s="30">
        <v>6346875367.96</v>
      </c>
      <c r="R1015" s="45">
        <v>10684785636</v>
      </c>
      <c r="S1015" s="43">
        <f t="shared" si="45"/>
        <v>42739143</v>
      </c>
      <c r="T1015" s="43">
        <f t="shared" si="46"/>
        <v>3561595.25</v>
      </c>
      <c r="U1015" s="50">
        <f t="shared" si="47"/>
        <v>28492762</v>
      </c>
    </row>
    <row r="1016" spans="1:21" x14ac:dyDescent="0.2">
      <c r="A1016" s="26" t="s">
        <v>1974</v>
      </c>
      <c r="B1016" s="9">
        <v>800100147</v>
      </c>
      <c r="C1016" s="6" t="s">
        <v>1884</v>
      </c>
      <c r="D1016" s="6" t="s">
        <v>1975</v>
      </c>
      <c r="E1016" s="9" t="s">
        <v>16</v>
      </c>
      <c r="F1016" s="19">
        <v>4092</v>
      </c>
      <c r="G1016" s="19">
        <v>7963576236</v>
      </c>
      <c r="H1016" s="20">
        <v>2179881678</v>
      </c>
      <c r="I1016" s="7">
        <v>0</v>
      </c>
      <c r="J1016" s="7">
        <v>2179881678</v>
      </c>
      <c r="K1016" s="13">
        <v>0</v>
      </c>
      <c r="L1016" s="18">
        <v>56502449.020000003</v>
      </c>
      <c r="M1016" s="13">
        <v>0</v>
      </c>
      <c r="N1016" s="14">
        <v>0</v>
      </c>
      <c r="O1016" s="28">
        <v>377676852.22000003</v>
      </c>
      <c r="P1016" s="30">
        <v>5349515256.7600002</v>
      </c>
      <c r="R1016" s="45">
        <v>7963576236</v>
      </c>
      <c r="S1016" s="43">
        <f t="shared" si="45"/>
        <v>31854305</v>
      </c>
      <c r="T1016" s="43">
        <f t="shared" si="46"/>
        <v>2654525.42</v>
      </c>
      <c r="U1016" s="50">
        <f t="shared" si="47"/>
        <v>21236203.359999999</v>
      </c>
    </row>
    <row r="1017" spans="1:21" x14ac:dyDescent="0.2">
      <c r="A1017" s="26" t="s">
        <v>1976</v>
      </c>
      <c r="B1017" s="9">
        <v>890399011</v>
      </c>
      <c r="C1017" s="6" t="s">
        <v>1977</v>
      </c>
      <c r="D1017" s="6" t="s">
        <v>1978</v>
      </c>
      <c r="E1017" s="9" t="s">
        <v>10</v>
      </c>
      <c r="F1017" s="19">
        <v>891194</v>
      </c>
      <c r="G1017" s="19">
        <v>1539988579164</v>
      </c>
      <c r="H1017" s="20">
        <v>488469307109</v>
      </c>
      <c r="I1017" s="7">
        <v>0</v>
      </c>
      <c r="J1017" s="7">
        <v>488469307109</v>
      </c>
      <c r="K1017" s="13">
        <v>0</v>
      </c>
      <c r="L1017" s="18">
        <v>25607653083.889999</v>
      </c>
      <c r="M1017" s="13">
        <v>527261425.55000001</v>
      </c>
      <c r="N1017" s="14">
        <v>0</v>
      </c>
      <c r="O1017" s="28">
        <v>0</v>
      </c>
      <c r="P1017" s="30">
        <v>1025384357545.5601</v>
      </c>
      <c r="R1017" s="45">
        <v>1539988579164</v>
      </c>
      <c r="S1017" s="43">
        <f t="shared" si="45"/>
        <v>6159954317</v>
      </c>
      <c r="T1017" s="43">
        <f t="shared" si="46"/>
        <v>513329526.42000002</v>
      </c>
      <c r="U1017" s="50">
        <f t="shared" si="47"/>
        <v>4106636211.3600001</v>
      </c>
    </row>
    <row r="1018" spans="1:21" x14ac:dyDescent="0.2">
      <c r="A1018" s="26" t="s">
        <v>1979</v>
      </c>
      <c r="B1018" s="9">
        <v>891901079</v>
      </c>
      <c r="C1018" s="6" t="s">
        <v>1977</v>
      </c>
      <c r="D1018" s="6" t="s">
        <v>1980</v>
      </c>
      <c r="E1018" s="9" t="s">
        <v>13</v>
      </c>
      <c r="F1018" s="19">
        <v>9288</v>
      </c>
      <c r="G1018" s="19">
        <v>15122888784</v>
      </c>
      <c r="H1018" s="20">
        <v>5066678272</v>
      </c>
      <c r="I1018" s="7">
        <v>0</v>
      </c>
      <c r="J1018" s="7">
        <v>5066678272</v>
      </c>
      <c r="K1018" s="13">
        <v>0</v>
      </c>
      <c r="L1018" s="18">
        <v>233463345.02000001</v>
      </c>
      <c r="M1018" s="13">
        <v>0</v>
      </c>
      <c r="N1018" s="14">
        <v>0</v>
      </c>
      <c r="O1018" s="28">
        <v>3067539379.1500001</v>
      </c>
      <c r="P1018" s="30">
        <v>6755207787.8299999</v>
      </c>
      <c r="R1018" s="45">
        <v>15122888784</v>
      </c>
      <c r="S1018" s="43">
        <f t="shared" si="45"/>
        <v>60491555</v>
      </c>
      <c r="T1018" s="43">
        <f t="shared" si="46"/>
        <v>5040962.92</v>
      </c>
      <c r="U1018" s="50">
        <f t="shared" si="47"/>
        <v>40327703.359999999</v>
      </c>
    </row>
    <row r="1019" spans="1:21" x14ac:dyDescent="0.2">
      <c r="A1019" s="26" t="s">
        <v>1981</v>
      </c>
      <c r="B1019" s="9">
        <v>891900443</v>
      </c>
      <c r="C1019" s="6" t="s">
        <v>1977</v>
      </c>
      <c r="D1019" s="6" t="s">
        <v>1982</v>
      </c>
      <c r="E1019" s="9" t="s">
        <v>13</v>
      </c>
      <c r="F1019" s="19">
        <v>9797</v>
      </c>
      <c r="G1019" s="19">
        <v>15821214488</v>
      </c>
      <c r="H1019" s="20">
        <v>5244501124</v>
      </c>
      <c r="I1019" s="7">
        <v>0</v>
      </c>
      <c r="J1019" s="7">
        <v>5244501124</v>
      </c>
      <c r="K1019" s="13">
        <v>0</v>
      </c>
      <c r="L1019" s="18">
        <v>145130231.91999999</v>
      </c>
      <c r="M1019" s="13">
        <v>0</v>
      </c>
      <c r="N1019" s="14">
        <v>0</v>
      </c>
      <c r="O1019" s="28">
        <v>3235646349.8600001</v>
      </c>
      <c r="P1019" s="30">
        <v>7195936782.2199993</v>
      </c>
      <c r="R1019" s="45">
        <v>15821214488</v>
      </c>
      <c r="S1019" s="43">
        <f t="shared" si="45"/>
        <v>63284858</v>
      </c>
      <c r="T1019" s="43">
        <f t="shared" si="46"/>
        <v>5273738.17</v>
      </c>
      <c r="U1019" s="50">
        <f t="shared" si="47"/>
        <v>42189905.359999999</v>
      </c>
    </row>
    <row r="1020" spans="1:21" x14ac:dyDescent="0.2">
      <c r="A1020" s="26" t="s">
        <v>1983</v>
      </c>
      <c r="B1020" s="9">
        <v>800100532</v>
      </c>
      <c r="C1020" s="6" t="s">
        <v>1977</v>
      </c>
      <c r="D1020" s="6" t="s">
        <v>1984</v>
      </c>
      <c r="E1020" s="9" t="s">
        <v>13</v>
      </c>
      <c r="F1020" s="19">
        <v>12583</v>
      </c>
      <c r="G1020" s="19">
        <v>20779943690</v>
      </c>
      <c r="H1020" s="20">
        <v>6891571714</v>
      </c>
      <c r="I1020" s="7">
        <v>0</v>
      </c>
      <c r="J1020" s="7">
        <v>6891571714</v>
      </c>
      <c r="K1020" s="13">
        <v>0</v>
      </c>
      <c r="L1020" s="18">
        <v>176307576.24000001</v>
      </c>
      <c r="M1020" s="13">
        <v>0</v>
      </c>
      <c r="N1020" s="14">
        <v>0</v>
      </c>
      <c r="O1020" s="28">
        <v>4155776055.9699998</v>
      </c>
      <c r="P1020" s="30">
        <v>9556288343.7900009</v>
      </c>
      <c r="R1020" s="45">
        <v>20779943690</v>
      </c>
      <c r="S1020" s="43">
        <f t="shared" si="45"/>
        <v>83119775</v>
      </c>
      <c r="T1020" s="43">
        <f t="shared" si="46"/>
        <v>6926647.9199999999</v>
      </c>
      <c r="U1020" s="50">
        <f t="shared" si="47"/>
        <v>55413183.359999999</v>
      </c>
    </row>
    <row r="1021" spans="1:21" x14ac:dyDescent="0.2">
      <c r="A1021" s="26" t="s">
        <v>1985</v>
      </c>
      <c r="B1021" s="9">
        <v>891901019</v>
      </c>
      <c r="C1021" s="6" t="s">
        <v>1977</v>
      </c>
      <c r="D1021" s="6" t="s">
        <v>40</v>
      </c>
      <c r="E1021" s="9" t="s">
        <v>13</v>
      </c>
      <c r="F1021" s="19">
        <v>4278</v>
      </c>
      <c r="G1021" s="19">
        <v>7133941464</v>
      </c>
      <c r="H1021" s="20">
        <v>2329015665</v>
      </c>
      <c r="I1021" s="7">
        <v>0</v>
      </c>
      <c r="J1021" s="7">
        <v>2329015665</v>
      </c>
      <c r="K1021" s="13">
        <v>0</v>
      </c>
      <c r="L1021" s="18">
        <v>103797071.41</v>
      </c>
      <c r="M1021" s="13">
        <v>0</v>
      </c>
      <c r="N1021" s="14">
        <v>0</v>
      </c>
      <c r="O1021" s="28">
        <v>1412891199.8299999</v>
      </c>
      <c r="P1021" s="30">
        <v>3288237527.7600002</v>
      </c>
      <c r="R1021" s="45">
        <v>7133941464</v>
      </c>
      <c r="S1021" s="43">
        <f t="shared" si="45"/>
        <v>28535766</v>
      </c>
      <c r="T1021" s="43">
        <f t="shared" si="46"/>
        <v>2377980.5</v>
      </c>
      <c r="U1021" s="50">
        <f t="shared" si="47"/>
        <v>19023844</v>
      </c>
    </row>
    <row r="1022" spans="1:21" x14ac:dyDescent="0.2">
      <c r="A1022" s="26" t="s">
        <v>1986</v>
      </c>
      <c r="B1022" s="9">
        <v>891900945</v>
      </c>
      <c r="C1022" s="6" t="s">
        <v>1977</v>
      </c>
      <c r="D1022" s="6" t="s">
        <v>743</v>
      </c>
      <c r="E1022" s="9" t="s">
        <v>13</v>
      </c>
      <c r="F1022" s="19">
        <v>9600</v>
      </c>
      <c r="G1022" s="19">
        <v>15760876800</v>
      </c>
      <c r="H1022" s="20">
        <v>5276823361</v>
      </c>
      <c r="I1022" s="7">
        <v>0</v>
      </c>
      <c r="J1022" s="7">
        <v>5276823361</v>
      </c>
      <c r="K1022" s="13">
        <v>0</v>
      </c>
      <c r="L1022" s="18">
        <v>113700667.73999999</v>
      </c>
      <c r="M1022" s="13">
        <v>0</v>
      </c>
      <c r="N1022" s="14">
        <v>0</v>
      </c>
      <c r="O1022" s="28">
        <v>3170583337.6199999</v>
      </c>
      <c r="P1022" s="30">
        <v>7199769433.6400003</v>
      </c>
      <c r="R1022" s="45">
        <v>15760876800</v>
      </c>
      <c r="S1022" s="43">
        <f t="shared" si="45"/>
        <v>63043507</v>
      </c>
      <c r="T1022" s="43">
        <f t="shared" si="46"/>
        <v>5253625.58</v>
      </c>
      <c r="U1022" s="50">
        <f t="shared" si="47"/>
        <v>42029004.640000001</v>
      </c>
    </row>
    <row r="1023" spans="1:21" x14ac:dyDescent="0.2">
      <c r="A1023" s="26" t="s">
        <v>1987</v>
      </c>
      <c r="B1023" s="9">
        <v>890399045</v>
      </c>
      <c r="C1023" s="6" t="s">
        <v>1977</v>
      </c>
      <c r="D1023" s="6" t="s">
        <v>1988</v>
      </c>
      <c r="E1023" s="9" t="s">
        <v>49</v>
      </c>
      <c r="F1023" s="19">
        <v>216669</v>
      </c>
      <c r="G1023" s="19">
        <v>332502414090</v>
      </c>
      <c r="H1023" s="20">
        <v>117526440554</v>
      </c>
      <c r="I1023" s="7">
        <v>0</v>
      </c>
      <c r="J1023" s="7">
        <v>117526440554</v>
      </c>
      <c r="K1023" s="13">
        <v>0</v>
      </c>
      <c r="L1023" s="18">
        <v>3539479271.7600002</v>
      </c>
      <c r="M1023" s="13">
        <v>3602774838.5799999</v>
      </c>
      <c r="N1023" s="14">
        <v>0</v>
      </c>
      <c r="O1023" s="28">
        <v>0</v>
      </c>
      <c r="P1023" s="30">
        <v>207833719425.66</v>
      </c>
      <c r="R1023" s="45">
        <v>332502414090</v>
      </c>
      <c r="S1023" s="43">
        <f t="shared" si="45"/>
        <v>1330009656</v>
      </c>
      <c r="T1023" s="43">
        <f t="shared" si="46"/>
        <v>110834138</v>
      </c>
      <c r="U1023" s="50">
        <f t="shared" si="47"/>
        <v>886673104</v>
      </c>
    </row>
    <row r="1024" spans="1:21" x14ac:dyDescent="0.2">
      <c r="A1024" s="26" t="s">
        <v>1989</v>
      </c>
      <c r="B1024" s="9">
        <v>891380033</v>
      </c>
      <c r="C1024" s="6" t="s">
        <v>1977</v>
      </c>
      <c r="D1024" s="6" t="s">
        <v>1990</v>
      </c>
      <c r="E1024" s="9" t="s">
        <v>49</v>
      </c>
      <c r="F1024" s="19">
        <v>59072</v>
      </c>
      <c r="G1024" s="19">
        <v>108477812352</v>
      </c>
      <c r="H1024" s="20">
        <v>32313537292</v>
      </c>
      <c r="I1024" s="7">
        <v>0</v>
      </c>
      <c r="J1024" s="7">
        <v>32313537292</v>
      </c>
      <c r="K1024" s="13">
        <v>0</v>
      </c>
      <c r="L1024" s="18">
        <v>1219564482.4300001</v>
      </c>
      <c r="M1024" s="13">
        <v>0</v>
      </c>
      <c r="N1024" s="14">
        <v>0</v>
      </c>
      <c r="O1024" s="28">
        <v>19509656137.509998</v>
      </c>
      <c r="P1024" s="30">
        <v>55435054440.059998</v>
      </c>
      <c r="R1024" s="45">
        <v>108477812352</v>
      </c>
      <c r="S1024" s="43">
        <f t="shared" si="45"/>
        <v>433911249</v>
      </c>
      <c r="T1024" s="43">
        <f t="shared" si="46"/>
        <v>36159270.75</v>
      </c>
      <c r="U1024" s="50">
        <f t="shared" si="47"/>
        <v>289274166</v>
      </c>
    </row>
    <row r="1025" spans="1:21" x14ac:dyDescent="0.2">
      <c r="A1025" s="26" t="s">
        <v>1991</v>
      </c>
      <c r="B1025" s="9">
        <v>891900353</v>
      </c>
      <c r="C1025" s="6" t="s">
        <v>1977</v>
      </c>
      <c r="D1025" s="6" t="s">
        <v>1992</v>
      </c>
      <c r="E1025" s="9" t="s">
        <v>13</v>
      </c>
      <c r="F1025" s="19">
        <v>11696</v>
      </c>
      <c r="G1025" s="19">
        <v>19146773056</v>
      </c>
      <c r="H1025" s="20">
        <v>6422363856</v>
      </c>
      <c r="I1025" s="7">
        <v>0</v>
      </c>
      <c r="J1025" s="7">
        <v>6422363856</v>
      </c>
      <c r="K1025" s="13">
        <v>0</v>
      </c>
      <c r="L1025" s="18">
        <v>198013802.31</v>
      </c>
      <c r="M1025" s="13">
        <v>0</v>
      </c>
      <c r="N1025" s="14">
        <v>0</v>
      </c>
      <c r="O1025" s="28">
        <v>3862827366.3400002</v>
      </c>
      <c r="P1025" s="30">
        <v>8663568031.3499985</v>
      </c>
      <c r="R1025" s="45">
        <v>19146773056</v>
      </c>
      <c r="S1025" s="43">
        <f t="shared" si="45"/>
        <v>76587092</v>
      </c>
      <c r="T1025" s="43">
        <f t="shared" si="46"/>
        <v>6382257.6699999999</v>
      </c>
      <c r="U1025" s="50">
        <f t="shared" si="47"/>
        <v>51058061.359999999</v>
      </c>
    </row>
    <row r="1026" spans="1:21" x14ac:dyDescent="0.2">
      <c r="A1026" s="26" t="s">
        <v>1993</v>
      </c>
      <c r="B1026" s="9">
        <v>891900660</v>
      </c>
      <c r="C1026" s="6" t="s">
        <v>1977</v>
      </c>
      <c r="D1026" s="6" t="s">
        <v>1994</v>
      </c>
      <c r="E1026" s="9" t="s">
        <v>13</v>
      </c>
      <c r="F1026" s="19">
        <v>18453</v>
      </c>
      <c r="G1026" s="19">
        <v>31736465862</v>
      </c>
      <c r="H1026" s="20">
        <v>10104728173</v>
      </c>
      <c r="I1026" s="7">
        <v>0</v>
      </c>
      <c r="J1026" s="7">
        <v>10104728173</v>
      </c>
      <c r="K1026" s="13">
        <v>0</v>
      </c>
      <c r="L1026" s="18">
        <v>443524829.04000002</v>
      </c>
      <c r="M1026" s="13">
        <v>0</v>
      </c>
      <c r="N1026" s="14">
        <v>0</v>
      </c>
      <c r="O1026" s="28">
        <v>6094455659.29</v>
      </c>
      <c r="P1026" s="30">
        <v>15093757200.669998</v>
      </c>
      <c r="R1026" s="45">
        <v>31736465862</v>
      </c>
      <c r="S1026" s="43">
        <f t="shared" si="45"/>
        <v>126945863</v>
      </c>
      <c r="T1026" s="43">
        <f t="shared" si="46"/>
        <v>10578821.92</v>
      </c>
      <c r="U1026" s="50">
        <f t="shared" si="47"/>
        <v>84630575.359999999</v>
      </c>
    </row>
    <row r="1027" spans="1:21" x14ac:dyDescent="0.2">
      <c r="A1027" s="26" t="s">
        <v>1995</v>
      </c>
      <c r="B1027" s="9">
        <v>890309611</v>
      </c>
      <c r="C1027" s="6" t="s">
        <v>1977</v>
      </c>
      <c r="D1027" s="6" t="s">
        <v>1996</v>
      </c>
      <c r="E1027" s="9" t="s">
        <v>13</v>
      </c>
      <c r="F1027" s="19">
        <v>11779</v>
      </c>
      <c r="G1027" s="19">
        <v>18300678930</v>
      </c>
      <c r="H1027" s="20">
        <v>6444363596</v>
      </c>
      <c r="I1027" s="7">
        <v>0</v>
      </c>
      <c r="J1027" s="7">
        <v>6444363596</v>
      </c>
      <c r="K1027" s="13">
        <v>0</v>
      </c>
      <c r="L1027" s="18">
        <v>250836641.33000001</v>
      </c>
      <c r="M1027" s="13">
        <v>0</v>
      </c>
      <c r="N1027" s="14">
        <v>0</v>
      </c>
      <c r="O1027" s="28">
        <v>3890239701.4400001</v>
      </c>
      <c r="P1027" s="30">
        <v>7715238991.2299995</v>
      </c>
      <c r="R1027" s="45">
        <v>18300678930</v>
      </c>
      <c r="S1027" s="43">
        <f t="shared" si="45"/>
        <v>73202716</v>
      </c>
      <c r="T1027" s="43">
        <f t="shared" si="46"/>
        <v>6100226.3300000001</v>
      </c>
      <c r="U1027" s="50">
        <f t="shared" si="47"/>
        <v>48801810.640000001</v>
      </c>
    </row>
    <row r="1028" spans="1:21" x14ac:dyDescent="0.2">
      <c r="A1028" s="26" t="s">
        <v>1997</v>
      </c>
      <c r="B1028" s="9">
        <v>891380038</v>
      </c>
      <c r="C1028" s="6" t="s">
        <v>1977</v>
      </c>
      <c r="D1028" s="6" t="s">
        <v>270</v>
      </c>
      <c r="E1028" s="9" t="s">
        <v>13</v>
      </c>
      <c r="F1028" s="19">
        <v>35965</v>
      </c>
      <c r="G1028" s="19">
        <v>53969978125</v>
      </c>
      <c r="H1028" s="20">
        <v>19705226002</v>
      </c>
      <c r="I1028" s="7">
        <v>0</v>
      </c>
      <c r="J1028" s="7">
        <v>19705226002</v>
      </c>
      <c r="K1028" s="13">
        <v>0</v>
      </c>
      <c r="L1028" s="18">
        <v>711692141.38</v>
      </c>
      <c r="M1028" s="13">
        <v>84764535.120000005</v>
      </c>
      <c r="N1028" s="14">
        <v>0</v>
      </c>
      <c r="O1028" s="28">
        <v>11878128097.67</v>
      </c>
      <c r="P1028" s="30">
        <v>21590167348.830002</v>
      </c>
      <c r="R1028" s="45">
        <v>53969978125</v>
      </c>
      <c r="S1028" s="43">
        <f t="shared" si="45"/>
        <v>215879913</v>
      </c>
      <c r="T1028" s="43">
        <f t="shared" si="46"/>
        <v>17989992.75</v>
      </c>
      <c r="U1028" s="50">
        <f t="shared" si="47"/>
        <v>143919942</v>
      </c>
    </row>
    <row r="1029" spans="1:21" x14ac:dyDescent="0.2">
      <c r="A1029" s="26" t="s">
        <v>1998</v>
      </c>
      <c r="B1029" s="9">
        <v>891900493</v>
      </c>
      <c r="C1029" s="6" t="s">
        <v>1977</v>
      </c>
      <c r="D1029" s="6" t="s">
        <v>1999</v>
      </c>
      <c r="E1029" s="9" t="s">
        <v>49</v>
      </c>
      <c r="F1029" s="19">
        <v>67786</v>
      </c>
      <c r="G1029" s="19">
        <v>130201925294</v>
      </c>
      <c r="H1029" s="20">
        <v>36585444789</v>
      </c>
      <c r="I1029" s="7">
        <v>0</v>
      </c>
      <c r="J1029" s="7">
        <v>36585444789</v>
      </c>
      <c r="K1029" s="13">
        <v>0</v>
      </c>
      <c r="L1029" s="18">
        <v>1610642551.8499999</v>
      </c>
      <c r="M1029" s="13">
        <v>0</v>
      </c>
      <c r="N1029" s="14">
        <v>0</v>
      </c>
      <c r="O1029" s="28">
        <v>22387621054.599998</v>
      </c>
      <c r="P1029" s="30">
        <v>69618216898.550003</v>
      </c>
      <c r="R1029" s="45">
        <v>130201925294</v>
      </c>
      <c r="S1029" s="43">
        <f t="shared" si="45"/>
        <v>520807701</v>
      </c>
      <c r="T1029" s="43">
        <f t="shared" si="46"/>
        <v>43400641.75</v>
      </c>
      <c r="U1029" s="50">
        <f t="shared" si="47"/>
        <v>347205134</v>
      </c>
    </row>
    <row r="1030" spans="1:21" x14ac:dyDescent="0.2">
      <c r="A1030" s="26" t="s">
        <v>2000</v>
      </c>
      <c r="B1030" s="9">
        <v>800100514</v>
      </c>
      <c r="C1030" s="6" t="s">
        <v>1977</v>
      </c>
      <c r="D1030" s="6" t="s">
        <v>2001</v>
      </c>
      <c r="E1030" s="9" t="s">
        <v>13</v>
      </c>
      <c r="F1030" s="19">
        <v>27740</v>
      </c>
      <c r="G1030" s="19">
        <v>45070703700</v>
      </c>
      <c r="H1030" s="20">
        <v>15185762398</v>
      </c>
      <c r="I1030" s="7">
        <v>0</v>
      </c>
      <c r="J1030" s="7">
        <v>15185762398</v>
      </c>
      <c r="K1030" s="13">
        <v>0</v>
      </c>
      <c r="L1030" s="18">
        <v>555950521.30999994</v>
      </c>
      <c r="M1030" s="13">
        <v>0</v>
      </c>
      <c r="N1030" s="14">
        <v>0</v>
      </c>
      <c r="O1030" s="28">
        <v>9161664769.3400002</v>
      </c>
      <c r="P1030" s="30">
        <v>20167326011.349998</v>
      </c>
      <c r="R1030" s="45">
        <v>45070703700</v>
      </c>
      <c r="S1030" s="43">
        <f t="shared" si="45"/>
        <v>180282815</v>
      </c>
      <c r="T1030" s="43">
        <f t="shared" si="46"/>
        <v>15023567.92</v>
      </c>
      <c r="U1030" s="50">
        <f t="shared" si="47"/>
        <v>120188543.36</v>
      </c>
    </row>
    <row r="1031" spans="1:21" x14ac:dyDescent="0.2">
      <c r="A1031" s="26" t="s">
        <v>2002</v>
      </c>
      <c r="B1031" s="9">
        <v>800100518</v>
      </c>
      <c r="C1031" s="6" t="s">
        <v>1977</v>
      </c>
      <c r="D1031" s="6" t="s">
        <v>2003</v>
      </c>
      <c r="E1031" s="9" t="s">
        <v>16</v>
      </c>
      <c r="F1031" s="19">
        <v>6464</v>
      </c>
      <c r="G1031" s="19">
        <v>11623403200</v>
      </c>
      <c r="H1031" s="20">
        <v>3526335358</v>
      </c>
      <c r="I1031" s="7">
        <v>0</v>
      </c>
      <c r="J1031" s="7">
        <v>3526335358</v>
      </c>
      <c r="K1031" s="13">
        <v>0</v>
      </c>
      <c r="L1031" s="18">
        <v>75303565.209999993</v>
      </c>
      <c r="M1031" s="13">
        <v>0</v>
      </c>
      <c r="N1031" s="14">
        <v>0</v>
      </c>
      <c r="O1031" s="28">
        <v>2134859447.3299999</v>
      </c>
      <c r="P1031" s="30">
        <v>5886904829.46</v>
      </c>
      <c r="R1031" s="45">
        <v>11623403200</v>
      </c>
      <c r="S1031" s="43">
        <f t="shared" si="45"/>
        <v>46493613</v>
      </c>
      <c r="T1031" s="43">
        <f t="shared" si="46"/>
        <v>3874467.75</v>
      </c>
      <c r="U1031" s="50">
        <f t="shared" si="47"/>
        <v>30995742</v>
      </c>
    </row>
    <row r="1032" spans="1:21" x14ac:dyDescent="0.2">
      <c r="A1032" s="26" t="s">
        <v>2004</v>
      </c>
      <c r="B1032" s="9">
        <v>800100515</v>
      </c>
      <c r="C1032" s="6" t="s">
        <v>1977</v>
      </c>
      <c r="D1032" s="6" t="s">
        <v>2005</v>
      </c>
      <c r="E1032" s="9" t="s">
        <v>16</v>
      </c>
      <c r="F1032" s="19">
        <v>5175</v>
      </c>
      <c r="G1032" s="19">
        <v>9626276250</v>
      </c>
      <c r="H1032" s="20">
        <v>2838734987</v>
      </c>
      <c r="I1032" s="7">
        <v>0</v>
      </c>
      <c r="J1032" s="7">
        <v>2838734987</v>
      </c>
      <c r="K1032" s="13">
        <v>0</v>
      </c>
      <c r="L1032" s="18">
        <v>58037468.140000001</v>
      </c>
      <c r="M1032" s="13">
        <v>0</v>
      </c>
      <c r="N1032" s="14">
        <v>0</v>
      </c>
      <c r="O1032" s="28">
        <v>1709142580.4400001</v>
      </c>
      <c r="P1032" s="30">
        <v>5020361214.4200001</v>
      </c>
      <c r="R1032" s="45">
        <v>9626276250</v>
      </c>
      <c r="S1032" s="43">
        <f t="shared" si="45"/>
        <v>38505105</v>
      </c>
      <c r="T1032" s="43">
        <f t="shared" si="46"/>
        <v>3208758.75</v>
      </c>
      <c r="U1032" s="50">
        <f t="shared" si="47"/>
        <v>25670070</v>
      </c>
    </row>
    <row r="1033" spans="1:21" x14ac:dyDescent="0.2">
      <c r="A1033" s="26" t="s">
        <v>2006</v>
      </c>
      <c r="B1033" s="9">
        <v>800100533</v>
      </c>
      <c r="C1033" s="6" t="s">
        <v>1977</v>
      </c>
      <c r="D1033" s="6" t="s">
        <v>2007</v>
      </c>
      <c r="E1033" s="9" t="s">
        <v>13</v>
      </c>
      <c r="F1033" s="19">
        <v>26081</v>
      </c>
      <c r="G1033" s="19">
        <v>39565920240</v>
      </c>
      <c r="H1033" s="20">
        <v>14193202169</v>
      </c>
      <c r="I1033" s="7">
        <v>0</v>
      </c>
      <c r="J1033" s="7">
        <v>14193202169</v>
      </c>
      <c r="K1033" s="13">
        <v>0</v>
      </c>
      <c r="L1033" s="18">
        <v>510995377.39999998</v>
      </c>
      <c r="M1033" s="13">
        <v>0</v>
      </c>
      <c r="N1033" s="14">
        <v>0</v>
      </c>
      <c r="O1033" s="28">
        <v>8613748336.3099995</v>
      </c>
      <c r="P1033" s="30">
        <v>16247974357.290001</v>
      </c>
      <c r="R1033" s="45">
        <v>39565920240</v>
      </c>
      <c r="S1033" s="43">
        <f t="shared" si="45"/>
        <v>158263681</v>
      </c>
      <c r="T1033" s="43">
        <f t="shared" si="46"/>
        <v>13188640.08</v>
      </c>
      <c r="U1033" s="50">
        <f t="shared" si="47"/>
        <v>105509120.64</v>
      </c>
    </row>
    <row r="1034" spans="1:21" x14ac:dyDescent="0.2">
      <c r="A1034" s="26" t="s">
        <v>2008</v>
      </c>
      <c r="B1034" s="9">
        <v>891901223</v>
      </c>
      <c r="C1034" s="6" t="s">
        <v>1977</v>
      </c>
      <c r="D1034" s="6" t="s">
        <v>2009</v>
      </c>
      <c r="E1034" s="9" t="s">
        <v>16</v>
      </c>
      <c r="F1034" s="19">
        <v>9834</v>
      </c>
      <c r="G1034" s="19">
        <v>16829750256</v>
      </c>
      <c r="H1034" s="20">
        <v>5405211759</v>
      </c>
      <c r="I1034" s="7">
        <v>0</v>
      </c>
      <c r="J1034" s="7">
        <v>5405211759</v>
      </c>
      <c r="K1034" s="13">
        <v>0</v>
      </c>
      <c r="L1034" s="18">
        <v>122628984</v>
      </c>
      <c r="M1034" s="13">
        <v>0</v>
      </c>
      <c r="N1034" s="14">
        <v>0</v>
      </c>
      <c r="O1034" s="28">
        <v>3247866306.48</v>
      </c>
      <c r="P1034" s="30">
        <v>8054043206.5200005</v>
      </c>
      <c r="R1034" s="45">
        <v>16829750256</v>
      </c>
      <c r="S1034" s="43">
        <f t="shared" si="45"/>
        <v>67319001</v>
      </c>
      <c r="T1034" s="43">
        <f t="shared" si="46"/>
        <v>5609916.75</v>
      </c>
      <c r="U1034" s="50">
        <f t="shared" si="47"/>
        <v>44879334</v>
      </c>
    </row>
    <row r="1035" spans="1:21" x14ac:dyDescent="0.2">
      <c r="A1035" s="26" t="s">
        <v>2010</v>
      </c>
      <c r="B1035" s="9">
        <v>800100519</v>
      </c>
      <c r="C1035" s="6" t="s">
        <v>1977</v>
      </c>
      <c r="D1035" s="6" t="s">
        <v>2011</v>
      </c>
      <c r="E1035" s="9" t="s">
        <v>13</v>
      </c>
      <c r="F1035" s="19">
        <v>32901</v>
      </c>
      <c r="G1035" s="19">
        <v>48829032120</v>
      </c>
      <c r="H1035" s="20">
        <v>17917641591</v>
      </c>
      <c r="I1035" s="7">
        <v>0</v>
      </c>
      <c r="J1035" s="7">
        <v>17917641591</v>
      </c>
      <c r="K1035" s="13">
        <v>0</v>
      </c>
      <c r="L1035" s="18">
        <v>561277071.48000002</v>
      </c>
      <c r="M1035" s="13">
        <v>0</v>
      </c>
      <c r="N1035" s="14">
        <v>0</v>
      </c>
      <c r="O1035" s="28">
        <v>10866183582.41</v>
      </c>
      <c r="P1035" s="30">
        <v>19483929875.110001</v>
      </c>
      <c r="R1035" s="45">
        <v>48829032120</v>
      </c>
      <c r="S1035" s="43">
        <f t="shared" si="45"/>
        <v>195316128</v>
      </c>
      <c r="T1035" s="43">
        <f t="shared" si="46"/>
        <v>16276344</v>
      </c>
      <c r="U1035" s="50">
        <f t="shared" si="47"/>
        <v>130210752</v>
      </c>
    </row>
    <row r="1036" spans="1:21" x14ac:dyDescent="0.2">
      <c r="A1036" s="26" t="s">
        <v>2012</v>
      </c>
      <c r="B1036" s="9">
        <v>800100520</v>
      </c>
      <c r="C1036" s="6" t="s">
        <v>1977</v>
      </c>
      <c r="D1036" s="6" t="s">
        <v>2013</v>
      </c>
      <c r="E1036" s="9" t="s">
        <v>13</v>
      </c>
      <c r="F1036" s="19">
        <v>12767</v>
      </c>
      <c r="G1036" s="19">
        <v>20213110177</v>
      </c>
      <c r="H1036" s="20">
        <v>6994144195</v>
      </c>
      <c r="I1036" s="7">
        <v>0</v>
      </c>
      <c r="J1036" s="7">
        <v>6994144195</v>
      </c>
      <c r="K1036" s="13">
        <v>0</v>
      </c>
      <c r="L1036" s="18">
        <v>271899439.81</v>
      </c>
      <c r="M1036" s="13">
        <v>0</v>
      </c>
      <c r="N1036" s="14">
        <v>0</v>
      </c>
      <c r="O1036" s="28">
        <v>4216545569.9400001</v>
      </c>
      <c r="P1036" s="30">
        <v>8730520972.25</v>
      </c>
      <c r="R1036" s="45">
        <v>20213110177</v>
      </c>
      <c r="S1036" s="43">
        <f t="shared" si="45"/>
        <v>80852441</v>
      </c>
      <c r="T1036" s="43">
        <f t="shared" si="46"/>
        <v>6737703.4199999999</v>
      </c>
      <c r="U1036" s="50">
        <f t="shared" si="47"/>
        <v>53901627.359999999</v>
      </c>
    </row>
    <row r="1037" spans="1:21" x14ac:dyDescent="0.2">
      <c r="A1037" s="26" t="s">
        <v>2014</v>
      </c>
      <c r="B1037" s="9">
        <v>891380089</v>
      </c>
      <c r="C1037" s="6" t="s">
        <v>1977</v>
      </c>
      <c r="D1037" s="6" t="s">
        <v>2015</v>
      </c>
      <c r="E1037" s="9" t="s">
        <v>13</v>
      </c>
      <c r="F1037" s="19">
        <v>16122</v>
      </c>
      <c r="G1037" s="19">
        <v>24920694354</v>
      </c>
      <c r="H1037" s="20">
        <v>8746576105</v>
      </c>
      <c r="I1037" s="7">
        <v>0</v>
      </c>
      <c r="J1037" s="7">
        <v>8746576105</v>
      </c>
      <c r="K1037" s="13">
        <v>0</v>
      </c>
      <c r="L1037" s="18">
        <v>228802581.56999999</v>
      </c>
      <c r="M1037" s="13">
        <v>0</v>
      </c>
      <c r="N1037" s="14">
        <v>0</v>
      </c>
      <c r="O1037" s="28">
        <v>5324598392.6199999</v>
      </c>
      <c r="P1037" s="30">
        <v>10620717274.810001</v>
      </c>
      <c r="R1037" s="45">
        <v>24920694354</v>
      </c>
      <c r="S1037" s="43">
        <f t="shared" ref="S1037:S1100" si="48">+ROUND(R1037*0.004,0)</f>
        <v>99682777</v>
      </c>
      <c r="T1037" s="43">
        <f t="shared" ref="T1037:T1100" si="49">ROUND((S1037/12),2)</f>
        <v>8306898.0800000001</v>
      </c>
      <c r="U1037" s="50">
        <f t="shared" ref="U1037:U1100" si="50">+T1037*8</f>
        <v>66455184.640000001</v>
      </c>
    </row>
    <row r="1038" spans="1:21" x14ac:dyDescent="0.2">
      <c r="A1038" s="26" t="s">
        <v>2016</v>
      </c>
      <c r="B1038" s="9">
        <v>890399046</v>
      </c>
      <c r="C1038" s="6" t="s">
        <v>1977</v>
      </c>
      <c r="D1038" s="6" t="s">
        <v>2017</v>
      </c>
      <c r="E1038" s="9" t="s">
        <v>13</v>
      </c>
      <c r="F1038" s="19">
        <v>66590</v>
      </c>
      <c r="G1038" s="19">
        <v>97582184620</v>
      </c>
      <c r="H1038" s="20">
        <v>36149209066</v>
      </c>
      <c r="I1038" s="7">
        <v>0</v>
      </c>
      <c r="J1038" s="7">
        <v>36149209066</v>
      </c>
      <c r="K1038" s="13">
        <v>0</v>
      </c>
      <c r="L1038" s="18">
        <v>1275485300.54</v>
      </c>
      <c r="M1038" s="13">
        <v>137660479.34999999</v>
      </c>
      <c r="N1038" s="14">
        <v>0</v>
      </c>
      <c r="O1038" s="28">
        <v>21992619213.790001</v>
      </c>
      <c r="P1038" s="30">
        <v>38027210560.32</v>
      </c>
      <c r="R1038" s="45">
        <v>97582184620</v>
      </c>
      <c r="S1038" s="43">
        <f t="shared" si="48"/>
        <v>390328738</v>
      </c>
      <c r="T1038" s="43">
        <f t="shared" si="49"/>
        <v>32527394.829999998</v>
      </c>
      <c r="U1038" s="50">
        <f t="shared" si="50"/>
        <v>260219158.63999999</v>
      </c>
    </row>
    <row r="1039" spans="1:21" x14ac:dyDescent="0.2">
      <c r="A1039" s="26" t="s">
        <v>2018</v>
      </c>
      <c r="B1039" s="9">
        <v>800100521</v>
      </c>
      <c r="C1039" s="6" t="s">
        <v>1977</v>
      </c>
      <c r="D1039" s="6" t="s">
        <v>2019</v>
      </c>
      <c r="E1039" s="9" t="s">
        <v>13</v>
      </c>
      <c r="F1039" s="19">
        <v>8050</v>
      </c>
      <c r="G1039" s="19">
        <v>13909578900</v>
      </c>
      <c r="H1039" s="20">
        <v>4413882245</v>
      </c>
      <c r="I1039" s="7">
        <v>0</v>
      </c>
      <c r="J1039" s="7">
        <v>4413882245</v>
      </c>
      <c r="K1039" s="13">
        <v>0</v>
      </c>
      <c r="L1039" s="18">
        <v>98579097.049999997</v>
      </c>
      <c r="M1039" s="13">
        <v>0</v>
      </c>
      <c r="N1039" s="14">
        <v>0</v>
      </c>
      <c r="O1039" s="28">
        <v>2658666236.2399998</v>
      </c>
      <c r="P1039" s="30">
        <v>6738451321.71</v>
      </c>
      <c r="R1039" s="45">
        <v>13909578900</v>
      </c>
      <c r="S1039" s="43">
        <f t="shared" si="48"/>
        <v>55638316</v>
      </c>
      <c r="T1039" s="43">
        <f t="shared" si="49"/>
        <v>4636526.33</v>
      </c>
      <c r="U1039" s="50">
        <f t="shared" si="50"/>
        <v>37092210.640000001</v>
      </c>
    </row>
    <row r="1040" spans="1:21" x14ac:dyDescent="0.2">
      <c r="A1040" s="26" t="s">
        <v>2020</v>
      </c>
      <c r="B1040" s="9">
        <v>891901109</v>
      </c>
      <c r="C1040" s="6" t="s">
        <v>1977</v>
      </c>
      <c r="D1040" s="6" t="s">
        <v>143</v>
      </c>
      <c r="E1040" s="9" t="s">
        <v>13</v>
      </c>
      <c r="F1040" s="19">
        <v>22772</v>
      </c>
      <c r="G1040" s="19">
        <v>36771132544</v>
      </c>
      <c r="H1040" s="20">
        <v>12445165600</v>
      </c>
      <c r="I1040" s="7">
        <v>0</v>
      </c>
      <c r="J1040" s="7">
        <v>12445165600</v>
      </c>
      <c r="K1040" s="13">
        <v>0</v>
      </c>
      <c r="L1040" s="18">
        <v>377749097.32999998</v>
      </c>
      <c r="M1040" s="13">
        <v>0</v>
      </c>
      <c r="N1040" s="14">
        <v>0</v>
      </c>
      <c r="O1040" s="28">
        <v>7520887892.1199999</v>
      </c>
      <c r="P1040" s="30">
        <v>16427329954.549999</v>
      </c>
      <c r="R1040" s="45">
        <v>36771132544</v>
      </c>
      <c r="S1040" s="43">
        <f t="shared" si="48"/>
        <v>147084530</v>
      </c>
      <c r="T1040" s="43">
        <f t="shared" si="49"/>
        <v>12257044.17</v>
      </c>
      <c r="U1040" s="50">
        <f t="shared" si="50"/>
        <v>98056353.359999999</v>
      </c>
    </row>
    <row r="1041" spans="1:21" x14ac:dyDescent="0.2">
      <c r="A1041" s="26" t="s">
        <v>2021</v>
      </c>
      <c r="B1041" s="9">
        <v>800100524</v>
      </c>
      <c r="C1041" s="6" t="s">
        <v>1977</v>
      </c>
      <c r="D1041" s="6" t="s">
        <v>498</v>
      </c>
      <c r="E1041" s="9" t="s">
        <v>13</v>
      </c>
      <c r="F1041" s="19">
        <v>7596</v>
      </c>
      <c r="G1041" s="19">
        <v>13152154968</v>
      </c>
      <c r="H1041" s="20">
        <v>4156877022</v>
      </c>
      <c r="I1041" s="7">
        <v>0</v>
      </c>
      <c r="J1041" s="7">
        <v>4156877022</v>
      </c>
      <c r="K1041" s="13">
        <v>0</v>
      </c>
      <c r="L1041" s="18">
        <v>109323369.56999999</v>
      </c>
      <c r="M1041" s="13">
        <v>0</v>
      </c>
      <c r="N1041" s="14">
        <v>0</v>
      </c>
      <c r="O1041" s="28">
        <v>2508724065.8899999</v>
      </c>
      <c r="P1041" s="30">
        <v>6377230510.54</v>
      </c>
      <c r="R1041" s="45">
        <v>13152154968</v>
      </c>
      <c r="S1041" s="43">
        <f t="shared" si="48"/>
        <v>52608620</v>
      </c>
      <c r="T1041" s="43">
        <f t="shared" si="49"/>
        <v>4384051.67</v>
      </c>
      <c r="U1041" s="50">
        <f t="shared" si="50"/>
        <v>35072413.359999999</v>
      </c>
    </row>
    <row r="1042" spans="1:21" x14ac:dyDescent="0.2">
      <c r="A1042" s="26" t="s">
        <v>2022</v>
      </c>
      <c r="B1042" s="9">
        <v>891900902</v>
      </c>
      <c r="C1042" s="6" t="s">
        <v>1977</v>
      </c>
      <c r="D1042" s="6" t="s">
        <v>2023</v>
      </c>
      <c r="E1042" s="9" t="s">
        <v>13</v>
      </c>
      <c r="F1042" s="19">
        <v>6477</v>
      </c>
      <c r="G1042" s="19">
        <v>11090236773</v>
      </c>
      <c r="H1042" s="20">
        <v>3537805034</v>
      </c>
      <c r="I1042" s="7">
        <v>0</v>
      </c>
      <c r="J1042" s="7">
        <v>3537805034</v>
      </c>
      <c r="K1042" s="13">
        <v>0</v>
      </c>
      <c r="L1042" s="18">
        <v>89516947.670000002</v>
      </c>
      <c r="M1042" s="13">
        <v>0</v>
      </c>
      <c r="N1042" s="14">
        <v>0</v>
      </c>
      <c r="O1042" s="28">
        <v>2139152945.5999999</v>
      </c>
      <c r="P1042" s="30">
        <v>5323761845.7299995</v>
      </c>
      <c r="R1042" s="45">
        <v>11090236773</v>
      </c>
      <c r="S1042" s="43">
        <f t="shared" si="48"/>
        <v>44360947</v>
      </c>
      <c r="T1042" s="43">
        <f t="shared" si="49"/>
        <v>3696745.58</v>
      </c>
      <c r="U1042" s="50">
        <f t="shared" si="50"/>
        <v>29573964.640000001</v>
      </c>
    </row>
    <row r="1043" spans="1:21" x14ac:dyDescent="0.2">
      <c r="A1043" s="26" t="s">
        <v>2024</v>
      </c>
      <c r="B1043" s="9">
        <v>891380007</v>
      </c>
      <c r="C1043" s="6" t="s">
        <v>1977</v>
      </c>
      <c r="D1043" s="6" t="s">
        <v>2025</v>
      </c>
      <c r="E1043" s="9" t="s">
        <v>49</v>
      </c>
      <c r="F1043" s="19">
        <v>139227</v>
      </c>
      <c r="G1043" s="19">
        <v>247528759533</v>
      </c>
      <c r="H1043" s="20">
        <v>76209237141</v>
      </c>
      <c r="I1043" s="7">
        <v>0</v>
      </c>
      <c r="J1043" s="7">
        <v>76209237141</v>
      </c>
      <c r="K1043" s="13">
        <v>0</v>
      </c>
      <c r="L1043" s="18">
        <v>3266457006.0999999</v>
      </c>
      <c r="M1043" s="13">
        <v>942720305.14999998</v>
      </c>
      <c r="N1043" s="14">
        <v>5603881517.0500002</v>
      </c>
      <c r="O1043" s="28">
        <v>45982375661.18</v>
      </c>
      <c r="P1043" s="30">
        <v>115524087902.51999</v>
      </c>
      <c r="R1043" s="45">
        <v>247528759533</v>
      </c>
      <c r="S1043" s="43">
        <f t="shared" si="48"/>
        <v>990115038</v>
      </c>
      <c r="T1043" s="43">
        <f t="shared" si="49"/>
        <v>82509586.5</v>
      </c>
      <c r="U1043" s="50">
        <f t="shared" si="50"/>
        <v>660076692</v>
      </c>
    </row>
    <row r="1044" spans="1:21" x14ac:dyDescent="0.2">
      <c r="A1044" s="26" t="s">
        <v>2026</v>
      </c>
      <c r="B1044" s="9">
        <v>891380115</v>
      </c>
      <c r="C1044" s="6" t="s">
        <v>1977</v>
      </c>
      <c r="D1044" s="6" t="s">
        <v>2027</v>
      </c>
      <c r="E1044" s="9" t="s">
        <v>13</v>
      </c>
      <c r="F1044" s="19">
        <v>23979</v>
      </c>
      <c r="G1044" s="19">
        <v>35338859418</v>
      </c>
      <c r="H1044" s="20">
        <v>13093936269</v>
      </c>
      <c r="I1044" s="7">
        <v>0</v>
      </c>
      <c r="J1044" s="7">
        <v>13093936269</v>
      </c>
      <c r="K1044" s="13">
        <v>0</v>
      </c>
      <c r="L1044" s="18">
        <v>449802925.79000002</v>
      </c>
      <c r="M1044" s="13">
        <v>0</v>
      </c>
      <c r="N1044" s="14">
        <v>0</v>
      </c>
      <c r="O1044" s="28">
        <v>7919522693.0100002</v>
      </c>
      <c r="P1044" s="30">
        <v>13875597530.199997</v>
      </c>
      <c r="R1044" s="45">
        <v>35338859418</v>
      </c>
      <c r="S1044" s="43">
        <f t="shared" si="48"/>
        <v>141355438</v>
      </c>
      <c r="T1044" s="43">
        <f t="shared" si="49"/>
        <v>11779619.83</v>
      </c>
      <c r="U1044" s="50">
        <f t="shared" si="50"/>
        <v>94236958.640000001</v>
      </c>
    </row>
    <row r="1045" spans="1:21" x14ac:dyDescent="0.2">
      <c r="A1045" s="26" t="s">
        <v>2028</v>
      </c>
      <c r="B1045" s="9">
        <v>891902191</v>
      </c>
      <c r="C1045" s="6" t="s">
        <v>1977</v>
      </c>
      <c r="D1045" s="6" t="s">
        <v>1416</v>
      </c>
      <c r="E1045" s="9" t="s">
        <v>13</v>
      </c>
      <c r="F1045" s="19">
        <v>11615</v>
      </c>
      <c r="G1045" s="19">
        <v>18252624050</v>
      </c>
      <c r="H1045" s="20">
        <v>6365744188</v>
      </c>
      <c r="I1045" s="7">
        <v>0</v>
      </c>
      <c r="J1045" s="7">
        <v>6365744188</v>
      </c>
      <c r="K1045" s="13">
        <v>0</v>
      </c>
      <c r="L1045" s="18">
        <v>202213843.75999999</v>
      </c>
      <c r="M1045" s="13">
        <v>0</v>
      </c>
      <c r="N1045" s="14">
        <v>0</v>
      </c>
      <c r="O1045" s="28">
        <v>3836075569.4299998</v>
      </c>
      <c r="P1045" s="30">
        <v>7848590448.8099995</v>
      </c>
      <c r="R1045" s="45">
        <v>18252624050</v>
      </c>
      <c r="S1045" s="43">
        <f t="shared" si="48"/>
        <v>73010496</v>
      </c>
      <c r="T1045" s="43">
        <f t="shared" si="49"/>
        <v>6084208</v>
      </c>
      <c r="U1045" s="50">
        <f t="shared" si="50"/>
        <v>48673664</v>
      </c>
    </row>
    <row r="1046" spans="1:21" x14ac:dyDescent="0.2">
      <c r="A1046" s="26" t="s">
        <v>2029</v>
      </c>
      <c r="B1046" s="9">
        <v>891900357</v>
      </c>
      <c r="C1046" s="6" t="s">
        <v>1977</v>
      </c>
      <c r="D1046" s="6" t="s">
        <v>2030</v>
      </c>
      <c r="E1046" s="9" t="s">
        <v>16</v>
      </c>
      <c r="F1046" s="19">
        <v>11429</v>
      </c>
      <c r="G1046" s="19">
        <v>20587217706</v>
      </c>
      <c r="H1046" s="20">
        <v>6238362558</v>
      </c>
      <c r="I1046" s="7">
        <v>0</v>
      </c>
      <c r="J1046" s="7">
        <v>6238362558</v>
      </c>
      <c r="K1046" s="13">
        <v>0</v>
      </c>
      <c r="L1046" s="18">
        <v>126544792.05</v>
      </c>
      <c r="M1046" s="13">
        <v>0</v>
      </c>
      <c r="N1046" s="14">
        <v>0</v>
      </c>
      <c r="O1046" s="28">
        <v>3774645517.2600002</v>
      </c>
      <c r="P1046" s="30">
        <v>10447664838.689999</v>
      </c>
      <c r="R1046" s="45">
        <v>20587217706</v>
      </c>
      <c r="S1046" s="43">
        <f t="shared" si="48"/>
        <v>82348871</v>
      </c>
      <c r="T1046" s="43">
        <f t="shared" si="49"/>
        <v>6862405.9199999999</v>
      </c>
      <c r="U1046" s="50">
        <f t="shared" si="50"/>
        <v>54899247.359999999</v>
      </c>
    </row>
    <row r="1047" spans="1:21" x14ac:dyDescent="0.2">
      <c r="A1047" s="26" t="s">
        <v>2031</v>
      </c>
      <c r="B1047" s="9">
        <v>891900289</v>
      </c>
      <c r="C1047" s="6" t="s">
        <v>1977</v>
      </c>
      <c r="D1047" s="6" t="s">
        <v>2032</v>
      </c>
      <c r="E1047" s="9" t="s">
        <v>13</v>
      </c>
      <c r="F1047" s="19">
        <v>22447</v>
      </c>
      <c r="G1047" s="19">
        <v>36635030396</v>
      </c>
      <c r="H1047" s="20">
        <v>12336959537</v>
      </c>
      <c r="I1047" s="7">
        <v>0</v>
      </c>
      <c r="J1047" s="7">
        <v>12336959537</v>
      </c>
      <c r="K1047" s="13">
        <v>0</v>
      </c>
      <c r="L1047" s="18">
        <v>356772736.98000002</v>
      </c>
      <c r="M1047" s="13">
        <v>0</v>
      </c>
      <c r="N1047" s="14">
        <v>0</v>
      </c>
      <c r="O1047" s="28">
        <v>7413550435.3800001</v>
      </c>
      <c r="P1047" s="30">
        <v>16527747686.639999</v>
      </c>
      <c r="R1047" s="45">
        <v>36635030396</v>
      </c>
      <c r="S1047" s="43">
        <f t="shared" si="48"/>
        <v>146540122</v>
      </c>
      <c r="T1047" s="43">
        <f t="shared" si="49"/>
        <v>12211676.83</v>
      </c>
      <c r="U1047" s="50">
        <f t="shared" si="50"/>
        <v>97693414.640000001</v>
      </c>
    </row>
    <row r="1048" spans="1:21" x14ac:dyDescent="0.2">
      <c r="A1048" s="26" t="s">
        <v>2033</v>
      </c>
      <c r="B1048" s="9">
        <v>800100526</v>
      </c>
      <c r="C1048" s="6" t="s">
        <v>1977</v>
      </c>
      <c r="D1048" s="6" t="s">
        <v>203</v>
      </c>
      <c r="E1048" s="9" t="s">
        <v>13</v>
      </c>
      <c r="F1048" s="19">
        <v>7280</v>
      </c>
      <c r="G1048" s="19">
        <v>11666047120</v>
      </c>
      <c r="H1048" s="20">
        <v>3956436027</v>
      </c>
      <c r="I1048" s="7">
        <v>0</v>
      </c>
      <c r="J1048" s="7">
        <v>3956436027</v>
      </c>
      <c r="K1048" s="13">
        <v>0</v>
      </c>
      <c r="L1048" s="18">
        <v>97349142.950000003</v>
      </c>
      <c r="M1048" s="13">
        <v>0</v>
      </c>
      <c r="N1048" s="14">
        <v>0</v>
      </c>
      <c r="O1048" s="28">
        <v>2404359031.0300002</v>
      </c>
      <c r="P1048" s="30">
        <v>5207902919.0200005</v>
      </c>
      <c r="R1048" s="45">
        <v>11666047120</v>
      </c>
      <c r="S1048" s="43">
        <f t="shared" si="48"/>
        <v>46664188</v>
      </c>
      <c r="T1048" s="43">
        <f t="shared" si="49"/>
        <v>3888682.33</v>
      </c>
      <c r="U1048" s="50">
        <f t="shared" si="50"/>
        <v>31109458.640000001</v>
      </c>
    </row>
    <row r="1049" spans="1:21" x14ac:dyDescent="0.2">
      <c r="A1049" s="26" t="s">
        <v>2034</v>
      </c>
      <c r="B1049" s="9">
        <v>800100527</v>
      </c>
      <c r="C1049" s="6" t="s">
        <v>1977</v>
      </c>
      <c r="D1049" s="6" t="s">
        <v>2035</v>
      </c>
      <c r="E1049" s="9" t="s">
        <v>13</v>
      </c>
      <c r="F1049" s="19">
        <v>30961</v>
      </c>
      <c r="G1049" s="19">
        <v>53238182564</v>
      </c>
      <c r="H1049" s="20">
        <v>16924446473</v>
      </c>
      <c r="I1049" s="7">
        <v>0</v>
      </c>
      <c r="J1049" s="7">
        <v>16924446473</v>
      </c>
      <c r="K1049" s="13">
        <v>0</v>
      </c>
      <c r="L1049" s="18">
        <v>721745597.75</v>
      </c>
      <c r="M1049" s="13">
        <v>0</v>
      </c>
      <c r="N1049" s="14">
        <v>0</v>
      </c>
      <c r="O1049" s="28">
        <v>10225461532.93</v>
      </c>
      <c r="P1049" s="30">
        <v>25366528960.32</v>
      </c>
      <c r="R1049" s="45">
        <v>53238182564</v>
      </c>
      <c r="S1049" s="43">
        <f t="shared" si="48"/>
        <v>212952730</v>
      </c>
      <c r="T1049" s="43">
        <f t="shared" si="49"/>
        <v>17746060.829999998</v>
      </c>
      <c r="U1049" s="50">
        <f t="shared" si="50"/>
        <v>141968486.63999999</v>
      </c>
    </row>
    <row r="1050" spans="1:21" x14ac:dyDescent="0.2">
      <c r="A1050" s="26" t="s">
        <v>2036</v>
      </c>
      <c r="B1050" s="9">
        <v>891900985</v>
      </c>
      <c r="C1050" s="6" t="s">
        <v>1977</v>
      </c>
      <c r="D1050" s="6" t="s">
        <v>2037</v>
      </c>
      <c r="E1050" s="9" t="s">
        <v>13</v>
      </c>
      <c r="F1050" s="19">
        <v>9993</v>
      </c>
      <c r="G1050" s="19">
        <v>16656152526</v>
      </c>
      <c r="H1050" s="20">
        <v>5467339649</v>
      </c>
      <c r="I1050" s="7">
        <v>0</v>
      </c>
      <c r="J1050" s="7">
        <v>5467339649</v>
      </c>
      <c r="K1050" s="13">
        <v>0</v>
      </c>
      <c r="L1050" s="18">
        <v>158844565.37</v>
      </c>
      <c r="M1050" s="13">
        <v>0</v>
      </c>
      <c r="N1050" s="14">
        <v>0</v>
      </c>
      <c r="O1050" s="28">
        <v>3300379093.0100002</v>
      </c>
      <c r="P1050" s="30">
        <v>7729589218.6199989</v>
      </c>
      <c r="R1050" s="45">
        <v>16656152526</v>
      </c>
      <c r="S1050" s="43">
        <f t="shared" si="48"/>
        <v>66624610</v>
      </c>
      <c r="T1050" s="43">
        <f t="shared" si="49"/>
        <v>5552050.8300000001</v>
      </c>
      <c r="U1050" s="50">
        <f t="shared" si="50"/>
        <v>44416406.640000001</v>
      </c>
    </row>
    <row r="1051" spans="1:21" x14ac:dyDescent="0.2">
      <c r="A1051" s="26" t="s">
        <v>2038</v>
      </c>
      <c r="B1051" s="9">
        <v>891900764</v>
      </c>
      <c r="C1051" s="6" t="s">
        <v>1977</v>
      </c>
      <c r="D1051" s="6" t="s">
        <v>2039</v>
      </c>
      <c r="E1051" s="9" t="s">
        <v>16</v>
      </c>
      <c r="F1051" s="19">
        <v>14739</v>
      </c>
      <c r="G1051" s="19">
        <v>27060391308</v>
      </c>
      <c r="H1051" s="20">
        <v>8080750669</v>
      </c>
      <c r="I1051" s="7">
        <v>0</v>
      </c>
      <c r="J1051" s="7">
        <v>8080750669</v>
      </c>
      <c r="K1051" s="13">
        <v>0</v>
      </c>
      <c r="L1051" s="18">
        <v>207276423.46000001</v>
      </c>
      <c r="M1051" s="13">
        <v>0</v>
      </c>
      <c r="N1051" s="14">
        <v>0</v>
      </c>
      <c r="O1051" s="28">
        <v>4867836230.54</v>
      </c>
      <c r="P1051" s="30">
        <v>13904527985</v>
      </c>
      <c r="R1051" s="45">
        <v>27060391308</v>
      </c>
      <c r="S1051" s="43">
        <f t="shared" si="48"/>
        <v>108241565</v>
      </c>
      <c r="T1051" s="43">
        <f t="shared" si="49"/>
        <v>9020130.4199999999</v>
      </c>
      <c r="U1051" s="50">
        <f t="shared" si="50"/>
        <v>72161043.359999999</v>
      </c>
    </row>
    <row r="1052" spans="1:21" x14ac:dyDescent="0.2">
      <c r="A1052" s="26" t="s">
        <v>2040</v>
      </c>
      <c r="B1052" s="9">
        <v>891900272</v>
      </c>
      <c r="C1052" s="6" t="s">
        <v>1977</v>
      </c>
      <c r="D1052" s="6" t="s">
        <v>2041</v>
      </c>
      <c r="E1052" s="9" t="s">
        <v>49</v>
      </c>
      <c r="F1052" s="19">
        <v>114345</v>
      </c>
      <c r="G1052" s="19">
        <v>202820472855</v>
      </c>
      <c r="H1052" s="20">
        <v>62313261236</v>
      </c>
      <c r="I1052" s="7">
        <v>0</v>
      </c>
      <c r="J1052" s="7">
        <v>62313261236</v>
      </c>
      <c r="K1052" s="13">
        <v>0</v>
      </c>
      <c r="L1052" s="18">
        <v>2361382908.3899999</v>
      </c>
      <c r="M1052" s="13">
        <v>776059067.14999998</v>
      </c>
      <c r="N1052" s="14">
        <v>0</v>
      </c>
      <c r="O1052" s="28">
        <v>37764619972.970001</v>
      </c>
      <c r="P1052" s="30">
        <v>99605149670.48999</v>
      </c>
      <c r="R1052" s="45">
        <v>202820472855</v>
      </c>
      <c r="S1052" s="43">
        <f t="shared" si="48"/>
        <v>811281891</v>
      </c>
      <c r="T1052" s="43">
        <f t="shared" si="49"/>
        <v>67606824.25</v>
      </c>
      <c r="U1052" s="50">
        <f t="shared" si="50"/>
        <v>540854594</v>
      </c>
    </row>
    <row r="1053" spans="1:21" x14ac:dyDescent="0.2">
      <c r="A1053" s="26" t="s">
        <v>2042</v>
      </c>
      <c r="B1053" s="9">
        <v>800100529</v>
      </c>
      <c r="C1053" s="6" t="s">
        <v>1977</v>
      </c>
      <c r="D1053" s="6" t="s">
        <v>2043</v>
      </c>
      <c r="E1053" s="9" t="s">
        <v>13</v>
      </c>
      <c r="F1053" s="19">
        <v>2894</v>
      </c>
      <c r="G1053" s="19">
        <v>4800518002</v>
      </c>
      <c r="H1053" s="20">
        <v>1583859634</v>
      </c>
      <c r="I1053" s="7">
        <v>0</v>
      </c>
      <c r="J1053" s="7">
        <v>1583859634</v>
      </c>
      <c r="K1053" s="13">
        <v>0</v>
      </c>
      <c r="L1053" s="18">
        <v>32543468.629999999</v>
      </c>
      <c r="M1053" s="13">
        <v>0</v>
      </c>
      <c r="N1053" s="14">
        <v>0</v>
      </c>
      <c r="O1053" s="28">
        <v>955798768.64999998</v>
      </c>
      <c r="P1053" s="30">
        <v>2228316130.7199998</v>
      </c>
      <c r="R1053" s="45">
        <v>4800518002</v>
      </c>
      <c r="S1053" s="43">
        <f t="shared" si="48"/>
        <v>19202072</v>
      </c>
      <c r="T1053" s="43">
        <f t="shared" si="49"/>
        <v>1600172.67</v>
      </c>
      <c r="U1053" s="50">
        <f t="shared" si="50"/>
        <v>12801381.359999999</v>
      </c>
    </row>
    <row r="1054" spans="1:21" x14ac:dyDescent="0.2">
      <c r="A1054" s="26" t="s">
        <v>2044</v>
      </c>
      <c r="B1054" s="9">
        <v>891901155</v>
      </c>
      <c r="C1054" s="6" t="s">
        <v>1977</v>
      </c>
      <c r="D1054" s="6" t="s">
        <v>2045</v>
      </c>
      <c r="E1054" s="9" t="s">
        <v>16</v>
      </c>
      <c r="F1054" s="19">
        <v>5687</v>
      </c>
      <c r="G1054" s="19">
        <v>10485684913</v>
      </c>
      <c r="H1054" s="20">
        <v>3079547608</v>
      </c>
      <c r="I1054" s="7">
        <v>0</v>
      </c>
      <c r="J1054" s="7">
        <v>3079547608</v>
      </c>
      <c r="K1054" s="13">
        <v>0</v>
      </c>
      <c r="L1054" s="18">
        <v>63147890.770000003</v>
      </c>
      <c r="M1054" s="13">
        <v>0</v>
      </c>
      <c r="N1054" s="14">
        <v>0</v>
      </c>
      <c r="O1054" s="28">
        <v>1878240358.4400001</v>
      </c>
      <c r="P1054" s="30">
        <v>5464749055.79</v>
      </c>
      <c r="R1054" s="45">
        <v>10485684913</v>
      </c>
      <c r="S1054" s="43">
        <f t="shared" si="48"/>
        <v>41942740</v>
      </c>
      <c r="T1054" s="43">
        <f t="shared" si="49"/>
        <v>3495228.33</v>
      </c>
      <c r="U1054" s="50">
        <f t="shared" si="50"/>
        <v>27961826.640000001</v>
      </c>
    </row>
    <row r="1055" spans="1:21" x14ac:dyDescent="0.2">
      <c r="A1055" s="26" t="s">
        <v>2046</v>
      </c>
      <c r="B1055" s="9">
        <v>800243022</v>
      </c>
      <c r="C1055" s="6" t="s">
        <v>1977</v>
      </c>
      <c r="D1055" s="6" t="s">
        <v>2047</v>
      </c>
      <c r="E1055" s="9" t="s">
        <v>13</v>
      </c>
      <c r="F1055" s="19">
        <v>6111</v>
      </c>
      <c r="G1055" s="19">
        <v>10170977292</v>
      </c>
      <c r="H1055" s="20">
        <v>3344733959</v>
      </c>
      <c r="I1055" s="7">
        <v>0</v>
      </c>
      <c r="J1055" s="7">
        <v>3344733959</v>
      </c>
      <c r="K1055" s="13">
        <v>0</v>
      </c>
      <c r="L1055" s="18">
        <v>79945257.319999993</v>
      </c>
      <c r="M1055" s="13">
        <v>0</v>
      </c>
      <c r="N1055" s="14">
        <v>0</v>
      </c>
      <c r="O1055" s="28">
        <v>2018274455.8599999</v>
      </c>
      <c r="P1055" s="30">
        <v>4728023619.8199997</v>
      </c>
      <c r="R1055" s="45">
        <v>10170977292</v>
      </c>
      <c r="S1055" s="43">
        <f t="shared" si="48"/>
        <v>40683909</v>
      </c>
      <c r="T1055" s="43">
        <f t="shared" si="49"/>
        <v>3390325.75</v>
      </c>
      <c r="U1055" s="50">
        <f t="shared" si="50"/>
        <v>27122606</v>
      </c>
    </row>
    <row r="1056" spans="1:21" x14ac:dyDescent="0.2">
      <c r="A1056" s="26" t="s">
        <v>2048</v>
      </c>
      <c r="B1056" s="9">
        <v>800100531</v>
      </c>
      <c r="C1056" s="6" t="s">
        <v>1977</v>
      </c>
      <c r="D1056" s="6" t="s">
        <v>2049</v>
      </c>
      <c r="E1056" s="9" t="s">
        <v>13</v>
      </c>
      <c r="F1056" s="19">
        <v>8886</v>
      </c>
      <c r="G1056" s="19">
        <v>14546310912</v>
      </c>
      <c r="H1056" s="20">
        <v>4876232187</v>
      </c>
      <c r="I1056" s="7">
        <v>0</v>
      </c>
      <c r="J1056" s="7">
        <v>4876232187</v>
      </c>
      <c r="K1056" s="13">
        <v>0</v>
      </c>
      <c r="L1056" s="18">
        <v>111144693.44</v>
      </c>
      <c r="M1056" s="13">
        <v>0</v>
      </c>
      <c r="N1056" s="14">
        <v>0</v>
      </c>
      <c r="O1056" s="28">
        <v>2934771201.8899999</v>
      </c>
      <c r="P1056" s="30">
        <v>6624162829.6700001</v>
      </c>
      <c r="R1056" s="45">
        <v>14546310912</v>
      </c>
      <c r="S1056" s="43">
        <f t="shared" si="48"/>
        <v>58185244</v>
      </c>
      <c r="T1056" s="43">
        <f t="shared" si="49"/>
        <v>4848770.33</v>
      </c>
      <c r="U1056" s="50">
        <f t="shared" si="50"/>
        <v>38790162.640000001</v>
      </c>
    </row>
    <row r="1057" spans="1:21" x14ac:dyDescent="0.2">
      <c r="A1057" s="26" t="s">
        <v>2050</v>
      </c>
      <c r="B1057" s="9">
        <v>890399025</v>
      </c>
      <c r="C1057" s="6" t="s">
        <v>1977</v>
      </c>
      <c r="D1057" s="6" t="s">
        <v>2051</v>
      </c>
      <c r="E1057" s="9" t="s">
        <v>13</v>
      </c>
      <c r="F1057" s="19">
        <v>47435</v>
      </c>
      <c r="G1057" s="19">
        <v>73829304485</v>
      </c>
      <c r="H1057" s="20">
        <v>25763626524</v>
      </c>
      <c r="I1057" s="7">
        <v>0</v>
      </c>
      <c r="J1057" s="7">
        <v>25763626524</v>
      </c>
      <c r="K1057" s="13">
        <v>0</v>
      </c>
      <c r="L1057" s="18">
        <v>850749379.12</v>
      </c>
      <c r="M1057" s="13">
        <v>0</v>
      </c>
      <c r="N1057" s="14">
        <v>0</v>
      </c>
      <c r="O1057" s="28">
        <v>15666314647.93</v>
      </c>
      <c r="P1057" s="30">
        <v>31548613933.949997</v>
      </c>
      <c r="R1057" s="45">
        <v>73829304485</v>
      </c>
      <c r="S1057" s="43">
        <f t="shared" si="48"/>
        <v>295317218</v>
      </c>
      <c r="T1057" s="43">
        <f t="shared" si="49"/>
        <v>24609768.170000002</v>
      </c>
      <c r="U1057" s="50">
        <f t="shared" si="50"/>
        <v>196878145.36000001</v>
      </c>
    </row>
    <row r="1058" spans="1:21" x14ac:dyDescent="0.2">
      <c r="A1058" s="26" t="s">
        <v>2052</v>
      </c>
      <c r="B1058" s="9">
        <v>891900624</v>
      </c>
      <c r="C1058" s="6" t="s">
        <v>1977</v>
      </c>
      <c r="D1058" s="6" t="s">
        <v>2053</v>
      </c>
      <c r="E1058" s="9" t="s">
        <v>13</v>
      </c>
      <c r="F1058" s="19">
        <v>23126</v>
      </c>
      <c r="G1058" s="19">
        <v>35537261680</v>
      </c>
      <c r="H1058" s="20">
        <v>12613778263</v>
      </c>
      <c r="I1058" s="7">
        <v>0</v>
      </c>
      <c r="J1058" s="7">
        <v>12613778263</v>
      </c>
      <c r="K1058" s="13">
        <v>0</v>
      </c>
      <c r="L1058" s="18">
        <v>487253658.95999998</v>
      </c>
      <c r="M1058" s="13">
        <v>0</v>
      </c>
      <c r="N1058" s="14">
        <v>0</v>
      </c>
      <c r="O1058" s="28">
        <v>7637803152.6999998</v>
      </c>
      <c r="P1058" s="30">
        <v>14798426605.34</v>
      </c>
      <c r="R1058" s="45">
        <v>35537261680</v>
      </c>
      <c r="S1058" s="43">
        <f t="shared" si="48"/>
        <v>142149047</v>
      </c>
      <c r="T1058" s="43">
        <f t="shared" si="49"/>
        <v>11845753.92</v>
      </c>
      <c r="U1058" s="50">
        <f t="shared" si="50"/>
        <v>94766031.359999999</v>
      </c>
    </row>
    <row r="1059" spans="1:21" x14ac:dyDescent="0.2">
      <c r="A1059" s="26" t="s">
        <v>2054</v>
      </c>
      <c r="B1059" s="9">
        <v>800102504</v>
      </c>
      <c r="C1059" s="6" t="s">
        <v>2055</v>
      </c>
      <c r="D1059" s="6" t="s">
        <v>2055</v>
      </c>
      <c r="E1059" s="9" t="s">
        <v>13</v>
      </c>
      <c r="F1059" s="19">
        <v>83175</v>
      </c>
      <c r="G1059" s="19">
        <v>117620761800</v>
      </c>
      <c r="H1059" s="20">
        <v>45055726027</v>
      </c>
      <c r="I1059" s="7">
        <v>0</v>
      </c>
      <c r="J1059" s="7">
        <v>45055726027</v>
      </c>
      <c r="K1059" s="13">
        <v>0</v>
      </c>
      <c r="L1059" s="18">
        <v>1222808758.95</v>
      </c>
      <c r="M1059" s="13">
        <v>315567728.88</v>
      </c>
      <c r="N1059" s="14">
        <v>425578264.01999998</v>
      </c>
      <c r="O1059" s="28">
        <v>2849700933.0999999</v>
      </c>
      <c r="P1059" s="30">
        <v>67751380088.050011</v>
      </c>
      <c r="R1059" s="45">
        <v>117620761800</v>
      </c>
      <c r="S1059" s="43">
        <f t="shared" si="48"/>
        <v>470483047</v>
      </c>
      <c r="T1059" s="43">
        <f t="shared" si="49"/>
        <v>39206920.579999998</v>
      </c>
      <c r="U1059" s="50">
        <f t="shared" si="50"/>
        <v>313655364.63999999</v>
      </c>
    </row>
    <row r="1060" spans="1:21" x14ac:dyDescent="0.2">
      <c r="A1060" s="26" t="s">
        <v>2056</v>
      </c>
      <c r="B1060" s="9">
        <v>892099494</v>
      </c>
      <c r="C1060" s="6" t="s">
        <v>2055</v>
      </c>
      <c r="D1060" s="6" t="s">
        <v>2057</v>
      </c>
      <c r="E1060" s="9" t="s">
        <v>16</v>
      </c>
      <c r="F1060" s="19">
        <v>43436</v>
      </c>
      <c r="G1060" s="19">
        <v>67876525044</v>
      </c>
      <c r="H1060" s="20">
        <v>23604236098</v>
      </c>
      <c r="I1060" s="7">
        <v>0</v>
      </c>
      <c r="J1060" s="7">
        <v>23604236098</v>
      </c>
      <c r="K1060" s="13">
        <v>0</v>
      </c>
      <c r="L1060" s="18">
        <v>450030113.55000001</v>
      </c>
      <c r="M1060" s="13">
        <v>0</v>
      </c>
      <c r="N1060" s="14">
        <v>0</v>
      </c>
      <c r="O1060" s="28">
        <v>1488182864.21</v>
      </c>
      <c r="P1060" s="30">
        <v>42334075968.240005</v>
      </c>
      <c r="R1060" s="45">
        <v>67876525044</v>
      </c>
      <c r="S1060" s="43">
        <f t="shared" si="48"/>
        <v>271506100</v>
      </c>
      <c r="T1060" s="43">
        <f t="shared" si="49"/>
        <v>22625508.329999998</v>
      </c>
      <c r="U1060" s="50">
        <f t="shared" si="50"/>
        <v>181004066.63999999</v>
      </c>
    </row>
    <row r="1061" spans="1:21" x14ac:dyDescent="0.2">
      <c r="A1061" s="26" t="s">
        <v>2058</v>
      </c>
      <c r="B1061" s="9">
        <v>800014434</v>
      </c>
      <c r="C1061" s="6" t="s">
        <v>2055</v>
      </c>
      <c r="D1061" s="6" t="s">
        <v>2059</v>
      </c>
      <c r="E1061" s="9" t="s">
        <v>16</v>
      </c>
      <c r="F1061" s="19">
        <v>3218</v>
      </c>
      <c r="G1061" s="19">
        <v>5049154630</v>
      </c>
      <c r="H1061" s="20">
        <v>1689570256</v>
      </c>
      <c r="I1061" s="7">
        <v>0</v>
      </c>
      <c r="J1061" s="7">
        <v>1689570256</v>
      </c>
      <c r="K1061" s="13">
        <v>0</v>
      </c>
      <c r="L1061" s="18">
        <v>47800007.890000001</v>
      </c>
      <c r="M1061" s="13">
        <v>0</v>
      </c>
      <c r="N1061" s="14">
        <v>0</v>
      </c>
      <c r="O1061" s="28">
        <v>110253532.95</v>
      </c>
      <c r="P1061" s="30">
        <v>3201530833.1599998</v>
      </c>
      <c r="R1061" s="45">
        <v>5049154630</v>
      </c>
      <c r="S1061" s="43">
        <f t="shared" si="48"/>
        <v>20196619</v>
      </c>
      <c r="T1061" s="43">
        <f t="shared" si="49"/>
        <v>1683051.58</v>
      </c>
      <c r="U1061" s="50">
        <f t="shared" si="50"/>
        <v>13464412.640000001</v>
      </c>
    </row>
    <row r="1062" spans="1:21" x14ac:dyDescent="0.2">
      <c r="A1062" s="26" t="s">
        <v>2060</v>
      </c>
      <c r="B1062" s="9">
        <v>800136069</v>
      </c>
      <c r="C1062" s="6" t="s">
        <v>2055</v>
      </c>
      <c r="D1062" s="6" t="s">
        <v>2061</v>
      </c>
      <c r="E1062" s="9" t="s">
        <v>16</v>
      </c>
      <c r="F1062" s="19">
        <v>19493</v>
      </c>
      <c r="G1062" s="19">
        <v>28519759961</v>
      </c>
      <c r="H1062" s="20">
        <v>10600839495</v>
      </c>
      <c r="I1062" s="7">
        <v>0</v>
      </c>
      <c r="J1062" s="7">
        <v>10600839495</v>
      </c>
      <c r="K1062" s="13">
        <v>0</v>
      </c>
      <c r="L1062" s="18">
        <v>215917047.31</v>
      </c>
      <c r="M1062" s="13">
        <v>0</v>
      </c>
      <c r="N1062" s="14">
        <v>0</v>
      </c>
      <c r="O1062" s="28">
        <v>667859576.66999996</v>
      </c>
      <c r="P1062" s="30">
        <v>17035143842.02</v>
      </c>
      <c r="R1062" s="45">
        <v>28519759961</v>
      </c>
      <c r="S1062" s="43">
        <f t="shared" si="48"/>
        <v>114079040</v>
      </c>
      <c r="T1062" s="43">
        <f t="shared" si="49"/>
        <v>9506586.6699999999</v>
      </c>
      <c r="U1062" s="50">
        <f t="shared" si="50"/>
        <v>76052693.359999999</v>
      </c>
    </row>
    <row r="1063" spans="1:21" x14ac:dyDescent="0.2">
      <c r="A1063" s="26" t="s">
        <v>2062</v>
      </c>
      <c r="B1063" s="9">
        <v>800102798</v>
      </c>
      <c r="C1063" s="6" t="s">
        <v>2055</v>
      </c>
      <c r="D1063" s="6" t="s">
        <v>2063</v>
      </c>
      <c r="E1063" s="9" t="s">
        <v>16</v>
      </c>
      <c r="F1063" s="19">
        <v>3897</v>
      </c>
      <c r="G1063" s="19">
        <v>5815060533</v>
      </c>
      <c r="H1063" s="20">
        <v>2117447632</v>
      </c>
      <c r="I1063" s="7">
        <v>0</v>
      </c>
      <c r="J1063" s="7">
        <v>2117447632</v>
      </c>
      <c r="K1063" s="13">
        <v>0</v>
      </c>
      <c r="L1063" s="18">
        <v>47341747.909999996</v>
      </c>
      <c r="M1063" s="13">
        <v>0</v>
      </c>
      <c r="N1063" s="14">
        <v>0</v>
      </c>
      <c r="O1063" s="28">
        <v>133517096.92</v>
      </c>
      <c r="P1063" s="30">
        <v>3516754056.1700001</v>
      </c>
      <c r="R1063" s="45">
        <v>5815060533</v>
      </c>
      <c r="S1063" s="43">
        <f t="shared" si="48"/>
        <v>23260242</v>
      </c>
      <c r="T1063" s="43">
        <f t="shared" si="49"/>
        <v>1938353.5</v>
      </c>
      <c r="U1063" s="50">
        <f t="shared" si="50"/>
        <v>15506828</v>
      </c>
    </row>
    <row r="1064" spans="1:21" x14ac:dyDescent="0.2">
      <c r="A1064" s="26" t="s">
        <v>2064</v>
      </c>
      <c r="B1064" s="9">
        <v>800102799</v>
      </c>
      <c r="C1064" s="6" t="s">
        <v>2055</v>
      </c>
      <c r="D1064" s="6" t="s">
        <v>2065</v>
      </c>
      <c r="E1064" s="9" t="s">
        <v>16</v>
      </c>
      <c r="F1064" s="19">
        <v>53342</v>
      </c>
      <c r="G1064" s="19">
        <v>83450945242</v>
      </c>
      <c r="H1064" s="20">
        <v>29129037587</v>
      </c>
      <c r="I1064" s="7">
        <v>0</v>
      </c>
      <c r="J1064" s="7">
        <v>29129037587</v>
      </c>
      <c r="K1064" s="13">
        <v>0</v>
      </c>
      <c r="L1064" s="18">
        <v>843910076.75999999</v>
      </c>
      <c r="M1064" s="13">
        <v>0</v>
      </c>
      <c r="N1064" s="14">
        <v>0</v>
      </c>
      <c r="O1064" s="28">
        <v>1827577363.0799999</v>
      </c>
      <c r="P1064" s="30">
        <v>51650420215.160004</v>
      </c>
      <c r="R1064" s="45">
        <v>83450945242</v>
      </c>
      <c r="S1064" s="43">
        <f t="shared" si="48"/>
        <v>333803781</v>
      </c>
      <c r="T1064" s="43">
        <f t="shared" si="49"/>
        <v>27816981.75</v>
      </c>
      <c r="U1064" s="50">
        <f t="shared" si="50"/>
        <v>222535854</v>
      </c>
    </row>
    <row r="1065" spans="1:21" x14ac:dyDescent="0.2">
      <c r="A1065" s="26" t="s">
        <v>2066</v>
      </c>
      <c r="B1065" s="9">
        <v>800102801</v>
      </c>
      <c r="C1065" s="6" t="s">
        <v>2055</v>
      </c>
      <c r="D1065" s="6" t="s">
        <v>2067</v>
      </c>
      <c r="E1065" s="9" t="s">
        <v>16</v>
      </c>
      <c r="F1065" s="19">
        <v>47117</v>
      </c>
      <c r="G1065" s="19">
        <v>69973126881</v>
      </c>
      <c r="H1065" s="20">
        <v>25713178173</v>
      </c>
      <c r="I1065" s="7">
        <v>0</v>
      </c>
      <c r="J1065" s="7">
        <v>25713178173</v>
      </c>
      <c r="K1065" s="13">
        <v>0</v>
      </c>
      <c r="L1065" s="18">
        <v>752407654.25</v>
      </c>
      <c r="M1065" s="13">
        <v>0</v>
      </c>
      <c r="N1065" s="14">
        <v>0</v>
      </c>
      <c r="O1065" s="28">
        <v>1614299475.3900001</v>
      </c>
      <c r="P1065" s="30">
        <v>41893241578.360001</v>
      </c>
      <c r="R1065" s="45">
        <v>69973126881</v>
      </c>
      <c r="S1065" s="43">
        <f t="shared" si="48"/>
        <v>279892508</v>
      </c>
      <c r="T1065" s="43">
        <f t="shared" si="49"/>
        <v>23324375.670000002</v>
      </c>
      <c r="U1065" s="50">
        <f t="shared" si="50"/>
        <v>186595005.36000001</v>
      </c>
    </row>
    <row r="1066" spans="1:21" x14ac:dyDescent="0.2">
      <c r="A1066" s="26" t="s">
        <v>2068</v>
      </c>
      <c r="B1066" s="9">
        <v>891855017</v>
      </c>
      <c r="C1066" s="6" t="s">
        <v>2069</v>
      </c>
      <c r="D1066" s="6" t="s">
        <v>2070</v>
      </c>
      <c r="E1066" s="9" t="s">
        <v>13</v>
      </c>
      <c r="F1066" s="19">
        <v>91878</v>
      </c>
      <c r="G1066" s="19">
        <v>127333812078</v>
      </c>
      <c r="H1066" s="20">
        <v>50119348764</v>
      </c>
      <c r="I1066" s="7">
        <v>0</v>
      </c>
      <c r="J1066" s="7">
        <v>50119348764</v>
      </c>
      <c r="K1066" s="13">
        <v>0</v>
      </c>
      <c r="L1066" s="18">
        <v>2246015952.4000001</v>
      </c>
      <c r="M1066" s="13">
        <v>0</v>
      </c>
      <c r="N1066" s="14">
        <v>811517586.51999998</v>
      </c>
      <c r="O1066" s="28">
        <v>8401522369.6999998</v>
      </c>
      <c r="P1066" s="30">
        <v>65755407405.380005</v>
      </c>
      <c r="R1066" s="45">
        <v>127333812078</v>
      </c>
      <c r="S1066" s="43">
        <f t="shared" si="48"/>
        <v>509335248</v>
      </c>
      <c r="T1066" s="43">
        <f t="shared" si="49"/>
        <v>42444604</v>
      </c>
      <c r="U1066" s="50">
        <f t="shared" si="50"/>
        <v>339556832</v>
      </c>
    </row>
    <row r="1067" spans="1:21" x14ac:dyDescent="0.2">
      <c r="A1067" s="26" t="s">
        <v>2071</v>
      </c>
      <c r="B1067" s="9">
        <v>891855200</v>
      </c>
      <c r="C1067" s="6" t="s">
        <v>2069</v>
      </c>
      <c r="D1067" s="6" t="s">
        <v>2072</v>
      </c>
      <c r="E1067" s="9" t="s">
        <v>16</v>
      </c>
      <c r="F1067" s="19">
        <v>20931</v>
      </c>
      <c r="G1067" s="19">
        <v>34213959117</v>
      </c>
      <c r="H1067" s="20">
        <v>11279450866</v>
      </c>
      <c r="I1067" s="7">
        <v>0</v>
      </c>
      <c r="J1067" s="7">
        <v>11279450866</v>
      </c>
      <c r="K1067" s="13">
        <v>0</v>
      </c>
      <c r="L1067" s="18">
        <v>401919083.08999997</v>
      </c>
      <c r="M1067" s="13">
        <v>0</v>
      </c>
      <c r="N1067" s="14">
        <v>0</v>
      </c>
      <c r="O1067" s="28">
        <v>1913975758.29</v>
      </c>
      <c r="P1067" s="30">
        <v>20618613409.619999</v>
      </c>
      <c r="R1067" s="45">
        <v>34213959117</v>
      </c>
      <c r="S1067" s="43">
        <f t="shared" si="48"/>
        <v>136855836</v>
      </c>
      <c r="T1067" s="43">
        <f t="shared" si="49"/>
        <v>11404653</v>
      </c>
      <c r="U1067" s="50">
        <f t="shared" si="50"/>
        <v>91237224</v>
      </c>
    </row>
    <row r="1068" spans="1:21" x14ac:dyDescent="0.2">
      <c r="A1068" s="26" t="s">
        <v>2073</v>
      </c>
      <c r="B1068" s="9">
        <v>800086017</v>
      </c>
      <c r="C1068" s="6" t="s">
        <v>2069</v>
      </c>
      <c r="D1068" s="6" t="s">
        <v>2074</v>
      </c>
      <c r="E1068" s="9" t="s">
        <v>16</v>
      </c>
      <c r="F1068" s="19">
        <v>1623</v>
      </c>
      <c r="G1068" s="19">
        <v>2837440587</v>
      </c>
      <c r="H1068" s="20">
        <v>859538067</v>
      </c>
      <c r="I1068" s="7">
        <v>0</v>
      </c>
      <c r="J1068" s="7">
        <v>859538067</v>
      </c>
      <c r="K1068" s="13">
        <v>0</v>
      </c>
      <c r="L1068" s="18">
        <v>18866304.91</v>
      </c>
      <c r="M1068" s="13">
        <v>0</v>
      </c>
      <c r="N1068" s="14">
        <v>0</v>
      </c>
      <c r="O1068" s="28">
        <v>148410618.49000001</v>
      </c>
      <c r="P1068" s="30">
        <v>1810625596.5999999</v>
      </c>
      <c r="R1068" s="45">
        <v>2837440587</v>
      </c>
      <c r="S1068" s="43">
        <f t="shared" si="48"/>
        <v>11349762</v>
      </c>
      <c r="T1068" s="43">
        <f t="shared" si="49"/>
        <v>945813.5</v>
      </c>
      <c r="U1068" s="50">
        <f t="shared" si="50"/>
        <v>7566508</v>
      </c>
    </row>
    <row r="1069" spans="1:21" x14ac:dyDescent="0.2">
      <c r="A1069" s="26" t="s">
        <v>2075</v>
      </c>
      <c r="B1069" s="9">
        <v>800012638</v>
      </c>
      <c r="C1069" s="6" t="s">
        <v>2069</v>
      </c>
      <c r="D1069" s="6" t="s">
        <v>2076</v>
      </c>
      <c r="E1069" s="9" t="s">
        <v>16</v>
      </c>
      <c r="F1069" s="19">
        <v>9471</v>
      </c>
      <c r="G1069" s="19">
        <v>14123808699</v>
      </c>
      <c r="H1069" s="20">
        <v>5232503246</v>
      </c>
      <c r="I1069" s="7">
        <v>0</v>
      </c>
      <c r="J1069" s="7">
        <v>5232503246</v>
      </c>
      <c r="K1069" s="13">
        <v>0</v>
      </c>
      <c r="L1069" s="18">
        <v>104014935.45999999</v>
      </c>
      <c r="M1069" s="13">
        <v>0</v>
      </c>
      <c r="N1069" s="14">
        <v>0</v>
      </c>
      <c r="O1069" s="28">
        <v>866048655.42999995</v>
      </c>
      <c r="P1069" s="30">
        <v>7921241862.1099997</v>
      </c>
      <c r="R1069" s="45">
        <v>14123808699</v>
      </c>
      <c r="S1069" s="43">
        <f t="shared" si="48"/>
        <v>56495235</v>
      </c>
      <c r="T1069" s="43">
        <f t="shared" si="49"/>
        <v>4707936.25</v>
      </c>
      <c r="U1069" s="50">
        <f t="shared" si="50"/>
        <v>37663490</v>
      </c>
    </row>
    <row r="1070" spans="1:21" x14ac:dyDescent="0.2">
      <c r="A1070" s="26" t="s">
        <v>2077</v>
      </c>
      <c r="B1070" s="9">
        <v>800103657</v>
      </c>
      <c r="C1070" s="6" t="s">
        <v>2069</v>
      </c>
      <c r="D1070" s="6" t="s">
        <v>2078</v>
      </c>
      <c r="E1070" s="9" t="s">
        <v>16</v>
      </c>
      <c r="F1070" s="19">
        <v>713</v>
      </c>
      <c r="G1070" s="19">
        <v>1196871033</v>
      </c>
      <c r="H1070" s="20">
        <v>373119979</v>
      </c>
      <c r="I1070" s="7">
        <v>0</v>
      </c>
      <c r="J1070" s="7">
        <v>373119979</v>
      </c>
      <c r="K1070" s="13">
        <v>0</v>
      </c>
      <c r="L1070" s="18">
        <v>11179072.85</v>
      </c>
      <c r="M1070" s="13">
        <v>0</v>
      </c>
      <c r="N1070" s="14">
        <v>0</v>
      </c>
      <c r="O1070" s="28">
        <v>65198256.920000002</v>
      </c>
      <c r="P1070" s="30">
        <v>747373724.23000002</v>
      </c>
      <c r="R1070" s="45">
        <v>1196871033</v>
      </c>
      <c r="S1070" s="43">
        <f t="shared" si="48"/>
        <v>4787484</v>
      </c>
      <c r="T1070" s="43">
        <f t="shared" si="49"/>
        <v>398957</v>
      </c>
      <c r="U1070" s="50">
        <f t="shared" si="50"/>
        <v>3191656</v>
      </c>
    </row>
    <row r="1071" spans="1:21" x14ac:dyDescent="0.2">
      <c r="A1071" s="26" t="s">
        <v>2079</v>
      </c>
      <c r="B1071" s="9">
        <v>800008456</v>
      </c>
      <c r="C1071" s="6" t="s">
        <v>2069</v>
      </c>
      <c r="D1071" s="6" t="s">
        <v>2080</v>
      </c>
      <c r="E1071" s="9" t="s">
        <v>16</v>
      </c>
      <c r="F1071" s="19">
        <v>10535</v>
      </c>
      <c r="G1071" s="19">
        <v>16676852325</v>
      </c>
      <c r="H1071" s="20">
        <v>5728083320</v>
      </c>
      <c r="I1071" s="7">
        <v>0</v>
      </c>
      <c r="J1071" s="7">
        <v>5728083320</v>
      </c>
      <c r="K1071" s="13">
        <v>0</v>
      </c>
      <c r="L1071" s="18">
        <v>176530909.03</v>
      </c>
      <c r="M1071" s="13">
        <v>0</v>
      </c>
      <c r="N1071" s="14">
        <v>0</v>
      </c>
      <c r="O1071" s="28">
        <v>963343108.96000004</v>
      </c>
      <c r="P1071" s="30">
        <v>9808894987.0100002</v>
      </c>
      <c r="R1071" s="45">
        <v>16676852325</v>
      </c>
      <c r="S1071" s="43">
        <f t="shared" si="48"/>
        <v>66707409</v>
      </c>
      <c r="T1071" s="43">
        <f t="shared" si="49"/>
        <v>5558950.75</v>
      </c>
      <c r="U1071" s="50">
        <f t="shared" si="50"/>
        <v>44471606</v>
      </c>
    </row>
    <row r="1072" spans="1:21" x14ac:dyDescent="0.2">
      <c r="A1072" s="26" t="s">
        <v>2081</v>
      </c>
      <c r="B1072" s="9">
        <v>891857824</v>
      </c>
      <c r="C1072" s="6" t="s">
        <v>2069</v>
      </c>
      <c r="D1072" s="6" t="s">
        <v>2082</v>
      </c>
      <c r="E1072" s="9" t="s">
        <v>16</v>
      </c>
      <c r="F1072" s="19">
        <v>10453</v>
      </c>
      <c r="G1072" s="19">
        <v>16883204762</v>
      </c>
      <c r="H1072" s="20">
        <v>5636235605</v>
      </c>
      <c r="I1072" s="7">
        <v>0</v>
      </c>
      <c r="J1072" s="7">
        <v>5636235605</v>
      </c>
      <c r="K1072" s="13">
        <v>0</v>
      </c>
      <c r="L1072" s="18">
        <v>160713839.83000001</v>
      </c>
      <c r="M1072" s="13">
        <v>0</v>
      </c>
      <c r="N1072" s="14">
        <v>0</v>
      </c>
      <c r="O1072" s="28">
        <v>955844852.20000005</v>
      </c>
      <c r="P1072" s="30">
        <v>10130410464.970001</v>
      </c>
      <c r="R1072" s="45">
        <v>16883204762</v>
      </c>
      <c r="S1072" s="43">
        <f t="shared" si="48"/>
        <v>67532819</v>
      </c>
      <c r="T1072" s="43">
        <f t="shared" si="49"/>
        <v>5627734.9199999999</v>
      </c>
      <c r="U1072" s="50">
        <f t="shared" si="50"/>
        <v>45021879.359999999</v>
      </c>
    </row>
    <row r="1073" spans="1:21" x14ac:dyDescent="0.2">
      <c r="A1073" s="26" t="s">
        <v>2083</v>
      </c>
      <c r="B1073" s="9">
        <v>800099425</v>
      </c>
      <c r="C1073" s="6" t="s">
        <v>2069</v>
      </c>
      <c r="D1073" s="6" t="s">
        <v>2084</v>
      </c>
      <c r="E1073" s="9" t="s">
        <v>16</v>
      </c>
      <c r="F1073" s="19">
        <v>6197</v>
      </c>
      <c r="G1073" s="19">
        <v>10259307016</v>
      </c>
      <c r="H1073" s="20">
        <v>3322409965</v>
      </c>
      <c r="I1073" s="7">
        <v>0</v>
      </c>
      <c r="J1073" s="7">
        <v>3322409965</v>
      </c>
      <c r="K1073" s="13">
        <v>0</v>
      </c>
      <c r="L1073" s="18">
        <v>69191084.510000005</v>
      </c>
      <c r="M1073" s="13">
        <v>0</v>
      </c>
      <c r="N1073" s="14">
        <v>0</v>
      </c>
      <c r="O1073" s="28">
        <v>566667038.08000004</v>
      </c>
      <c r="P1073" s="30">
        <v>6301038928.4099998</v>
      </c>
      <c r="R1073" s="45">
        <v>10259307016</v>
      </c>
      <c r="S1073" s="43">
        <f t="shared" si="48"/>
        <v>41037228</v>
      </c>
      <c r="T1073" s="43">
        <f t="shared" si="49"/>
        <v>3419769</v>
      </c>
      <c r="U1073" s="50">
        <f t="shared" si="50"/>
        <v>27358152</v>
      </c>
    </row>
    <row r="1074" spans="1:21" x14ac:dyDescent="0.2">
      <c r="A1074" s="26" t="s">
        <v>2085</v>
      </c>
      <c r="B1074" s="9">
        <v>892099392</v>
      </c>
      <c r="C1074" s="6" t="s">
        <v>2069</v>
      </c>
      <c r="D1074" s="6" t="s">
        <v>2086</v>
      </c>
      <c r="E1074" s="9" t="s">
        <v>16</v>
      </c>
      <c r="F1074" s="19">
        <v>8132</v>
      </c>
      <c r="G1074" s="19">
        <v>12653709148</v>
      </c>
      <c r="H1074" s="20">
        <v>4338828872</v>
      </c>
      <c r="I1074" s="7">
        <v>0</v>
      </c>
      <c r="J1074" s="7">
        <v>4338828872</v>
      </c>
      <c r="K1074" s="13">
        <v>0</v>
      </c>
      <c r="L1074" s="18">
        <v>97483230.5</v>
      </c>
      <c r="M1074" s="13">
        <v>0</v>
      </c>
      <c r="N1074" s="14">
        <v>0</v>
      </c>
      <c r="O1074" s="28">
        <v>743607609.12</v>
      </c>
      <c r="P1074" s="30">
        <v>7473789436.3800001</v>
      </c>
      <c r="R1074" s="45">
        <v>12653709148</v>
      </c>
      <c r="S1074" s="43">
        <f t="shared" si="48"/>
        <v>50614837</v>
      </c>
      <c r="T1074" s="43">
        <f t="shared" si="49"/>
        <v>4217903.08</v>
      </c>
      <c r="U1074" s="50">
        <f t="shared" si="50"/>
        <v>33743224.640000001</v>
      </c>
    </row>
    <row r="1075" spans="1:21" x14ac:dyDescent="0.2">
      <c r="A1075" s="26" t="s">
        <v>2087</v>
      </c>
      <c r="B1075" s="9">
        <v>800103659</v>
      </c>
      <c r="C1075" s="6" t="s">
        <v>2069</v>
      </c>
      <c r="D1075" s="6" t="s">
        <v>2088</v>
      </c>
      <c r="E1075" s="9" t="s">
        <v>16</v>
      </c>
      <c r="F1075" s="19">
        <v>30592</v>
      </c>
      <c r="G1075" s="19">
        <v>47234445696</v>
      </c>
      <c r="H1075" s="20">
        <v>16914716184</v>
      </c>
      <c r="I1075" s="7">
        <v>0</v>
      </c>
      <c r="J1075" s="7">
        <v>16914716184</v>
      </c>
      <c r="K1075" s="13">
        <v>0</v>
      </c>
      <c r="L1075" s="18">
        <v>469140277.13</v>
      </c>
      <c r="M1075" s="13">
        <v>0</v>
      </c>
      <c r="N1075" s="14">
        <v>0</v>
      </c>
      <c r="O1075" s="28">
        <v>2797398423.2800002</v>
      </c>
      <c r="P1075" s="30">
        <v>27053190811.59</v>
      </c>
      <c r="R1075" s="45">
        <v>47234445696</v>
      </c>
      <c r="S1075" s="43">
        <f t="shared" si="48"/>
        <v>188937783</v>
      </c>
      <c r="T1075" s="43">
        <f t="shared" si="49"/>
        <v>15744815.25</v>
      </c>
      <c r="U1075" s="50">
        <f t="shared" si="50"/>
        <v>125958522</v>
      </c>
    </row>
    <row r="1076" spans="1:21" x14ac:dyDescent="0.2">
      <c r="A1076" s="26" t="s">
        <v>2089</v>
      </c>
      <c r="B1076" s="9">
        <v>800099429</v>
      </c>
      <c r="C1076" s="6" t="s">
        <v>2069</v>
      </c>
      <c r="D1076" s="6" t="s">
        <v>2090</v>
      </c>
      <c r="E1076" s="9" t="s">
        <v>16</v>
      </c>
      <c r="F1076" s="19">
        <v>8964</v>
      </c>
      <c r="G1076" s="19">
        <v>14013564624</v>
      </c>
      <c r="H1076" s="20">
        <v>4828148003</v>
      </c>
      <c r="I1076" s="7">
        <v>0</v>
      </c>
      <c r="J1076" s="7">
        <v>4828148003</v>
      </c>
      <c r="K1076" s="13">
        <v>0</v>
      </c>
      <c r="L1076" s="18">
        <v>122721279.19</v>
      </c>
      <c r="M1076" s="13">
        <v>0</v>
      </c>
      <c r="N1076" s="14">
        <v>0</v>
      </c>
      <c r="O1076" s="28">
        <v>819687482.54999995</v>
      </c>
      <c r="P1076" s="30">
        <v>8243007859.2600002</v>
      </c>
      <c r="R1076" s="45">
        <v>14013564624</v>
      </c>
      <c r="S1076" s="43">
        <f t="shared" si="48"/>
        <v>56054258</v>
      </c>
      <c r="T1076" s="43">
        <f t="shared" si="49"/>
        <v>4671188.17</v>
      </c>
      <c r="U1076" s="50">
        <f t="shared" si="50"/>
        <v>37369505.359999999</v>
      </c>
    </row>
    <row r="1077" spans="1:21" x14ac:dyDescent="0.2">
      <c r="A1077" s="26" t="s">
        <v>2091</v>
      </c>
      <c r="B1077" s="9">
        <v>800103661</v>
      </c>
      <c r="C1077" s="6" t="s">
        <v>2069</v>
      </c>
      <c r="D1077" s="6" t="s">
        <v>2092</v>
      </c>
      <c r="E1077" s="9" t="s">
        <v>16</v>
      </c>
      <c r="F1077" s="19">
        <v>929</v>
      </c>
      <c r="G1077" s="19">
        <v>1782126712</v>
      </c>
      <c r="H1077" s="20">
        <v>460834788</v>
      </c>
      <c r="I1077" s="7">
        <v>0</v>
      </c>
      <c r="J1077" s="7">
        <v>460834788</v>
      </c>
      <c r="K1077" s="13">
        <v>0</v>
      </c>
      <c r="L1077" s="18">
        <v>12966128.880000001</v>
      </c>
      <c r="M1077" s="13">
        <v>0</v>
      </c>
      <c r="N1077" s="14">
        <v>0</v>
      </c>
      <c r="O1077" s="28">
        <v>84949762.530000001</v>
      </c>
      <c r="P1077" s="30">
        <v>1223376032.5900002</v>
      </c>
      <c r="R1077" s="45">
        <v>1782126712</v>
      </c>
      <c r="S1077" s="43">
        <f t="shared" si="48"/>
        <v>7128507</v>
      </c>
      <c r="T1077" s="43">
        <f t="shared" si="49"/>
        <v>594042.25</v>
      </c>
      <c r="U1077" s="50">
        <f t="shared" si="50"/>
        <v>4752338</v>
      </c>
    </row>
    <row r="1078" spans="1:21" x14ac:dyDescent="0.2">
      <c r="A1078" s="26" t="s">
        <v>2093</v>
      </c>
      <c r="B1078" s="9">
        <v>891857823</v>
      </c>
      <c r="C1078" s="6" t="s">
        <v>2069</v>
      </c>
      <c r="D1078" s="6" t="s">
        <v>183</v>
      </c>
      <c r="E1078" s="9" t="s">
        <v>16</v>
      </c>
      <c r="F1078" s="19">
        <v>2013</v>
      </c>
      <c r="G1078" s="19">
        <v>3517481979</v>
      </c>
      <c r="H1078" s="20">
        <v>1047156359</v>
      </c>
      <c r="I1078" s="7">
        <v>0</v>
      </c>
      <c r="J1078" s="7">
        <v>1047156359</v>
      </c>
      <c r="K1078" s="13">
        <v>0</v>
      </c>
      <c r="L1078" s="18">
        <v>25075025.32</v>
      </c>
      <c r="M1078" s="13">
        <v>0</v>
      </c>
      <c r="N1078" s="14">
        <v>0</v>
      </c>
      <c r="O1078" s="28">
        <v>184073059.16999999</v>
      </c>
      <c r="P1078" s="30">
        <v>2261177535.5100002</v>
      </c>
      <c r="R1078" s="45">
        <v>3517481979</v>
      </c>
      <c r="S1078" s="43">
        <f t="shared" si="48"/>
        <v>14069928</v>
      </c>
      <c r="T1078" s="43">
        <f t="shared" si="49"/>
        <v>1172494</v>
      </c>
      <c r="U1078" s="50">
        <f t="shared" si="50"/>
        <v>9379952</v>
      </c>
    </row>
    <row r="1079" spans="1:21" x14ac:dyDescent="0.2">
      <c r="A1079" s="26" t="s">
        <v>2094</v>
      </c>
      <c r="B1079" s="9">
        <v>800103663</v>
      </c>
      <c r="C1079" s="6" t="s">
        <v>2069</v>
      </c>
      <c r="D1079" s="6" t="s">
        <v>2095</v>
      </c>
      <c r="E1079" s="9" t="s">
        <v>16</v>
      </c>
      <c r="F1079" s="19">
        <v>1272</v>
      </c>
      <c r="G1079" s="19">
        <v>2090224176</v>
      </c>
      <c r="H1079" s="20">
        <v>686217528</v>
      </c>
      <c r="I1079" s="7">
        <v>0</v>
      </c>
      <c r="J1079" s="7">
        <v>686217528</v>
      </c>
      <c r="K1079" s="13">
        <v>0</v>
      </c>
      <c r="L1079" s="18">
        <v>20996077.07</v>
      </c>
      <c r="M1079" s="13">
        <v>0</v>
      </c>
      <c r="N1079" s="14">
        <v>0</v>
      </c>
      <c r="O1079" s="28">
        <v>116314421.89</v>
      </c>
      <c r="P1079" s="30">
        <v>1266696149.04</v>
      </c>
      <c r="R1079" s="45">
        <v>2090224176</v>
      </c>
      <c r="S1079" s="43">
        <f t="shared" si="48"/>
        <v>8360897</v>
      </c>
      <c r="T1079" s="43">
        <f t="shared" si="49"/>
        <v>696741.42</v>
      </c>
      <c r="U1079" s="50">
        <f t="shared" si="50"/>
        <v>5573931.3600000003</v>
      </c>
    </row>
    <row r="1080" spans="1:21" x14ac:dyDescent="0.2">
      <c r="A1080" s="26" t="s">
        <v>2096</v>
      </c>
      <c r="B1080" s="9">
        <v>800103720</v>
      </c>
      <c r="C1080" s="6" t="s">
        <v>2069</v>
      </c>
      <c r="D1080" s="6" t="s">
        <v>2097</v>
      </c>
      <c r="E1080" s="9" t="s">
        <v>16</v>
      </c>
      <c r="F1080" s="19">
        <v>6061</v>
      </c>
      <c r="G1080" s="19">
        <v>9836827231</v>
      </c>
      <c r="H1080" s="20">
        <v>3171506203</v>
      </c>
      <c r="I1080" s="7">
        <v>0</v>
      </c>
      <c r="J1080" s="7">
        <v>3171506203</v>
      </c>
      <c r="K1080" s="13">
        <v>0</v>
      </c>
      <c r="L1080" s="18">
        <v>65673124.609999999</v>
      </c>
      <c r="M1080" s="13">
        <v>0</v>
      </c>
      <c r="N1080" s="14">
        <v>0</v>
      </c>
      <c r="O1080" s="28">
        <v>554230904.92999995</v>
      </c>
      <c r="P1080" s="30">
        <v>6045416998.46</v>
      </c>
      <c r="R1080" s="45">
        <v>9836827231</v>
      </c>
      <c r="S1080" s="43">
        <f t="shared" si="48"/>
        <v>39347309</v>
      </c>
      <c r="T1080" s="43">
        <f t="shared" si="49"/>
        <v>3278942.42</v>
      </c>
      <c r="U1080" s="50">
        <f t="shared" si="50"/>
        <v>26231539.359999999</v>
      </c>
    </row>
    <row r="1081" spans="1:21" x14ac:dyDescent="0.2">
      <c r="A1081" s="26" t="s">
        <v>2098</v>
      </c>
      <c r="B1081" s="9">
        <v>800099431</v>
      </c>
      <c r="C1081" s="6" t="s">
        <v>2069</v>
      </c>
      <c r="D1081" s="6" t="s">
        <v>2099</v>
      </c>
      <c r="E1081" s="9" t="s">
        <v>16</v>
      </c>
      <c r="F1081" s="19">
        <v>5439</v>
      </c>
      <c r="G1081" s="19">
        <v>8724378999</v>
      </c>
      <c r="H1081" s="20">
        <v>2881565571</v>
      </c>
      <c r="I1081" s="7">
        <v>0</v>
      </c>
      <c r="J1081" s="7">
        <v>2881565571</v>
      </c>
      <c r="K1081" s="13">
        <v>0</v>
      </c>
      <c r="L1081" s="18">
        <v>62645263.479999997</v>
      </c>
      <c r="M1081" s="13">
        <v>0</v>
      </c>
      <c r="N1081" s="14">
        <v>0</v>
      </c>
      <c r="O1081" s="28">
        <v>497353884.16000003</v>
      </c>
      <c r="P1081" s="30">
        <v>5282814280.3600006</v>
      </c>
      <c r="R1081" s="45">
        <v>8724378999</v>
      </c>
      <c r="S1081" s="43">
        <f t="shared" si="48"/>
        <v>34897516</v>
      </c>
      <c r="T1081" s="43">
        <f t="shared" si="49"/>
        <v>2908126.33</v>
      </c>
      <c r="U1081" s="50">
        <f t="shared" si="50"/>
        <v>23265010.640000001</v>
      </c>
    </row>
    <row r="1082" spans="1:21" x14ac:dyDescent="0.2">
      <c r="A1082" s="26" t="s">
        <v>2100</v>
      </c>
      <c r="B1082" s="9">
        <v>800012873</v>
      </c>
      <c r="C1082" s="6" t="s">
        <v>2069</v>
      </c>
      <c r="D1082" s="6" t="s">
        <v>2101</v>
      </c>
      <c r="E1082" s="9" t="s">
        <v>16</v>
      </c>
      <c r="F1082" s="19">
        <v>14084</v>
      </c>
      <c r="G1082" s="19">
        <v>21694430240</v>
      </c>
      <c r="H1082" s="20">
        <v>7463270417</v>
      </c>
      <c r="I1082" s="7">
        <v>0</v>
      </c>
      <c r="J1082" s="7">
        <v>7463270417</v>
      </c>
      <c r="K1082" s="13">
        <v>0</v>
      </c>
      <c r="L1082" s="18">
        <v>221472302.03</v>
      </c>
      <c r="M1082" s="13">
        <v>0</v>
      </c>
      <c r="N1082" s="14">
        <v>0</v>
      </c>
      <c r="O1082" s="28">
        <v>1287871319.0799999</v>
      </c>
      <c r="P1082" s="30">
        <v>12721816201.889999</v>
      </c>
      <c r="R1082" s="45">
        <v>21694430240</v>
      </c>
      <c r="S1082" s="43">
        <f t="shared" si="48"/>
        <v>86777721</v>
      </c>
      <c r="T1082" s="43">
        <f t="shared" si="49"/>
        <v>7231476.75</v>
      </c>
      <c r="U1082" s="50">
        <f t="shared" si="50"/>
        <v>57851814</v>
      </c>
    </row>
    <row r="1083" spans="1:21" x14ac:dyDescent="0.2">
      <c r="A1083" s="26" t="s">
        <v>2102</v>
      </c>
      <c r="B1083" s="9">
        <v>891857861</v>
      </c>
      <c r="C1083" s="6" t="s">
        <v>2069</v>
      </c>
      <c r="D1083" s="6" t="s">
        <v>2103</v>
      </c>
      <c r="E1083" s="9" t="s">
        <v>16</v>
      </c>
      <c r="F1083" s="19">
        <v>10017</v>
      </c>
      <c r="G1083" s="19">
        <v>15422173200</v>
      </c>
      <c r="H1083" s="20">
        <v>5472641164</v>
      </c>
      <c r="I1083" s="7">
        <v>0</v>
      </c>
      <c r="J1083" s="7">
        <v>5472641164</v>
      </c>
      <c r="K1083" s="13">
        <v>0</v>
      </c>
      <c r="L1083" s="18">
        <v>126644706.98999999</v>
      </c>
      <c r="M1083" s="13">
        <v>0</v>
      </c>
      <c r="N1083" s="14">
        <v>0</v>
      </c>
      <c r="O1083" s="28">
        <v>915976072.37</v>
      </c>
      <c r="P1083" s="30">
        <v>8906911256.6399994</v>
      </c>
      <c r="R1083" s="45">
        <v>15422173200</v>
      </c>
      <c r="S1083" s="43">
        <f t="shared" si="48"/>
        <v>61688693</v>
      </c>
      <c r="T1083" s="43">
        <f t="shared" si="49"/>
        <v>5140724.42</v>
      </c>
      <c r="U1083" s="50">
        <f t="shared" si="50"/>
        <v>41125795.359999999</v>
      </c>
    </row>
    <row r="1084" spans="1:21" x14ac:dyDescent="0.2">
      <c r="A1084" s="26" t="s">
        <v>2104</v>
      </c>
      <c r="B1084" s="9">
        <v>892099475</v>
      </c>
      <c r="C1084" s="6" t="s">
        <v>2069</v>
      </c>
      <c r="D1084" s="6" t="s">
        <v>400</v>
      </c>
      <c r="E1084" s="9" t="s">
        <v>16</v>
      </c>
      <c r="F1084" s="19">
        <v>19131</v>
      </c>
      <c r="G1084" s="19">
        <v>30057402816</v>
      </c>
      <c r="H1084" s="20">
        <v>10451368102</v>
      </c>
      <c r="I1084" s="7">
        <v>0</v>
      </c>
      <c r="J1084" s="7">
        <v>10451368102</v>
      </c>
      <c r="K1084" s="13">
        <v>0</v>
      </c>
      <c r="L1084" s="18">
        <v>404109286.52999997</v>
      </c>
      <c r="M1084" s="13">
        <v>0</v>
      </c>
      <c r="N1084" s="14">
        <v>0</v>
      </c>
      <c r="O1084" s="28">
        <v>1749379878.26</v>
      </c>
      <c r="P1084" s="30">
        <v>17452545549.209999</v>
      </c>
      <c r="R1084" s="45">
        <v>30057402816</v>
      </c>
      <c r="S1084" s="43">
        <f t="shared" si="48"/>
        <v>120229611</v>
      </c>
      <c r="T1084" s="43">
        <f t="shared" si="49"/>
        <v>10019134.25</v>
      </c>
      <c r="U1084" s="50">
        <f t="shared" si="50"/>
        <v>80153074</v>
      </c>
    </row>
    <row r="1085" spans="1:21" x14ac:dyDescent="0.2">
      <c r="A1085" s="26" t="s">
        <v>2105</v>
      </c>
      <c r="B1085" s="9">
        <v>800102891</v>
      </c>
      <c r="C1085" s="6" t="s">
        <v>2106</v>
      </c>
      <c r="D1085" s="6" t="s">
        <v>2107</v>
      </c>
      <c r="E1085" s="9" t="s">
        <v>16</v>
      </c>
      <c r="F1085" s="19">
        <v>40031</v>
      </c>
      <c r="G1085" s="19">
        <v>63343533222</v>
      </c>
      <c r="H1085" s="20">
        <v>21794624425</v>
      </c>
      <c r="I1085" s="7">
        <v>0</v>
      </c>
      <c r="J1085" s="7">
        <v>21794624425</v>
      </c>
      <c r="K1085" s="13">
        <v>0</v>
      </c>
      <c r="L1085" s="18">
        <v>847803268.82000005</v>
      </c>
      <c r="M1085" s="13">
        <v>0</v>
      </c>
      <c r="N1085" s="14">
        <v>738865457.14999998</v>
      </c>
      <c r="O1085" s="28">
        <v>1554314512.8499999</v>
      </c>
      <c r="P1085" s="30">
        <v>38407925558.18</v>
      </c>
      <c r="R1085" s="45">
        <v>63343533222</v>
      </c>
      <c r="S1085" s="43">
        <f t="shared" si="48"/>
        <v>253374133</v>
      </c>
      <c r="T1085" s="43">
        <f t="shared" si="49"/>
        <v>21114511.079999998</v>
      </c>
      <c r="U1085" s="50">
        <f t="shared" si="50"/>
        <v>168916088.63999999</v>
      </c>
    </row>
    <row r="1086" spans="1:21" x14ac:dyDescent="0.2">
      <c r="A1086" s="26" t="s">
        <v>2108</v>
      </c>
      <c r="B1086" s="9">
        <v>800018650</v>
      </c>
      <c r="C1086" s="6" t="s">
        <v>2106</v>
      </c>
      <c r="D1086" s="6" t="s">
        <v>1442</v>
      </c>
      <c r="E1086" s="9" t="s">
        <v>16</v>
      </c>
      <c r="F1086" s="19">
        <v>4630</v>
      </c>
      <c r="G1086" s="19">
        <v>7851554000</v>
      </c>
      <c r="H1086" s="20">
        <v>2533560322</v>
      </c>
      <c r="I1086" s="7">
        <v>0</v>
      </c>
      <c r="J1086" s="7">
        <v>2533560322</v>
      </c>
      <c r="K1086" s="13">
        <v>0</v>
      </c>
      <c r="L1086" s="18">
        <v>49176507.960000001</v>
      </c>
      <c r="M1086" s="13">
        <v>0</v>
      </c>
      <c r="N1086" s="14">
        <v>0</v>
      </c>
      <c r="O1086" s="28">
        <v>179772581.11000001</v>
      </c>
      <c r="P1086" s="30">
        <v>5089044588.9300003</v>
      </c>
      <c r="R1086" s="45">
        <v>7851554000</v>
      </c>
      <c r="S1086" s="43">
        <f t="shared" si="48"/>
        <v>31406216</v>
      </c>
      <c r="T1086" s="43">
        <f t="shared" si="49"/>
        <v>2617184.67</v>
      </c>
      <c r="U1086" s="50">
        <f t="shared" si="50"/>
        <v>20937477.359999999</v>
      </c>
    </row>
    <row r="1087" spans="1:21" x14ac:dyDescent="0.2">
      <c r="A1087" s="26" t="s">
        <v>2109</v>
      </c>
      <c r="B1087" s="9">
        <v>800102896</v>
      </c>
      <c r="C1087" s="6" t="s">
        <v>2106</v>
      </c>
      <c r="D1087" s="6" t="s">
        <v>2110</v>
      </c>
      <c r="E1087" s="9" t="s">
        <v>16</v>
      </c>
      <c r="F1087" s="19">
        <v>34195</v>
      </c>
      <c r="G1087" s="19">
        <v>52751361285</v>
      </c>
      <c r="H1087" s="20">
        <v>18759555151</v>
      </c>
      <c r="I1087" s="7">
        <v>0</v>
      </c>
      <c r="J1087" s="7">
        <v>18759555151</v>
      </c>
      <c r="K1087" s="13">
        <v>0</v>
      </c>
      <c r="L1087" s="18">
        <v>504439894.13999999</v>
      </c>
      <c r="M1087" s="13">
        <v>0</v>
      </c>
      <c r="N1087" s="14">
        <v>0</v>
      </c>
      <c r="O1087" s="28">
        <v>1327715639.55</v>
      </c>
      <c r="P1087" s="30">
        <v>32159650600.310001</v>
      </c>
      <c r="R1087" s="45">
        <v>52751361285</v>
      </c>
      <c r="S1087" s="43">
        <f t="shared" si="48"/>
        <v>211005445</v>
      </c>
      <c r="T1087" s="43">
        <f t="shared" si="49"/>
        <v>17583787.079999998</v>
      </c>
      <c r="U1087" s="50">
        <f t="shared" si="50"/>
        <v>140670296.63999999</v>
      </c>
    </row>
    <row r="1088" spans="1:21" x14ac:dyDescent="0.2">
      <c r="A1088" s="26" t="s">
        <v>2111</v>
      </c>
      <c r="B1088" s="9">
        <v>891200461</v>
      </c>
      <c r="C1088" s="6" t="s">
        <v>2106</v>
      </c>
      <c r="D1088" s="6" t="s">
        <v>2112</v>
      </c>
      <c r="E1088" s="9" t="s">
        <v>16</v>
      </c>
      <c r="F1088" s="19">
        <v>57135</v>
      </c>
      <c r="G1088" s="19">
        <v>87710966655</v>
      </c>
      <c r="H1088" s="20">
        <v>31295124091</v>
      </c>
      <c r="I1088" s="7">
        <v>0</v>
      </c>
      <c r="J1088" s="7">
        <v>31295124091</v>
      </c>
      <c r="K1088" s="13">
        <v>0</v>
      </c>
      <c r="L1088" s="18">
        <v>1201536634.77</v>
      </c>
      <c r="M1088" s="13">
        <v>0</v>
      </c>
      <c r="N1088" s="14">
        <v>0</v>
      </c>
      <c r="O1088" s="28">
        <v>2218424713.1300001</v>
      </c>
      <c r="P1088" s="30">
        <v>52995881216.099998</v>
      </c>
      <c r="R1088" s="45">
        <v>87710966655</v>
      </c>
      <c r="S1088" s="43">
        <f t="shared" si="48"/>
        <v>350843867</v>
      </c>
      <c r="T1088" s="43">
        <f t="shared" si="49"/>
        <v>29236988.920000002</v>
      </c>
      <c r="U1088" s="50">
        <f t="shared" si="50"/>
        <v>233895911.36000001</v>
      </c>
    </row>
    <row r="1089" spans="1:21" x14ac:dyDescent="0.2">
      <c r="A1089" s="26" t="s">
        <v>2113</v>
      </c>
      <c r="B1089" s="9">
        <v>800229887</v>
      </c>
      <c r="C1089" s="6" t="s">
        <v>2106</v>
      </c>
      <c r="D1089" s="6" t="s">
        <v>2114</v>
      </c>
      <c r="E1089" s="9" t="s">
        <v>16</v>
      </c>
      <c r="F1089" s="19">
        <v>11874</v>
      </c>
      <c r="G1089" s="19">
        <v>19248335826</v>
      </c>
      <c r="H1089" s="20">
        <v>6438649239</v>
      </c>
      <c r="I1089" s="7">
        <v>0</v>
      </c>
      <c r="J1089" s="7">
        <v>6438649239</v>
      </c>
      <c r="K1089" s="13">
        <v>0</v>
      </c>
      <c r="L1089" s="18">
        <v>131172254.73999999</v>
      </c>
      <c r="M1089" s="13">
        <v>0</v>
      </c>
      <c r="N1089" s="14">
        <v>0</v>
      </c>
      <c r="O1089" s="28">
        <v>461040956.39999998</v>
      </c>
      <c r="P1089" s="30">
        <v>12217473375.860001</v>
      </c>
      <c r="R1089" s="45">
        <v>19248335826</v>
      </c>
      <c r="S1089" s="43">
        <f t="shared" si="48"/>
        <v>76993343</v>
      </c>
      <c r="T1089" s="43">
        <f t="shared" si="49"/>
        <v>6416111.9199999999</v>
      </c>
      <c r="U1089" s="50">
        <f t="shared" si="50"/>
        <v>51328895.359999999</v>
      </c>
    </row>
    <row r="1090" spans="1:21" x14ac:dyDescent="0.2">
      <c r="A1090" s="26" t="s">
        <v>2115</v>
      </c>
      <c r="B1090" s="9">
        <v>800222489</v>
      </c>
      <c r="C1090" s="6" t="s">
        <v>2106</v>
      </c>
      <c r="D1090" s="6" t="s">
        <v>2116</v>
      </c>
      <c r="E1090" s="9" t="s">
        <v>16</v>
      </c>
      <c r="F1090" s="19">
        <v>15630</v>
      </c>
      <c r="G1090" s="19">
        <v>24188925480</v>
      </c>
      <c r="H1090" s="20">
        <v>8549003291</v>
      </c>
      <c r="I1090" s="7">
        <v>0</v>
      </c>
      <c r="J1090" s="7">
        <v>8549003291</v>
      </c>
      <c r="K1090" s="13">
        <v>0</v>
      </c>
      <c r="L1090" s="18">
        <v>175160507.56</v>
      </c>
      <c r="M1090" s="13">
        <v>0</v>
      </c>
      <c r="N1090" s="14">
        <v>0</v>
      </c>
      <c r="O1090" s="28">
        <v>606878065.38999999</v>
      </c>
      <c r="P1090" s="30">
        <v>14857883616.050001</v>
      </c>
      <c r="R1090" s="45">
        <v>24188925480</v>
      </c>
      <c r="S1090" s="43">
        <f t="shared" si="48"/>
        <v>96755702</v>
      </c>
      <c r="T1090" s="43">
        <f t="shared" si="49"/>
        <v>8062975.1699999999</v>
      </c>
      <c r="U1090" s="50">
        <f t="shared" si="50"/>
        <v>64503801.359999999</v>
      </c>
    </row>
    <row r="1091" spans="1:21" x14ac:dyDescent="0.2">
      <c r="A1091" s="26" t="s">
        <v>2117</v>
      </c>
      <c r="B1091" s="9">
        <v>891200513</v>
      </c>
      <c r="C1091" s="6" t="s">
        <v>2106</v>
      </c>
      <c r="D1091" s="6" t="s">
        <v>2118</v>
      </c>
      <c r="E1091" s="9" t="s">
        <v>16</v>
      </c>
      <c r="F1091" s="19">
        <v>18629</v>
      </c>
      <c r="G1091" s="19">
        <v>27437648134</v>
      </c>
      <c r="H1091" s="20">
        <v>10132679368</v>
      </c>
      <c r="I1091" s="7">
        <v>0</v>
      </c>
      <c r="J1091" s="7">
        <v>10132679368</v>
      </c>
      <c r="K1091" s="13">
        <v>0</v>
      </c>
      <c r="L1091" s="18">
        <v>212609204.81</v>
      </c>
      <c r="M1091" s="13">
        <v>0</v>
      </c>
      <c r="N1091" s="14">
        <v>0</v>
      </c>
      <c r="O1091" s="28">
        <v>723322551.51999998</v>
      </c>
      <c r="P1091" s="30">
        <v>16369037009.67</v>
      </c>
      <c r="R1091" s="45">
        <v>27437648134</v>
      </c>
      <c r="S1091" s="43">
        <f t="shared" si="48"/>
        <v>109750593</v>
      </c>
      <c r="T1091" s="43">
        <f t="shared" si="49"/>
        <v>9145882.75</v>
      </c>
      <c r="U1091" s="50">
        <f t="shared" si="50"/>
        <v>73167062</v>
      </c>
    </row>
    <row r="1092" spans="1:21" x14ac:dyDescent="0.2">
      <c r="A1092" s="26" t="s">
        <v>2119</v>
      </c>
      <c r="B1092" s="9">
        <v>891201645</v>
      </c>
      <c r="C1092" s="6" t="s">
        <v>2106</v>
      </c>
      <c r="D1092" s="6" t="s">
        <v>2120</v>
      </c>
      <c r="E1092" s="9" t="s">
        <v>16</v>
      </c>
      <c r="F1092" s="19">
        <v>11743</v>
      </c>
      <c r="G1092" s="19">
        <v>19899840459</v>
      </c>
      <c r="H1092" s="20">
        <v>6399494422</v>
      </c>
      <c r="I1092" s="7">
        <v>0</v>
      </c>
      <c r="J1092" s="7">
        <v>6399494422</v>
      </c>
      <c r="K1092" s="13">
        <v>0</v>
      </c>
      <c r="L1092" s="18">
        <v>184819617.09</v>
      </c>
      <c r="M1092" s="13">
        <v>0</v>
      </c>
      <c r="N1092" s="14">
        <v>0</v>
      </c>
      <c r="O1092" s="28">
        <v>455954518.36000001</v>
      </c>
      <c r="P1092" s="30">
        <v>12859571901.549999</v>
      </c>
      <c r="R1092" s="45">
        <v>19899840459</v>
      </c>
      <c r="S1092" s="43">
        <f t="shared" si="48"/>
        <v>79599362</v>
      </c>
      <c r="T1092" s="43">
        <f t="shared" si="49"/>
        <v>6633280.1699999999</v>
      </c>
      <c r="U1092" s="50">
        <f t="shared" si="50"/>
        <v>53066241.359999999</v>
      </c>
    </row>
    <row r="1093" spans="1:21" x14ac:dyDescent="0.2">
      <c r="A1093" s="26" t="s">
        <v>2121</v>
      </c>
      <c r="B1093" s="9">
        <v>800102903</v>
      </c>
      <c r="C1093" s="6" t="s">
        <v>2106</v>
      </c>
      <c r="D1093" s="6" t="s">
        <v>193</v>
      </c>
      <c r="E1093" s="9" t="s">
        <v>16</v>
      </c>
      <c r="F1093" s="19">
        <v>4779</v>
      </c>
      <c r="G1093" s="19">
        <v>8472239874</v>
      </c>
      <c r="H1093" s="20">
        <v>2558716301</v>
      </c>
      <c r="I1093" s="7">
        <v>0</v>
      </c>
      <c r="J1093" s="7">
        <v>2558716301</v>
      </c>
      <c r="K1093" s="13">
        <v>0</v>
      </c>
      <c r="L1093" s="18">
        <v>49578797.049999997</v>
      </c>
      <c r="M1093" s="13">
        <v>0</v>
      </c>
      <c r="N1093" s="14">
        <v>0</v>
      </c>
      <c r="O1093" s="28">
        <v>185557919.03</v>
      </c>
      <c r="P1093" s="30">
        <v>5678386856.9200001</v>
      </c>
      <c r="R1093" s="45">
        <v>8472239874</v>
      </c>
      <c r="S1093" s="43">
        <f t="shared" si="48"/>
        <v>33888959</v>
      </c>
      <c r="T1093" s="43">
        <f t="shared" si="49"/>
        <v>2824079.92</v>
      </c>
      <c r="U1093" s="50">
        <f t="shared" si="50"/>
        <v>22592639.359999999</v>
      </c>
    </row>
    <row r="1094" spans="1:21" x14ac:dyDescent="0.2">
      <c r="A1094" s="26" t="s">
        <v>2122</v>
      </c>
      <c r="B1094" s="9">
        <v>800252922</v>
      </c>
      <c r="C1094" s="6" t="s">
        <v>2106</v>
      </c>
      <c r="D1094" s="6" t="s">
        <v>1809</v>
      </c>
      <c r="E1094" s="9" t="s">
        <v>16</v>
      </c>
      <c r="F1094" s="19">
        <v>18098</v>
      </c>
      <c r="G1094" s="19">
        <v>26974634648</v>
      </c>
      <c r="H1094" s="20">
        <v>9845351434</v>
      </c>
      <c r="I1094" s="7">
        <v>0</v>
      </c>
      <c r="J1094" s="7">
        <v>9845351434</v>
      </c>
      <c r="K1094" s="13">
        <v>0</v>
      </c>
      <c r="L1094" s="18">
        <v>180020651.65000001</v>
      </c>
      <c r="M1094" s="13">
        <v>0</v>
      </c>
      <c r="N1094" s="14">
        <v>0</v>
      </c>
      <c r="O1094" s="28">
        <v>702705004.96000004</v>
      </c>
      <c r="P1094" s="30">
        <v>16246557557.389999</v>
      </c>
      <c r="R1094" s="45">
        <v>26974634648</v>
      </c>
      <c r="S1094" s="43">
        <f t="shared" si="48"/>
        <v>107898539</v>
      </c>
      <c r="T1094" s="43">
        <f t="shared" si="49"/>
        <v>8991544.9199999999</v>
      </c>
      <c r="U1094" s="50">
        <f t="shared" si="50"/>
        <v>71932359.359999999</v>
      </c>
    </row>
    <row r="1095" spans="1:21" x14ac:dyDescent="0.2">
      <c r="A1095" s="26" t="s">
        <v>2123</v>
      </c>
      <c r="B1095" s="9">
        <v>800102906</v>
      </c>
      <c r="C1095" s="6" t="s">
        <v>2106</v>
      </c>
      <c r="D1095" s="6" t="s">
        <v>1610</v>
      </c>
      <c r="E1095" s="9" t="s">
        <v>16</v>
      </c>
      <c r="F1095" s="19">
        <v>6935</v>
      </c>
      <c r="G1095" s="19">
        <v>12109265915</v>
      </c>
      <c r="H1095" s="20">
        <v>3775826633</v>
      </c>
      <c r="I1095" s="7">
        <v>0</v>
      </c>
      <c r="J1095" s="7">
        <v>3775826633</v>
      </c>
      <c r="K1095" s="13">
        <v>0</v>
      </c>
      <c r="L1095" s="18">
        <v>77013070.900000006</v>
      </c>
      <c r="M1095" s="13">
        <v>0</v>
      </c>
      <c r="N1095" s="14">
        <v>0</v>
      </c>
      <c r="O1095" s="28">
        <v>269270593.94999999</v>
      </c>
      <c r="P1095" s="30">
        <v>7987155617.1499996</v>
      </c>
      <c r="R1095" s="45">
        <v>12109265915</v>
      </c>
      <c r="S1095" s="43">
        <f t="shared" si="48"/>
        <v>48437064</v>
      </c>
      <c r="T1095" s="43">
        <f t="shared" si="49"/>
        <v>4036422</v>
      </c>
      <c r="U1095" s="50">
        <f t="shared" si="50"/>
        <v>32291376</v>
      </c>
    </row>
    <row r="1096" spans="1:21" x14ac:dyDescent="0.2">
      <c r="A1096" s="26" t="s">
        <v>2124</v>
      </c>
      <c r="B1096" s="9">
        <v>800102912</v>
      </c>
      <c r="C1096" s="6" t="s">
        <v>2106</v>
      </c>
      <c r="D1096" s="6" t="s">
        <v>2125</v>
      </c>
      <c r="E1096" s="9" t="s">
        <v>16</v>
      </c>
      <c r="F1096" s="19">
        <v>33808</v>
      </c>
      <c r="G1096" s="19">
        <v>52188598208</v>
      </c>
      <c r="H1096" s="20">
        <v>18440285535</v>
      </c>
      <c r="I1096" s="7">
        <v>0</v>
      </c>
      <c r="J1096" s="7">
        <v>18440285535</v>
      </c>
      <c r="K1096" s="13">
        <v>0</v>
      </c>
      <c r="L1096" s="18">
        <v>642881149.97000003</v>
      </c>
      <c r="M1096" s="13">
        <v>0</v>
      </c>
      <c r="N1096" s="14">
        <v>0</v>
      </c>
      <c r="O1096" s="28">
        <v>1312689292.05</v>
      </c>
      <c r="P1096" s="30">
        <v>31792742230.98</v>
      </c>
      <c r="R1096" s="45">
        <v>52188598208</v>
      </c>
      <c r="S1096" s="43">
        <f t="shared" si="48"/>
        <v>208754393</v>
      </c>
      <c r="T1096" s="43">
        <f t="shared" si="49"/>
        <v>17396199.420000002</v>
      </c>
      <c r="U1096" s="50">
        <f t="shared" si="50"/>
        <v>139169595.36000001</v>
      </c>
    </row>
    <row r="1097" spans="1:21" x14ac:dyDescent="0.2">
      <c r="A1097" s="26" t="s">
        <v>2126</v>
      </c>
      <c r="B1097" s="9">
        <v>800054249</v>
      </c>
      <c r="C1097" s="6" t="s">
        <v>2106</v>
      </c>
      <c r="D1097" s="6" t="s">
        <v>2127</v>
      </c>
      <c r="E1097" s="9" t="s">
        <v>16</v>
      </c>
      <c r="F1097" s="19">
        <v>20726</v>
      </c>
      <c r="G1097" s="19">
        <v>32298797346</v>
      </c>
      <c r="H1097" s="20">
        <v>11331210531</v>
      </c>
      <c r="I1097" s="7">
        <v>0</v>
      </c>
      <c r="J1097" s="7">
        <v>11331210531</v>
      </c>
      <c r="K1097" s="13">
        <v>0</v>
      </c>
      <c r="L1097" s="18">
        <v>337811883.43000001</v>
      </c>
      <c r="M1097" s="13">
        <v>0</v>
      </c>
      <c r="N1097" s="14">
        <v>0</v>
      </c>
      <c r="O1097" s="28">
        <v>804744387.92999995</v>
      </c>
      <c r="P1097" s="30">
        <v>19825030543.639999</v>
      </c>
      <c r="R1097" s="45">
        <v>32298797346</v>
      </c>
      <c r="S1097" s="43">
        <f t="shared" si="48"/>
        <v>129195189</v>
      </c>
      <c r="T1097" s="43">
        <f t="shared" si="49"/>
        <v>10766265.75</v>
      </c>
      <c r="U1097" s="50">
        <f t="shared" si="50"/>
        <v>86130126</v>
      </c>
    </row>
    <row r="1098" spans="1:21" x14ac:dyDescent="0.2">
      <c r="A1098" s="26" t="s">
        <v>2128</v>
      </c>
      <c r="B1098" s="9">
        <v>892400038</v>
      </c>
      <c r="C1098" s="6" t="s">
        <v>2129</v>
      </c>
      <c r="D1098" s="6" t="s">
        <v>1799</v>
      </c>
      <c r="E1098" s="9" t="s">
        <v>2130</v>
      </c>
      <c r="F1098" s="19">
        <v>18560</v>
      </c>
      <c r="G1098" s="19">
        <v>44200324480</v>
      </c>
      <c r="H1098" s="20">
        <v>10156792847</v>
      </c>
      <c r="I1098" s="7">
        <v>0</v>
      </c>
      <c r="J1098" s="7">
        <v>10156792847</v>
      </c>
      <c r="K1098" s="13">
        <v>0</v>
      </c>
      <c r="L1098" s="18">
        <v>0</v>
      </c>
      <c r="M1098" s="13">
        <v>0</v>
      </c>
      <c r="N1098" s="14">
        <v>1368334473.3199999</v>
      </c>
      <c r="O1098" s="28">
        <v>3555813058.21</v>
      </c>
      <c r="P1098" s="30">
        <v>29119384101.470001</v>
      </c>
      <c r="R1098" s="45">
        <v>44200324480</v>
      </c>
      <c r="S1098" s="43">
        <f t="shared" si="48"/>
        <v>176801298</v>
      </c>
      <c r="T1098" s="43">
        <f t="shared" si="49"/>
        <v>14733441.5</v>
      </c>
      <c r="U1098" s="50">
        <f t="shared" si="50"/>
        <v>117867532</v>
      </c>
    </row>
    <row r="1099" spans="1:21" x14ac:dyDescent="0.2">
      <c r="A1099" s="26" t="s">
        <v>2131</v>
      </c>
      <c r="B1099" s="9">
        <v>800103021</v>
      </c>
      <c r="C1099" s="6" t="s">
        <v>2129</v>
      </c>
      <c r="D1099" s="6" t="s">
        <v>1511</v>
      </c>
      <c r="E1099" s="9" t="s">
        <v>2130</v>
      </c>
      <c r="F1099" s="19">
        <v>1311</v>
      </c>
      <c r="G1099" s="19">
        <v>3119856183</v>
      </c>
      <c r="H1099" s="20">
        <v>727488665</v>
      </c>
      <c r="I1099" s="7">
        <v>0</v>
      </c>
      <c r="J1099" s="7">
        <v>727488665</v>
      </c>
      <c r="K1099" s="13">
        <v>0</v>
      </c>
      <c r="L1099" s="18">
        <v>77225514.689999998</v>
      </c>
      <c r="M1099" s="13">
        <v>0</v>
      </c>
      <c r="N1099" s="14">
        <v>0</v>
      </c>
      <c r="O1099" s="28">
        <v>251167614.19</v>
      </c>
      <c r="P1099" s="30">
        <v>2063974389.1199999</v>
      </c>
      <c r="R1099" s="45">
        <v>3119856183</v>
      </c>
      <c r="S1099" s="43">
        <f t="shared" si="48"/>
        <v>12479425</v>
      </c>
      <c r="T1099" s="43">
        <f t="shared" si="49"/>
        <v>1039952.08</v>
      </c>
      <c r="U1099" s="50">
        <f t="shared" si="50"/>
        <v>8319616.6399999997</v>
      </c>
    </row>
    <row r="1100" spans="1:21" x14ac:dyDescent="0.2">
      <c r="A1100" s="26" t="s">
        <v>2132</v>
      </c>
      <c r="B1100" s="9">
        <v>899999336</v>
      </c>
      <c r="C1100" s="6" t="s">
        <v>2133</v>
      </c>
      <c r="D1100" s="6" t="s">
        <v>2134</v>
      </c>
      <c r="E1100" s="9" t="s">
        <v>16</v>
      </c>
      <c r="F1100" s="19">
        <v>13931</v>
      </c>
      <c r="G1100" s="19">
        <v>21135040513</v>
      </c>
      <c r="H1100" s="20">
        <v>949745752</v>
      </c>
      <c r="I1100" s="7">
        <v>0</v>
      </c>
      <c r="J1100" s="7">
        <v>949745752</v>
      </c>
      <c r="K1100" s="13">
        <v>0</v>
      </c>
      <c r="L1100" s="18">
        <v>0</v>
      </c>
      <c r="M1100" s="13">
        <v>0</v>
      </c>
      <c r="N1100" s="14">
        <v>2808434720.25</v>
      </c>
      <c r="O1100" s="28">
        <v>701541403.11000001</v>
      </c>
      <c r="P1100" s="30">
        <v>16675318637.639999</v>
      </c>
      <c r="R1100" s="45">
        <v>21135040513</v>
      </c>
      <c r="S1100" s="43">
        <f t="shared" si="48"/>
        <v>84540162</v>
      </c>
      <c r="T1100" s="43">
        <f t="shared" si="49"/>
        <v>7045013.5</v>
      </c>
      <c r="U1100" s="50">
        <f t="shared" si="50"/>
        <v>56360108</v>
      </c>
    </row>
    <row r="1101" spans="1:21" x14ac:dyDescent="0.2">
      <c r="A1101" s="26" t="s">
        <v>2135</v>
      </c>
      <c r="B1101" s="9">
        <v>892099149</v>
      </c>
      <c r="C1101" s="6" t="s">
        <v>2136</v>
      </c>
      <c r="D1101" s="6" t="s">
        <v>2137</v>
      </c>
      <c r="E1101" s="9" t="s">
        <v>16</v>
      </c>
      <c r="F1101" s="19">
        <v>6666</v>
      </c>
      <c r="G1101" s="19">
        <v>10937466144</v>
      </c>
      <c r="H1101" s="20">
        <v>2893040712</v>
      </c>
      <c r="I1101" s="7">
        <v>0</v>
      </c>
      <c r="J1101" s="7">
        <v>2893040712</v>
      </c>
      <c r="K1101" s="13">
        <v>0</v>
      </c>
      <c r="L1101" s="18">
        <v>0</v>
      </c>
      <c r="M1101" s="13">
        <v>0</v>
      </c>
      <c r="N1101" s="14">
        <v>1333276966.97</v>
      </c>
      <c r="O1101" s="28">
        <v>724692778.79999995</v>
      </c>
      <c r="P1101" s="30">
        <v>5986455686.2299995</v>
      </c>
      <c r="R1101" s="45">
        <v>10937466144</v>
      </c>
      <c r="S1101" s="43">
        <f t="shared" ref="S1101:S1117" si="51">+ROUND(R1101*0.004,0)</f>
        <v>43749865</v>
      </c>
      <c r="T1101" s="43">
        <f t="shared" ref="T1101:T1117" si="52">ROUND((S1101/12),2)</f>
        <v>3645822.08</v>
      </c>
      <c r="U1101" s="50">
        <f t="shared" ref="U1101:U1117" si="53">+T1101*8</f>
        <v>29166576.640000001</v>
      </c>
    </row>
    <row r="1102" spans="1:21" x14ac:dyDescent="0.2">
      <c r="A1102" s="26" t="s">
        <v>2138</v>
      </c>
      <c r="B1102" s="9">
        <v>845000021</v>
      </c>
      <c r="C1102" s="6" t="s">
        <v>2139</v>
      </c>
      <c r="D1102" s="6" t="s">
        <v>2140</v>
      </c>
      <c r="E1102" s="9" t="s">
        <v>16</v>
      </c>
      <c r="F1102" s="19">
        <v>3395</v>
      </c>
      <c r="G1102" s="19">
        <v>5154146410</v>
      </c>
      <c r="H1102" s="20">
        <v>399370675</v>
      </c>
      <c r="I1102" s="7">
        <v>0</v>
      </c>
      <c r="J1102" s="7">
        <v>399370675</v>
      </c>
      <c r="K1102" s="13">
        <v>0</v>
      </c>
      <c r="L1102" s="18">
        <v>0</v>
      </c>
      <c r="M1102" s="13">
        <v>0</v>
      </c>
      <c r="N1102" s="14">
        <v>976528021.89999998</v>
      </c>
      <c r="O1102" s="28">
        <v>213110255.38</v>
      </c>
      <c r="P1102" s="30">
        <v>3565137457.7199998</v>
      </c>
      <c r="R1102" s="45">
        <v>5154146410</v>
      </c>
      <c r="S1102" s="43">
        <f t="shared" si="51"/>
        <v>20616586</v>
      </c>
      <c r="T1102" s="43">
        <f t="shared" si="52"/>
        <v>1718048.83</v>
      </c>
      <c r="U1102" s="50">
        <f t="shared" si="53"/>
        <v>13744390.640000001</v>
      </c>
    </row>
    <row r="1103" spans="1:21" x14ac:dyDescent="0.2">
      <c r="A1103" s="26" t="s">
        <v>2141</v>
      </c>
      <c r="B1103" s="9">
        <v>899999302</v>
      </c>
      <c r="C1103" s="6" t="s">
        <v>2133</v>
      </c>
      <c r="D1103" s="6" t="s">
        <v>2142</v>
      </c>
      <c r="E1103" s="9" t="s">
        <v>16</v>
      </c>
      <c r="F1103" s="19">
        <v>38202</v>
      </c>
      <c r="G1103" s="19">
        <v>53261572218</v>
      </c>
      <c r="H1103" s="20">
        <v>20881069964</v>
      </c>
      <c r="I1103" s="7">
        <v>0</v>
      </c>
      <c r="J1103" s="7">
        <v>20881069964</v>
      </c>
      <c r="K1103" s="13">
        <v>0</v>
      </c>
      <c r="L1103" s="18">
        <v>1408068898.24</v>
      </c>
      <c r="M1103" s="13">
        <v>0</v>
      </c>
      <c r="N1103" s="14">
        <v>0</v>
      </c>
      <c r="O1103" s="28">
        <v>1923787573.1600001</v>
      </c>
      <c r="P1103" s="30">
        <v>29048645782.599998</v>
      </c>
      <c r="R1103" s="45">
        <v>53261572218</v>
      </c>
      <c r="S1103" s="43">
        <f t="shared" si="51"/>
        <v>213046289</v>
      </c>
      <c r="T1103" s="43">
        <f t="shared" si="52"/>
        <v>17753857.420000002</v>
      </c>
      <c r="U1103" s="50">
        <f t="shared" si="53"/>
        <v>142030859.36000001</v>
      </c>
    </row>
    <row r="1104" spans="1:21" x14ac:dyDescent="0.2">
      <c r="A1104" s="26" t="s">
        <v>2143</v>
      </c>
      <c r="B1104" s="9">
        <v>800103161</v>
      </c>
      <c r="C1104" s="6" t="s">
        <v>2133</v>
      </c>
      <c r="D1104" s="6" t="s">
        <v>2144</v>
      </c>
      <c r="E1104" s="9" t="s">
        <v>16</v>
      </c>
      <c r="F1104" s="19">
        <v>6515</v>
      </c>
      <c r="G1104" s="19">
        <v>8808781655</v>
      </c>
      <c r="H1104" s="20">
        <v>3569143651</v>
      </c>
      <c r="I1104" s="7">
        <v>0</v>
      </c>
      <c r="J1104" s="7">
        <v>3569143651</v>
      </c>
      <c r="K1104" s="13">
        <v>0</v>
      </c>
      <c r="L1104" s="18">
        <v>78603549.239999995</v>
      </c>
      <c r="M1104" s="13">
        <v>0</v>
      </c>
      <c r="N1104" s="14">
        <v>0</v>
      </c>
      <c r="O1104" s="28">
        <v>328084289.81</v>
      </c>
      <c r="P1104" s="30">
        <v>4832950164.9500008</v>
      </c>
      <c r="R1104" s="45">
        <v>8808781655</v>
      </c>
      <c r="S1104" s="43">
        <f t="shared" si="51"/>
        <v>35235127</v>
      </c>
      <c r="T1104" s="43">
        <f t="shared" si="52"/>
        <v>2936260.58</v>
      </c>
      <c r="U1104" s="50">
        <f t="shared" si="53"/>
        <v>23490084.640000001</v>
      </c>
    </row>
    <row r="1105" spans="1:21" x14ac:dyDescent="0.2">
      <c r="A1105" s="26" t="s">
        <v>2145</v>
      </c>
      <c r="B1105" s="9">
        <v>892099105</v>
      </c>
      <c r="C1105" s="6" t="s">
        <v>2136</v>
      </c>
      <c r="D1105" s="6" t="s">
        <v>2146</v>
      </c>
      <c r="E1105" s="9" t="s">
        <v>16</v>
      </c>
      <c r="F1105" s="19">
        <v>31332</v>
      </c>
      <c r="G1105" s="19">
        <v>46501575792</v>
      </c>
      <c r="H1105" s="20">
        <v>17181416826</v>
      </c>
      <c r="I1105" s="7">
        <v>0</v>
      </c>
      <c r="J1105" s="7">
        <v>17181416826</v>
      </c>
      <c r="K1105" s="13">
        <v>0</v>
      </c>
      <c r="L1105" s="18">
        <v>360831913.69999999</v>
      </c>
      <c r="M1105" s="13">
        <v>0</v>
      </c>
      <c r="N1105" s="14">
        <v>0</v>
      </c>
      <c r="O1105" s="28">
        <v>3406251746.9899998</v>
      </c>
      <c r="P1105" s="30">
        <v>25553075305.309998</v>
      </c>
      <c r="R1105" s="45">
        <v>46501575792</v>
      </c>
      <c r="S1105" s="43">
        <f t="shared" si="51"/>
        <v>186006303</v>
      </c>
      <c r="T1105" s="43">
        <f t="shared" si="52"/>
        <v>15500525.25</v>
      </c>
      <c r="U1105" s="50">
        <f t="shared" si="53"/>
        <v>124004202</v>
      </c>
    </row>
    <row r="1106" spans="1:21" x14ac:dyDescent="0.2">
      <c r="A1106" s="8" t="s">
        <v>2170</v>
      </c>
      <c r="B1106" s="9">
        <v>901362662</v>
      </c>
      <c r="C1106" s="6" t="s">
        <v>2136</v>
      </c>
      <c r="D1106" s="6" t="s">
        <v>2171</v>
      </c>
      <c r="E1106" s="9" t="s">
        <v>16</v>
      </c>
      <c r="F1106" s="19">
        <v>7324</v>
      </c>
      <c r="G1106" s="19">
        <v>9251508348</v>
      </c>
      <c r="H1106" s="20">
        <v>3981432925</v>
      </c>
      <c r="I1106" s="7">
        <v>0</v>
      </c>
      <c r="J1106" s="7">
        <v>3981432925</v>
      </c>
      <c r="K1106" s="13">
        <v>0</v>
      </c>
      <c r="L1106" s="18">
        <v>137579670.00999999</v>
      </c>
      <c r="M1106" s="13">
        <v>0</v>
      </c>
      <c r="N1106" s="14">
        <v>0</v>
      </c>
      <c r="O1106" s="28">
        <v>796227109.5</v>
      </c>
      <c r="P1106" s="30">
        <v>4336268643.4899998</v>
      </c>
      <c r="R1106" s="45">
        <v>9251508348</v>
      </c>
      <c r="S1106" s="43">
        <f t="shared" si="51"/>
        <v>37006033</v>
      </c>
      <c r="T1106" s="43">
        <f t="shared" si="52"/>
        <v>3083836.08</v>
      </c>
      <c r="U1106" s="50">
        <f t="shared" si="53"/>
        <v>24670688.640000001</v>
      </c>
    </row>
    <row r="1107" spans="1:21" x14ac:dyDescent="0.2">
      <c r="A1107" s="26" t="s">
        <v>2147</v>
      </c>
      <c r="B1107" s="9">
        <v>800103180</v>
      </c>
      <c r="C1107" s="6" t="s">
        <v>2148</v>
      </c>
      <c r="D1107" s="6" t="s">
        <v>2149</v>
      </c>
      <c r="E1107" s="9" t="s">
        <v>16</v>
      </c>
      <c r="F1107" s="19">
        <v>43690</v>
      </c>
      <c r="G1107" s="19">
        <v>68662417580</v>
      </c>
      <c r="H1107" s="20">
        <v>23810189619</v>
      </c>
      <c r="I1107" s="7">
        <v>0</v>
      </c>
      <c r="J1107" s="7">
        <v>23810189619</v>
      </c>
      <c r="K1107" s="13">
        <v>0</v>
      </c>
      <c r="L1107" s="18">
        <v>795120592.38</v>
      </c>
      <c r="M1107" s="13">
        <v>0</v>
      </c>
      <c r="N1107" s="14">
        <v>549779833.50999999</v>
      </c>
      <c r="O1107" s="28">
        <v>3956350802.98</v>
      </c>
      <c r="P1107" s="30">
        <v>39550976732.130005</v>
      </c>
      <c r="R1107" s="45">
        <v>68662417580</v>
      </c>
      <c r="S1107" s="43">
        <f t="shared" si="51"/>
        <v>274649670</v>
      </c>
      <c r="T1107" s="43">
        <f t="shared" si="52"/>
        <v>22887472.5</v>
      </c>
      <c r="U1107" s="50">
        <f t="shared" si="53"/>
        <v>183099780</v>
      </c>
    </row>
    <row r="1108" spans="1:21" x14ac:dyDescent="0.2">
      <c r="A1108" s="26" t="s">
        <v>2150</v>
      </c>
      <c r="B1108" s="9">
        <v>800191431</v>
      </c>
      <c r="C1108" s="6" t="s">
        <v>2148</v>
      </c>
      <c r="D1108" s="6" t="s">
        <v>326</v>
      </c>
      <c r="E1108" s="9" t="s">
        <v>16</v>
      </c>
      <c r="F1108" s="19">
        <v>7321</v>
      </c>
      <c r="G1108" s="19">
        <v>11532829868</v>
      </c>
      <c r="H1108" s="20">
        <v>3976477381</v>
      </c>
      <c r="I1108" s="7">
        <v>0</v>
      </c>
      <c r="J1108" s="7">
        <v>3976477381</v>
      </c>
      <c r="K1108" s="13">
        <v>0</v>
      </c>
      <c r="L1108" s="18">
        <v>86162521.099999994</v>
      </c>
      <c r="M1108" s="13">
        <v>0</v>
      </c>
      <c r="N1108" s="14">
        <v>0</v>
      </c>
      <c r="O1108" s="28">
        <v>662953633.07000005</v>
      </c>
      <c r="P1108" s="30">
        <v>6807236332.8299999</v>
      </c>
      <c r="R1108" s="45">
        <v>11532829868</v>
      </c>
      <c r="S1108" s="43">
        <f t="shared" si="51"/>
        <v>46131319</v>
      </c>
      <c r="T1108" s="43">
        <f t="shared" si="52"/>
        <v>3844276.58</v>
      </c>
      <c r="U1108" s="50">
        <f t="shared" si="53"/>
        <v>30754212.640000001</v>
      </c>
    </row>
    <row r="1109" spans="1:21" x14ac:dyDescent="0.2">
      <c r="A1109" s="26" t="s">
        <v>2151</v>
      </c>
      <c r="B1109" s="9">
        <v>800191427</v>
      </c>
      <c r="C1109" s="6" t="s">
        <v>2148</v>
      </c>
      <c r="D1109" s="6" t="s">
        <v>2152</v>
      </c>
      <c r="E1109" s="9" t="s">
        <v>16</v>
      </c>
      <c r="F1109" s="19">
        <v>10910</v>
      </c>
      <c r="G1109" s="19">
        <v>17379160870</v>
      </c>
      <c r="H1109" s="7">
        <v>5971428724</v>
      </c>
      <c r="I1109" s="7">
        <v>0</v>
      </c>
      <c r="J1109" s="7">
        <v>5971428724</v>
      </c>
      <c r="K1109" s="13">
        <v>0</v>
      </c>
      <c r="L1109" s="18">
        <v>123419670.84999999</v>
      </c>
      <c r="M1109" s="13">
        <v>0</v>
      </c>
      <c r="N1109" s="14">
        <v>0</v>
      </c>
      <c r="O1109" s="28">
        <v>987955762.42999995</v>
      </c>
      <c r="P1109" s="30">
        <v>10296356712.719999</v>
      </c>
      <c r="R1109" s="45">
        <v>17379160870</v>
      </c>
      <c r="S1109" s="43">
        <f t="shared" si="51"/>
        <v>69516643</v>
      </c>
      <c r="T1109" s="43">
        <f t="shared" si="52"/>
        <v>5793053.5800000001</v>
      </c>
      <c r="U1109" s="50">
        <f t="shared" si="53"/>
        <v>46344428.640000001</v>
      </c>
    </row>
    <row r="1110" spans="1:21" x14ac:dyDescent="0.2">
      <c r="A1110" s="26" t="s">
        <v>2153</v>
      </c>
      <c r="B1110" s="9">
        <v>800103198</v>
      </c>
      <c r="C1110" s="6" t="s">
        <v>2148</v>
      </c>
      <c r="D1110" s="6" t="s">
        <v>508</v>
      </c>
      <c r="E1110" s="9" t="s">
        <v>16</v>
      </c>
      <c r="F1110" s="19">
        <v>3651</v>
      </c>
      <c r="G1110" s="19">
        <v>6734703969</v>
      </c>
      <c r="H1110" s="7">
        <v>1956791863</v>
      </c>
      <c r="I1110" s="7">
        <v>0</v>
      </c>
      <c r="J1110" s="7">
        <v>1956791863</v>
      </c>
      <c r="K1110" s="13">
        <v>0</v>
      </c>
      <c r="L1110" s="18">
        <v>52625688.899999999</v>
      </c>
      <c r="M1110" s="13">
        <v>0</v>
      </c>
      <c r="N1110" s="14">
        <v>0</v>
      </c>
      <c r="O1110" s="28">
        <v>330616543.41000003</v>
      </c>
      <c r="P1110" s="30">
        <v>4394669873.6900005</v>
      </c>
      <c r="R1110" s="45">
        <v>6734703969</v>
      </c>
      <c r="S1110" s="43">
        <f t="shared" si="51"/>
        <v>26938816</v>
      </c>
      <c r="T1110" s="43">
        <f t="shared" si="52"/>
        <v>2244901.33</v>
      </c>
      <c r="U1110" s="50">
        <f t="shared" si="53"/>
        <v>17959210.640000001</v>
      </c>
    </row>
    <row r="1111" spans="1:21" x14ac:dyDescent="0.2">
      <c r="A1111" s="26" t="s">
        <v>2154</v>
      </c>
      <c r="B1111" s="9">
        <v>892099233</v>
      </c>
      <c r="C1111" s="6" t="s">
        <v>2139</v>
      </c>
      <c r="D1111" s="6" t="s">
        <v>2155</v>
      </c>
      <c r="E1111" s="9" t="s">
        <v>16</v>
      </c>
      <c r="F1111" s="19">
        <v>20852</v>
      </c>
      <c r="G1111" s="19">
        <v>31425486196</v>
      </c>
      <c r="H1111" s="7">
        <v>11377846148</v>
      </c>
      <c r="I1111" s="7">
        <v>0</v>
      </c>
      <c r="J1111" s="7">
        <v>11377846148</v>
      </c>
      <c r="K1111" s="13">
        <v>0</v>
      </c>
      <c r="L1111" s="18">
        <v>265472531.47</v>
      </c>
      <c r="M1111" s="13">
        <v>0</v>
      </c>
      <c r="N1111" s="14">
        <v>0</v>
      </c>
      <c r="O1111" s="28">
        <v>1308917539.1199999</v>
      </c>
      <c r="P1111" s="30">
        <v>18473249977.41</v>
      </c>
      <c r="R1111" s="45">
        <v>31425486196</v>
      </c>
      <c r="S1111" s="43">
        <f t="shared" si="51"/>
        <v>125701945</v>
      </c>
      <c r="T1111" s="43">
        <f t="shared" si="52"/>
        <v>10475162.08</v>
      </c>
      <c r="U1111" s="50">
        <f t="shared" si="53"/>
        <v>83801296.640000001</v>
      </c>
    </row>
    <row r="1112" spans="1:21" x14ac:dyDescent="0.2">
      <c r="A1112" s="26" t="s">
        <v>2156</v>
      </c>
      <c r="B1112" s="9">
        <v>832000605</v>
      </c>
      <c r="C1112" s="6" t="s">
        <v>2139</v>
      </c>
      <c r="D1112" s="6" t="s">
        <v>2157</v>
      </c>
      <c r="E1112" s="9" t="s">
        <v>16</v>
      </c>
      <c r="F1112" s="19">
        <v>2005</v>
      </c>
      <c r="G1112" s="19">
        <v>2922542135</v>
      </c>
      <c r="H1112" s="7">
        <v>1083605122</v>
      </c>
      <c r="I1112" s="7">
        <v>0</v>
      </c>
      <c r="J1112" s="7">
        <v>1083605122</v>
      </c>
      <c r="K1112" s="13">
        <v>0</v>
      </c>
      <c r="L1112" s="18">
        <v>36249049.200000003</v>
      </c>
      <c r="M1112" s="13">
        <v>0</v>
      </c>
      <c r="N1112" s="14">
        <v>0</v>
      </c>
      <c r="O1112" s="28">
        <v>125857455.68000001</v>
      </c>
      <c r="P1112" s="30">
        <v>1676830508.1199999</v>
      </c>
      <c r="R1112" s="45">
        <v>2922542135</v>
      </c>
      <c r="S1112" s="43">
        <f t="shared" si="51"/>
        <v>11690169</v>
      </c>
      <c r="T1112" s="43">
        <f t="shared" si="52"/>
        <v>974180.75</v>
      </c>
      <c r="U1112" s="50">
        <f t="shared" si="53"/>
        <v>7793446</v>
      </c>
    </row>
    <row r="1113" spans="1:21" x14ac:dyDescent="0.2">
      <c r="A1113" s="26" t="s">
        <v>2158</v>
      </c>
      <c r="B1113" s="9">
        <v>832000219</v>
      </c>
      <c r="C1113" s="6" t="s">
        <v>2139</v>
      </c>
      <c r="D1113" s="6" t="s">
        <v>2159</v>
      </c>
      <c r="E1113" s="9" t="s">
        <v>16</v>
      </c>
      <c r="F1113" s="19">
        <v>1474</v>
      </c>
      <c r="G1113" s="19">
        <v>1966899704</v>
      </c>
      <c r="H1113" s="7">
        <v>805171222</v>
      </c>
      <c r="I1113" s="7">
        <v>0</v>
      </c>
      <c r="J1113" s="7">
        <v>805171222</v>
      </c>
      <c r="K1113" s="13">
        <v>0</v>
      </c>
      <c r="L1113" s="18">
        <v>36629118.93</v>
      </c>
      <c r="M1113" s="13">
        <v>0</v>
      </c>
      <c r="N1113" s="14">
        <v>0</v>
      </c>
      <c r="O1113" s="28">
        <v>92525630.760000005</v>
      </c>
      <c r="P1113" s="30">
        <v>1032573732.3100001</v>
      </c>
      <c r="R1113" s="45">
        <v>1966899704</v>
      </c>
      <c r="S1113" s="43">
        <f t="shared" si="51"/>
        <v>7867599</v>
      </c>
      <c r="T1113" s="43">
        <f t="shared" si="52"/>
        <v>655633.25</v>
      </c>
      <c r="U1113" s="50">
        <f t="shared" si="53"/>
        <v>5245066</v>
      </c>
    </row>
    <row r="1114" spans="1:21" x14ac:dyDescent="0.2">
      <c r="A1114" s="26" t="s">
        <v>2160</v>
      </c>
      <c r="B1114" s="9">
        <v>892099305</v>
      </c>
      <c r="C1114" s="6" t="s">
        <v>2161</v>
      </c>
      <c r="D1114" s="6" t="s">
        <v>2162</v>
      </c>
      <c r="E1114" s="9" t="s">
        <v>16</v>
      </c>
      <c r="F1114" s="19">
        <v>20574</v>
      </c>
      <c r="G1114" s="19">
        <v>31847996502</v>
      </c>
      <c r="H1114" s="7">
        <v>11077219989</v>
      </c>
      <c r="I1114" s="7">
        <v>0</v>
      </c>
      <c r="J1114" s="7">
        <v>11077219989</v>
      </c>
      <c r="K1114" s="13">
        <v>0</v>
      </c>
      <c r="L1114" s="18">
        <v>283591761.62</v>
      </c>
      <c r="M1114" s="13">
        <v>0</v>
      </c>
      <c r="N1114" s="14">
        <v>711311832.5</v>
      </c>
      <c r="O1114" s="28">
        <v>837268437.49000001</v>
      </c>
      <c r="P1114" s="30">
        <v>18938604481.389999</v>
      </c>
      <c r="R1114" s="45">
        <v>31847996502</v>
      </c>
      <c r="S1114" s="43">
        <f t="shared" si="51"/>
        <v>127391986</v>
      </c>
      <c r="T1114" s="43">
        <f t="shared" si="52"/>
        <v>10615998.83</v>
      </c>
      <c r="U1114" s="50">
        <f t="shared" si="53"/>
        <v>84927990.640000001</v>
      </c>
    </row>
    <row r="1115" spans="1:21" x14ac:dyDescent="0.2">
      <c r="A1115" s="26" t="s">
        <v>2163</v>
      </c>
      <c r="B1115" s="9">
        <v>800103308</v>
      </c>
      <c r="C1115" s="6" t="s">
        <v>2161</v>
      </c>
      <c r="D1115" s="6" t="s">
        <v>2164</v>
      </c>
      <c r="E1115" s="9" t="s">
        <v>16</v>
      </c>
      <c r="F1115" s="19">
        <v>7161</v>
      </c>
      <c r="G1115" s="19">
        <v>10517532564</v>
      </c>
      <c r="H1115" s="7">
        <v>3914558494</v>
      </c>
      <c r="I1115" s="7">
        <v>0</v>
      </c>
      <c r="J1115" s="7">
        <v>3914558494</v>
      </c>
      <c r="K1115" s="13">
        <v>0</v>
      </c>
      <c r="L1115" s="18">
        <v>112062743.08</v>
      </c>
      <c r="M1115" s="13">
        <v>0</v>
      </c>
      <c r="N1115" s="14">
        <v>0</v>
      </c>
      <c r="O1115" s="28">
        <v>291420204.18000001</v>
      </c>
      <c r="P1115" s="30">
        <v>6199491122.7399998</v>
      </c>
      <c r="R1115" s="45">
        <v>10517532564</v>
      </c>
      <c r="S1115" s="43">
        <f t="shared" si="51"/>
        <v>42070130</v>
      </c>
      <c r="T1115" s="43">
        <f t="shared" si="52"/>
        <v>3505844.17</v>
      </c>
      <c r="U1115" s="50">
        <f t="shared" si="53"/>
        <v>28046753.359999999</v>
      </c>
    </row>
    <row r="1116" spans="1:21" x14ac:dyDescent="0.2">
      <c r="A1116" s="26" t="s">
        <v>2165</v>
      </c>
      <c r="B1116" s="9">
        <v>800103318</v>
      </c>
      <c r="C1116" s="6" t="s">
        <v>2161</v>
      </c>
      <c r="D1116" s="6" t="s">
        <v>2166</v>
      </c>
      <c r="E1116" s="9" t="s">
        <v>16</v>
      </c>
      <c r="F1116" s="19">
        <v>2871</v>
      </c>
      <c r="G1116" s="19">
        <v>4080526461</v>
      </c>
      <c r="H1116" s="7">
        <v>1538673160</v>
      </c>
      <c r="I1116" s="7">
        <v>0</v>
      </c>
      <c r="J1116" s="7">
        <v>1538673160</v>
      </c>
      <c r="K1116" s="13">
        <v>0</v>
      </c>
      <c r="L1116" s="18">
        <v>39850828.619999997</v>
      </c>
      <c r="M1116" s="13">
        <v>0</v>
      </c>
      <c r="N1116" s="14">
        <v>0</v>
      </c>
      <c r="O1116" s="28">
        <v>116836671.72</v>
      </c>
      <c r="P1116" s="30">
        <v>2385165800.6599998</v>
      </c>
      <c r="R1116" s="45">
        <v>4080526461</v>
      </c>
      <c r="S1116" s="43">
        <f t="shared" si="51"/>
        <v>16322106</v>
      </c>
      <c r="T1116" s="43">
        <f t="shared" si="52"/>
        <v>1360175.5</v>
      </c>
      <c r="U1116" s="50">
        <f t="shared" si="53"/>
        <v>10881404</v>
      </c>
    </row>
    <row r="1117" spans="1:21" ht="12" thickBot="1" x14ac:dyDescent="0.25">
      <c r="A1117" s="53" t="s">
        <v>2167</v>
      </c>
      <c r="B1117" s="10">
        <v>842000017</v>
      </c>
      <c r="C1117" s="11" t="s">
        <v>2161</v>
      </c>
      <c r="D1117" s="11" t="s">
        <v>2168</v>
      </c>
      <c r="E1117" s="10" t="s">
        <v>16</v>
      </c>
      <c r="F1117" s="44">
        <v>40902</v>
      </c>
      <c r="G1117" s="44">
        <v>61257575634</v>
      </c>
      <c r="H1117" s="54">
        <v>22329278246</v>
      </c>
      <c r="I1117" s="54">
        <v>0</v>
      </c>
      <c r="J1117" s="54">
        <v>22329278246</v>
      </c>
      <c r="K1117" s="55">
        <v>0</v>
      </c>
      <c r="L1117" s="56">
        <v>442150913.13</v>
      </c>
      <c r="M1117" s="57">
        <v>0</v>
      </c>
      <c r="N1117" s="58">
        <v>0</v>
      </c>
      <c r="O1117" s="59">
        <v>1664525791.3</v>
      </c>
      <c r="P1117" s="60">
        <v>36821620683.57</v>
      </c>
      <c r="R1117" s="45">
        <v>61257575634</v>
      </c>
      <c r="S1117" s="43">
        <f t="shared" si="51"/>
        <v>245030303</v>
      </c>
      <c r="T1117" s="43">
        <f t="shared" si="52"/>
        <v>20419191.920000002</v>
      </c>
      <c r="U1117" s="50">
        <f t="shared" si="53"/>
        <v>163353535.36000001</v>
      </c>
    </row>
    <row r="1118" spans="1:21" s="33" customFormat="1" ht="12" thickBot="1" x14ac:dyDescent="0.25">
      <c r="A1118" s="100" t="s">
        <v>2169</v>
      </c>
      <c r="B1118" s="101"/>
      <c r="C1118" s="101"/>
      <c r="D1118" s="101"/>
      <c r="E1118" s="101"/>
      <c r="F1118" s="80">
        <v>26150072</v>
      </c>
      <c r="G1118" s="80">
        <f>SUM(G12:G1117)</f>
        <v>42112626177044</v>
      </c>
      <c r="H1118" s="80">
        <v>14256453858670</v>
      </c>
      <c r="I1118" s="80">
        <v>0</v>
      </c>
      <c r="J1118" s="80">
        <v>14256453858670</v>
      </c>
      <c r="K1118" s="80">
        <v>3506210302.7599988</v>
      </c>
      <c r="L1118" s="80">
        <v>552133323379.8197</v>
      </c>
      <c r="M1118" s="80">
        <v>497711808148.52997</v>
      </c>
      <c r="N1118" s="81">
        <v>2322188144926.5928</v>
      </c>
      <c r="O1118" s="81">
        <v>24409304796821.914</v>
      </c>
      <c r="P1118" s="82">
        <f>SUM(R12:R1117)</f>
        <v>42112626177044</v>
      </c>
      <c r="R1118" s="83">
        <f>SUM(R12:R1117)</f>
        <v>42112626177044</v>
      </c>
      <c r="S1118" s="84">
        <f>SUM(S12:S1117)</f>
        <v>168450504708</v>
      </c>
      <c r="T1118" s="84">
        <f>SUM(T12:T1117)</f>
        <v>14037542058.949997</v>
      </c>
      <c r="U1118" s="85">
        <f>SUM(U12:U1117)</f>
        <v>112300336471.59998</v>
      </c>
    </row>
    <row r="1120" spans="1:21" ht="12" x14ac:dyDescent="0.2">
      <c r="A1120" s="62" t="s">
        <v>2186</v>
      </c>
      <c r="G1120" s="4"/>
      <c r="H1120" s="4"/>
      <c r="I1120" s="4"/>
      <c r="K1120" s="1"/>
      <c r="L1120" s="1"/>
      <c r="O1120" s="61"/>
    </row>
    <row r="1123" spans="3:3" ht="15" x14ac:dyDescent="0.25">
      <c r="C1123" s="63"/>
    </row>
  </sheetData>
  <mergeCells count="18">
    <mergeCell ref="A5:O5"/>
    <mergeCell ref="F9:O9"/>
    <mergeCell ref="A10:A11"/>
    <mergeCell ref="B10:B11"/>
    <mergeCell ref="C10:C11"/>
    <mergeCell ref="D10:D11"/>
    <mergeCell ref="E10:E11"/>
    <mergeCell ref="F10:F11"/>
    <mergeCell ref="G10:G11"/>
    <mergeCell ref="P10:P11"/>
    <mergeCell ref="A1118:E1118"/>
    <mergeCell ref="R9:U10"/>
    <mergeCell ref="H10:H11"/>
    <mergeCell ref="I10:I11"/>
    <mergeCell ref="J10:J11"/>
    <mergeCell ref="K10:K11"/>
    <mergeCell ref="L10:M10"/>
    <mergeCell ref="N10:O10"/>
  </mergeCells>
  <pageMargins left="0.75" right="0.75" top="1" bottom="1" header="0" footer="0"/>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24"/>
  <sheetViews>
    <sheetView showGridLines="0" tabSelected="1" topLeftCell="M1" zoomScaleNormal="100" workbookViewId="0">
      <selection activeCell="A10" sqref="A10:A11"/>
    </sheetView>
  </sheetViews>
  <sheetFormatPr baseColWidth="10" defaultColWidth="11.42578125" defaultRowHeight="11.25" x14ac:dyDescent="0.2"/>
  <cols>
    <col min="1" max="1" width="9.7109375" style="1" customWidth="1"/>
    <col min="2" max="2" width="10" style="2" customWidth="1"/>
    <col min="3" max="3" width="19.42578125" style="2" customWidth="1"/>
    <col min="4" max="4" width="23" style="2" bestFit="1" customWidth="1"/>
    <col min="5" max="5" width="13.42578125" style="3" customWidth="1"/>
    <col min="6" max="6" width="19.5703125" style="4" customWidth="1"/>
    <col min="7" max="7" width="27.7109375" style="2" customWidth="1"/>
    <col min="8" max="10" width="27.5703125" style="5" customWidth="1"/>
    <col min="11" max="11" width="22.28515625" style="5" customWidth="1"/>
    <col min="12" max="12" width="27.85546875" style="5" customWidth="1"/>
    <col min="13" max="13" width="32.85546875" style="5" customWidth="1"/>
    <col min="14" max="14" width="27.28515625" style="1" customWidth="1"/>
    <col min="15" max="15" width="25.28515625" style="1" customWidth="1"/>
    <col min="16" max="16" width="25.5703125" style="1" customWidth="1"/>
    <col min="17" max="17" width="22.140625" style="1" customWidth="1"/>
    <col min="18" max="18" width="16" style="1" customWidth="1"/>
    <col min="19" max="19" width="24.5703125" style="94" bestFit="1" customWidth="1"/>
    <col min="20" max="20" width="22" style="1" customWidth="1"/>
    <col min="21" max="23" width="20.5703125" style="1" customWidth="1"/>
    <col min="24" max="16384" width="11.42578125" style="1"/>
  </cols>
  <sheetData>
    <row r="1" spans="1:23" s="33" customFormat="1" x14ac:dyDescent="0.2">
      <c r="A1" s="31"/>
      <c r="B1" s="31"/>
      <c r="C1" s="31"/>
      <c r="D1" s="31"/>
      <c r="E1" s="32"/>
      <c r="R1" s="34"/>
      <c r="S1" s="88"/>
    </row>
    <row r="2" spans="1:23" s="33" customFormat="1" x14ac:dyDescent="0.2">
      <c r="A2" s="35"/>
      <c r="B2" s="35"/>
      <c r="C2" s="31"/>
      <c r="D2" s="31"/>
      <c r="E2" s="32"/>
      <c r="R2" s="34"/>
      <c r="S2" s="88"/>
    </row>
    <row r="3" spans="1:23" s="33" customFormat="1" x14ac:dyDescent="0.2">
      <c r="A3" s="32"/>
      <c r="B3" s="32"/>
      <c r="C3" s="31"/>
      <c r="D3" s="31"/>
      <c r="E3" s="32"/>
      <c r="R3" s="34"/>
      <c r="S3" s="34"/>
      <c r="T3" s="36"/>
      <c r="U3" s="36"/>
      <c r="V3" s="36"/>
      <c r="W3" s="36"/>
    </row>
    <row r="4" spans="1:23" s="33" customFormat="1" x14ac:dyDescent="0.2">
      <c r="A4" s="32"/>
      <c r="B4" s="32"/>
      <c r="C4" s="31"/>
      <c r="D4" s="31"/>
      <c r="E4" s="32"/>
      <c r="R4" s="34"/>
      <c r="S4" s="34"/>
      <c r="T4" s="36"/>
      <c r="U4" s="36"/>
      <c r="V4" s="36"/>
      <c r="W4" s="36"/>
    </row>
    <row r="5" spans="1:23" s="33" customFormat="1" ht="33.75" customHeight="1" x14ac:dyDescent="0.2">
      <c r="A5" s="110" t="s">
        <v>2182</v>
      </c>
      <c r="B5" s="111"/>
      <c r="C5" s="111"/>
      <c r="D5" s="111"/>
      <c r="E5" s="111"/>
      <c r="F5" s="111"/>
      <c r="G5" s="111"/>
      <c r="H5" s="111"/>
      <c r="I5" s="111"/>
      <c r="J5" s="111"/>
      <c r="K5" s="111"/>
      <c r="L5" s="111"/>
      <c r="M5" s="111"/>
      <c r="N5" s="111"/>
      <c r="O5" s="111"/>
      <c r="P5" s="111"/>
      <c r="Q5" s="37"/>
      <c r="R5" s="34"/>
      <c r="S5" s="34"/>
      <c r="T5" s="36"/>
      <c r="U5" s="36"/>
      <c r="V5" s="36"/>
      <c r="W5" s="36"/>
    </row>
    <row r="6" spans="1:23" s="33" customFormat="1" x14ac:dyDescent="0.2">
      <c r="A6" s="32"/>
      <c r="B6" s="32"/>
      <c r="C6" s="31"/>
      <c r="D6" s="31"/>
      <c r="E6" s="32"/>
      <c r="R6" s="34"/>
      <c r="S6" s="34"/>
      <c r="T6" s="36"/>
      <c r="U6" s="36"/>
      <c r="V6" s="36"/>
      <c r="W6" s="36"/>
    </row>
    <row r="7" spans="1:23" s="33" customFormat="1" x14ac:dyDescent="0.2">
      <c r="A7" s="32"/>
      <c r="B7" s="32"/>
      <c r="C7" s="31"/>
      <c r="D7" s="31"/>
      <c r="E7" s="32"/>
      <c r="R7" s="34"/>
      <c r="S7" s="34"/>
      <c r="T7" s="36"/>
      <c r="U7" s="36"/>
      <c r="V7" s="36"/>
      <c r="W7" s="36"/>
    </row>
    <row r="8" spans="1:23" s="33" customFormat="1" ht="12" thickBot="1" x14ac:dyDescent="0.25">
      <c r="A8" s="32"/>
      <c r="B8" s="32"/>
      <c r="C8" s="31"/>
      <c r="D8" s="31"/>
      <c r="E8" s="32"/>
      <c r="F8" s="38"/>
      <c r="R8" s="34"/>
      <c r="S8" s="89"/>
      <c r="T8" s="39"/>
      <c r="U8" s="39"/>
      <c r="V8" s="39"/>
      <c r="W8" s="39"/>
    </row>
    <row r="9" spans="1:23" s="41" customFormat="1" ht="26.25" customHeight="1" thickBot="1" x14ac:dyDescent="0.25">
      <c r="A9" s="33"/>
      <c r="B9" s="33"/>
      <c r="C9" s="33"/>
      <c r="D9" s="33"/>
      <c r="E9" s="33"/>
      <c r="F9" s="123" t="s">
        <v>2193</v>
      </c>
      <c r="G9" s="124"/>
      <c r="H9" s="124"/>
      <c r="I9" s="124"/>
      <c r="J9" s="124"/>
      <c r="K9" s="124"/>
      <c r="L9" s="124"/>
      <c r="M9" s="124"/>
      <c r="N9" s="124"/>
      <c r="O9" s="124"/>
      <c r="P9" s="124"/>
      <c r="Q9" s="125"/>
      <c r="R9" s="4"/>
      <c r="S9" s="126" t="s">
        <v>2194</v>
      </c>
      <c r="T9" s="127"/>
      <c r="U9" s="127"/>
      <c r="V9" s="127"/>
      <c r="W9" s="128"/>
    </row>
    <row r="10" spans="1:23" s="41" customFormat="1" ht="24" customHeight="1" thickBot="1" x14ac:dyDescent="0.3">
      <c r="A10" s="114" t="s">
        <v>0</v>
      </c>
      <c r="B10" s="116" t="s">
        <v>2181</v>
      </c>
      <c r="C10" s="116" t="s">
        <v>1</v>
      </c>
      <c r="D10" s="116" t="s">
        <v>2</v>
      </c>
      <c r="E10" s="118" t="s">
        <v>3</v>
      </c>
      <c r="F10" s="133" t="s">
        <v>2178</v>
      </c>
      <c r="G10" s="120" t="s">
        <v>2177</v>
      </c>
      <c r="H10" s="120" t="s">
        <v>2183</v>
      </c>
      <c r="I10" s="120" t="s">
        <v>2174</v>
      </c>
      <c r="J10" s="120" t="s">
        <v>2173</v>
      </c>
      <c r="K10" s="120" t="s">
        <v>2179</v>
      </c>
      <c r="L10" s="120" t="s">
        <v>2175</v>
      </c>
      <c r="M10" s="120"/>
      <c r="N10" s="120"/>
      <c r="O10" s="120" t="s">
        <v>2176</v>
      </c>
      <c r="P10" s="122"/>
      <c r="Q10" s="135" t="s">
        <v>2180</v>
      </c>
      <c r="R10" s="40"/>
      <c r="S10" s="129"/>
      <c r="T10" s="130"/>
      <c r="U10" s="130"/>
      <c r="V10" s="130"/>
      <c r="W10" s="131"/>
    </row>
    <row r="11" spans="1:23" s="33" customFormat="1" ht="58.5" customHeight="1" thickBot="1" x14ac:dyDescent="0.25">
      <c r="A11" s="115"/>
      <c r="B11" s="117" t="s">
        <v>2181</v>
      </c>
      <c r="C11" s="117"/>
      <c r="D11" s="117"/>
      <c r="E11" s="119"/>
      <c r="F11" s="134"/>
      <c r="G11" s="121"/>
      <c r="H11" s="121"/>
      <c r="I11" s="121"/>
      <c r="J11" s="121"/>
      <c r="K11" s="121"/>
      <c r="L11" s="65" t="s">
        <v>4</v>
      </c>
      <c r="M11" s="65" t="s">
        <v>2172</v>
      </c>
      <c r="N11" s="65" t="s">
        <v>2187</v>
      </c>
      <c r="O11" s="65" t="s">
        <v>5</v>
      </c>
      <c r="P11" s="66" t="s">
        <v>6</v>
      </c>
      <c r="Q11" s="136"/>
      <c r="R11" s="42"/>
      <c r="S11" s="90" t="s">
        <v>2184</v>
      </c>
      <c r="T11" s="64" t="s">
        <v>2185</v>
      </c>
      <c r="U11" s="95" t="s">
        <v>2195</v>
      </c>
      <c r="V11" s="96" t="s">
        <v>2196</v>
      </c>
      <c r="W11" s="97" t="s">
        <v>2197</v>
      </c>
    </row>
    <row r="12" spans="1:23" x14ac:dyDescent="0.2">
      <c r="A12" s="73" t="s">
        <v>7</v>
      </c>
      <c r="B12" s="74">
        <v>890905211</v>
      </c>
      <c r="C12" s="75" t="s">
        <v>8</v>
      </c>
      <c r="D12" s="75" t="s">
        <v>9</v>
      </c>
      <c r="E12" s="74" t="s">
        <v>10</v>
      </c>
      <c r="F12" s="23">
        <v>808597</v>
      </c>
      <c r="G12" s="23">
        <v>1359784535968.8799</v>
      </c>
      <c r="H12" s="25">
        <v>437007845015</v>
      </c>
      <c r="I12" s="24">
        <v>0</v>
      </c>
      <c r="J12" s="24">
        <v>437007845015</v>
      </c>
      <c r="K12" s="12">
        <v>0</v>
      </c>
      <c r="L12" s="17">
        <v>34202934637.220001</v>
      </c>
      <c r="M12" s="68">
        <v>62088888619.589996</v>
      </c>
      <c r="N12" s="15">
        <v>0</v>
      </c>
      <c r="O12" s="16">
        <v>9029012773.8700008</v>
      </c>
      <c r="P12" s="27">
        <v>117686927601.84999</v>
      </c>
      <c r="Q12" s="29">
        <v>699768927321.34998</v>
      </c>
      <c r="S12" s="91">
        <v>1359784535968.8799</v>
      </c>
      <c r="T12" s="43">
        <f>+ROUND(S12*0.004,0)</f>
        <v>5439138144</v>
      </c>
      <c r="U12" s="43">
        <f>VLOOKUP(A12,'IVC - CÁLCULO INICIAL'!$A$12:$U$1118,21,0)</f>
        <v>3691633773.3600001</v>
      </c>
      <c r="V12" s="43">
        <f>+T12-U12</f>
        <v>1747504370.6399999</v>
      </c>
      <c r="W12" s="46">
        <f>ROUND(V12/4,2)</f>
        <v>436876092.66000003</v>
      </c>
    </row>
    <row r="13" spans="1:23" x14ac:dyDescent="0.2">
      <c r="A13" s="26" t="s">
        <v>11</v>
      </c>
      <c r="B13" s="9">
        <v>890981195</v>
      </c>
      <c r="C13" s="6" t="s">
        <v>8</v>
      </c>
      <c r="D13" s="6" t="s">
        <v>12</v>
      </c>
      <c r="E13" s="9" t="s">
        <v>13</v>
      </c>
      <c r="F13" s="19">
        <v>11880</v>
      </c>
      <c r="G13" s="19">
        <v>20111202899.970001</v>
      </c>
      <c r="H13" s="20">
        <v>6465660429</v>
      </c>
      <c r="I13" s="7">
        <v>0</v>
      </c>
      <c r="J13" s="7">
        <v>6465660429</v>
      </c>
      <c r="K13" s="13">
        <v>0</v>
      </c>
      <c r="L13" s="18">
        <v>262918341.5</v>
      </c>
      <c r="M13" s="69">
        <v>0</v>
      </c>
      <c r="N13" s="13">
        <v>20218117</v>
      </c>
      <c r="O13" s="14">
        <v>0</v>
      </c>
      <c r="P13" s="28">
        <v>1760896478.01</v>
      </c>
      <c r="Q13" s="30">
        <v>11601509534.460001</v>
      </c>
      <c r="S13" s="91">
        <v>20111202899.970001</v>
      </c>
      <c r="T13" s="43">
        <f t="shared" ref="T13:T76" si="0">+ROUND(S13*0.004,0)</f>
        <v>80444812</v>
      </c>
      <c r="U13" s="43">
        <f>VLOOKUP(A13,'IVC - CÁLCULO INICIAL'!$A$12:$U$1118,21,0)</f>
        <v>54599235.359999999</v>
      </c>
      <c r="V13" s="43">
        <f t="shared" ref="V13:V76" si="1">+T13-U13</f>
        <v>25845576.640000001</v>
      </c>
      <c r="W13" s="46">
        <f t="shared" ref="W13:W76" si="2">ROUND(V13/4,2)</f>
        <v>6461394.1600000001</v>
      </c>
    </row>
    <row r="14" spans="1:23" x14ac:dyDescent="0.2">
      <c r="A14" s="26" t="s">
        <v>14</v>
      </c>
      <c r="B14" s="9">
        <v>890981251</v>
      </c>
      <c r="C14" s="6" t="s">
        <v>8</v>
      </c>
      <c r="D14" s="6" t="s">
        <v>15</v>
      </c>
      <c r="E14" s="9" t="s">
        <v>16</v>
      </c>
      <c r="F14" s="19">
        <v>1440</v>
      </c>
      <c r="G14" s="19">
        <v>2608014963.46</v>
      </c>
      <c r="H14" s="20">
        <v>780494925</v>
      </c>
      <c r="I14" s="7">
        <v>0</v>
      </c>
      <c r="J14" s="7">
        <v>780494925</v>
      </c>
      <c r="K14" s="13">
        <v>0</v>
      </c>
      <c r="L14" s="18">
        <v>46462157.850000001</v>
      </c>
      <c r="M14" s="69">
        <v>0</v>
      </c>
      <c r="N14" s="13">
        <v>60767801</v>
      </c>
      <c r="O14" s="14">
        <v>0</v>
      </c>
      <c r="P14" s="28">
        <v>212097190.41</v>
      </c>
      <c r="Q14" s="30">
        <v>1508192889.2</v>
      </c>
      <c r="S14" s="91">
        <v>2608014963.46</v>
      </c>
      <c r="T14" s="43">
        <f t="shared" si="0"/>
        <v>10432060</v>
      </c>
      <c r="U14" s="43">
        <f>VLOOKUP(A14,'IVC - CÁLCULO INICIAL'!$A$12:$U$1118,21,0)</f>
        <v>7080413.3600000003</v>
      </c>
      <c r="V14" s="43">
        <f t="shared" si="1"/>
        <v>3351646.6399999997</v>
      </c>
      <c r="W14" s="46">
        <f t="shared" si="2"/>
        <v>837911.66</v>
      </c>
    </row>
    <row r="15" spans="1:23" x14ac:dyDescent="0.2">
      <c r="A15" s="26" t="s">
        <v>17</v>
      </c>
      <c r="B15" s="9">
        <v>890983701</v>
      </c>
      <c r="C15" s="6" t="s">
        <v>8</v>
      </c>
      <c r="D15" s="6" t="s">
        <v>18</v>
      </c>
      <c r="E15" s="9" t="s">
        <v>13</v>
      </c>
      <c r="F15" s="19">
        <v>2954</v>
      </c>
      <c r="G15" s="19">
        <v>4811262169.1300001</v>
      </c>
      <c r="H15" s="20">
        <v>1565730662</v>
      </c>
      <c r="I15" s="7">
        <v>0</v>
      </c>
      <c r="J15" s="7">
        <v>1565730662</v>
      </c>
      <c r="K15" s="13">
        <v>0</v>
      </c>
      <c r="L15" s="18">
        <v>105644421.36</v>
      </c>
      <c r="M15" s="69">
        <v>0</v>
      </c>
      <c r="N15" s="13">
        <v>0</v>
      </c>
      <c r="O15" s="14">
        <v>0</v>
      </c>
      <c r="P15" s="28">
        <v>437552496.38999999</v>
      </c>
      <c r="Q15" s="30">
        <v>2702334589.3800001</v>
      </c>
      <c r="S15" s="91">
        <v>4811262169.1300001</v>
      </c>
      <c r="T15" s="43">
        <f t="shared" si="0"/>
        <v>19245049</v>
      </c>
      <c r="U15" s="43">
        <f>VLOOKUP(A15,'IVC - CÁLCULO INICIAL'!$A$12:$U$1118,21,0)</f>
        <v>13061935.359999999</v>
      </c>
      <c r="V15" s="43">
        <f t="shared" si="1"/>
        <v>6183113.6400000006</v>
      </c>
      <c r="W15" s="46">
        <f t="shared" si="2"/>
        <v>1545778.41</v>
      </c>
    </row>
    <row r="16" spans="1:23" x14ac:dyDescent="0.2">
      <c r="A16" s="26" t="s">
        <v>19</v>
      </c>
      <c r="B16" s="9">
        <v>890981732</v>
      </c>
      <c r="C16" s="6" t="s">
        <v>8</v>
      </c>
      <c r="D16" s="6" t="s">
        <v>20</v>
      </c>
      <c r="E16" s="9" t="s">
        <v>13</v>
      </c>
      <c r="F16" s="19">
        <v>10472</v>
      </c>
      <c r="G16" s="19">
        <v>17649828544</v>
      </c>
      <c r="H16" s="20">
        <v>5654412930</v>
      </c>
      <c r="I16" s="7">
        <v>0</v>
      </c>
      <c r="J16" s="7">
        <v>5654412930</v>
      </c>
      <c r="K16" s="13">
        <v>0</v>
      </c>
      <c r="L16" s="18">
        <v>321873581.48000002</v>
      </c>
      <c r="M16" s="69">
        <v>0</v>
      </c>
      <c r="N16" s="13">
        <v>0</v>
      </c>
      <c r="O16" s="14">
        <v>0</v>
      </c>
      <c r="P16" s="28">
        <v>1506498588.3199999</v>
      </c>
      <c r="Q16" s="30">
        <v>10167043444.200001</v>
      </c>
      <c r="S16" s="91">
        <v>17649828544</v>
      </c>
      <c r="T16" s="43">
        <f t="shared" si="0"/>
        <v>70599314</v>
      </c>
      <c r="U16" s="43">
        <f>VLOOKUP(A16,'IVC - CÁLCULO INICIAL'!$A$12:$U$1118,21,0)</f>
        <v>47916932</v>
      </c>
      <c r="V16" s="43">
        <f t="shared" si="1"/>
        <v>22682382</v>
      </c>
      <c r="W16" s="46">
        <f t="shared" si="2"/>
        <v>5670595.5</v>
      </c>
    </row>
    <row r="17" spans="1:23" x14ac:dyDescent="0.2">
      <c r="A17" s="26" t="s">
        <v>21</v>
      </c>
      <c r="B17" s="9">
        <v>890981518</v>
      </c>
      <c r="C17" s="6" t="s">
        <v>8</v>
      </c>
      <c r="D17" s="6" t="s">
        <v>22</v>
      </c>
      <c r="E17" s="9" t="s">
        <v>13</v>
      </c>
      <c r="F17" s="19">
        <v>18018</v>
      </c>
      <c r="G17" s="19">
        <v>26021003616.860001</v>
      </c>
      <c r="H17" s="20">
        <v>9777038716</v>
      </c>
      <c r="I17" s="7">
        <v>0</v>
      </c>
      <c r="J17" s="7">
        <v>9777038716</v>
      </c>
      <c r="K17" s="13">
        <v>0</v>
      </c>
      <c r="L17" s="18">
        <v>343706165.70999998</v>
      </c>
      <c r="M17" s="69">
        <v>0</v>
      </c>
      <c r="N17" s="13">
        <v>0</v>
      </c>
      <c r="O17" s="14">
        <v>0</v>
      </c>
      <c r="P17" s="28">
        <v>2670287300.73</v>
      </c>
      <c r="Q17" s="30">
        <v>13229971434.420002</v>
      </c>
      <c r="S17" s="91">
        <v>26021003616.860001</v>
      </c>
      <c r="T17" s="43">
        <f t="shared" si="0"/>
        <v>104084014</v>
      </c>
      <c r="U17" s="43">
        <f>VLOOKUP(A17,'IVC - CÁLCULO INICIAL'!$A$12:$U$1118,21,0)</f>
        <v>70643556.640000001</v>
      </c>
      <c r="V17" s="43">
        <f t="shared" si="1"/>
        <v>33440457.359999999</v>
      </c>
      <c r="W17" s="46">
        <f t="shared" si="2"/>
        <v>8360114.3399999999</v>
      </c>
    </row>
    <row r="18" spans="1:23" x14ac:dyDescent="0.2">
      <c r="A18" s="26" t="s">
        <v>23</v>
      </c>
      <c r="B18" s="9">
        <v>890980342</v>
      </c>
      <c r="C18" s="6" t="s">
        <v>8</v>
      </c>
      <c r="D18" s="6" t="s">
        <v>24</v>
      </c>
      <c r="E18" s="9" t="s">
        <v>13</v>
      </c>
      <c r="F18" s="19">
        <v>28580</v>
      </c>
      <c r="G18" s="19">
        <v>45546809907.660004</v>
      </c>
      <c r="H18" s="20">
        <v>15359678615</v>
      </c>
      <c r="I18" s="7">
        <v>0</v>
      </c>
      <c r="J18" s="7">
        <v>15359678615</v>
      </c>
      <c r="K18" s="13">
        <v>0</v>
      </c>
      <c r="L18" s="18">
        <v>628490402.25</v>
      </c>
      <c r="M18" s="69">
        <v>0</v>
      </c>
      <c r="N18" s="13">
        <v>0</v>
      </c>
      <c r="O18" s="14">
        <v>0</v>
      </c>
      <c r="P18" s="28">
        <v>4233483668.4299998</v>
      </c>
      <c r="Q18" s="30">
        <v>25325157221.980003</v>
      </c>
      <c r="S18" s="91">
        <v>45546809907.660004</v>
      </c>
      <c r="T18" s="43">
        <f t="shared" si="0"/>
        <v>182187240</v>
      </c>
      <c r="U18" s="43">
        <f>VLOOKUP(A18,'IVC - CÁLCULO INICIAL'!$A$12:$U$1118,21,0)</f>
        <v>123653518</v>
      </c>
      <c r="V18" s="43">
        <f t="shared" si="1"/>
        <v>58533722</v>
      </c>
      <c r="W18" s="46">
        <f t="shared" si="2"/>
        <v>14633430.5</v>
      </c>
    </row>
    <row r="19" spans="1:23" x14ac:dyDescent="0.2">
      <c r="A19" s="26" t="s">
        <v>25</v>
      </c>
      <c r="B19" s="9">
        <v>890981493</v>
      </c>
      <c r="C19" s="6" t="s">
        <v>8</v>
      </c>
      <c r="D19" s="6" t="s">
        <v>26</v>
      </c>
      <c r="E19" s="9" t="s">
        <v>13</v>
      </c>
      <c r="F19" s="19">
        <v>2490</v>
      </c>
      <c r="G19" s="19">
        <v>4486151745.6599998</v>
      </c>
      <c r="H19" s="20">
        <v>1302804016</v>
      </c>
      <c r="I19" s="7">
        <v>0</v>
      </c>
      <c r="J19" s="7">
        <v>1302804016</v>
      </c>
      <c r="K19" s="13">
        <v>0</v>
      </c>
      <c r="L19" s="18">
        <v>66968640.869999997</v>
      </c>
      <c r="M19" s="69">
        <v>0</v>
      </c>
      <c r="N19" s="13">
        <v>0</v>
      </c>
      <c r="O19" s="14">
        <v>0</v>
      </c>
      <c r="P19" s="28">
        <v>369277683.51999998</v>
      </c>
      <c r="Q19" s="30">
        <v>2747101405.27</v>
      </c>
      <c r="S19" s="91">
        <v>4486151745.6599998</v>
      </c>
      <c r="T19" s="43">
        <f t="shared" si="0"/>
        <v>17944607</v>
      </c>
      <c r="U19" s="43">
        <f>VLOOKUP(A19,'IVC - CÁLCULO INICIAL'!$A$12:$U$1118,21,0)</f>
        <v>12179304</v>
      </c>
      <c r="V19" s="43">
        <f t="shared" si="1"/>
        <v>5765303</v>
      </c>
      <c r="W19" s="46">
        <f t="shared" si="2"/>
        <v>1441325.75</v>
      </c>
    </row>
    <row r="20" spans="1:23" x14ac:dyDescent="0.2">
      <c r="A20" s="26" t="s">
        <v>27</v>
      </c>
      <c r="B20" s="9">
        <v>890982141</v>
      </c>
      <c r="C20" s="6" t="s">
        <v>8</v>
      </c>
      <c r="D20" s="6" t="s">
        <v>28</v>
      </c>
      <c r="E20" s="9" t="s">
        <v>13</v>
      </c>
      <c r="F20" s="19">
        <v>8671</v>
      </c>
      <c r="G20" s="19">
        <v>13201942113.110001</v>
      </c>
      <c r="H20" s="20">
        <v>4652689947</v>
      </c>
      <c r="I20" s="7">
        <v>0</v>
      </c>
      <c r="J20" s="7">
        <v>4652689947</v>
      </c>
      <c r="K20" s="13">
        <v>0</v>
      </c>
      <c r="L20" s="18">
        <v>113408115.69</v>
      </c>
      <c r="M20" s="69">
        <v>0</v>
      </c>
      <c r="N20" s="13">
        <v>0</v>
      </c>
      <c r="O20" s="14">
        <v>0</v>
      </c>
      <c r="P20" s="28">
        <v>1286089681.55</v>
      </c>
      <c r="Q20" s="30">
        <v>7149754368.8700008</v>
      </c>
      <c r="S20" s="91">
        <v>13201942113.110001</v>
      </c>
      <c r="T20" s="43">
        <f t="shared" si="0"/>
        <v>52807768</v>
      </c>
      <c r="U20" s="43">
        <f>VLOOKUP(A20,'IVC - CÁLCULO INICIAL'!$A$12:$U$1118,21,0)</f>
        <v>35841513.359999999</v>
      </c>
      <c r="V20" s="43">
        <f t="shared" si="1"/>
        <v>16966254.640000001</v>
      </c>
      <c r="W20" s="46">
        <f t="shared" si="2"/>
        <v>4241563.66</v>
      </c>
    </row>
    <row r="21" spans="1:23" x14ac:dyDescent="0.2">
      <c r="A21" s="26" t="s">
        <v>29</v>
      </c>
      <c r="B21" s="9">
        <v>890982489</v>
      </c>
      <c r="C21" s="6" t="s">
        <v>8</v>
      </c>
      <c r="D21" s="6" t="s">
        <v>30</v>
      </c>
      <c r="E21" s="9" t="s">
        <v>16</v>
      </c>
      <c r="F21" s="19">
        <v>15285</v>
      </c>
      <c r="G21" s="19">
        <v>22531110523.84</v>
      </c>
      <c r="H21" s="20">
        <v>8291764986</v>
      </c>
      <c r="I21" s="7">
        <v>0</v>
      </c>
      <c r="J21" s="7">
        <v>8291764986</v>
      </c>
      <c r="K21" s="13">
        <v>0</v>
      </c>
      <c r="L21" s="18">
        <v>180522604.08000001</v>
      </c>
      <c r="M21" s="69">
        <v>0</v>
      </c>
      <c r="N21" s="13">
        <v>30881737</v>
      </c>
      <c r="O21" s="14">
        <v>0</v>
      </c>
      <c r="P21" s="28">
        <v>2266723787.27</v>
      </c>
      <c r="Q21" s="30">
        <v>11761217409.49</v>
      </c>
      <c r="S21" s="91">
        <v>22531110523.84</v>
      </c>
      <c r="T21" s="43">
        <f t="shared" si="0"/>
        <v>90124442</v>
      </c>
      <c r="U21" s="43">
        <f>VLOOKUP(A21,'IVC - CÁLCULO INICIAL'!$A$12:$U$1118,21,0)</f>
        <v>61168962</v>
      </c>
      <c r="V21" s="43">
        <f t="shared" si="1"/>
        <v>28955480</v>
      </c>
      <c r="W21" s="46">
        <f t="shared" si="2"/>
        <v>7238870</v>
      </c>
    </row>
    <row r="22" spans="1:23" x14ac:dyDescent="0.2">
      <c r="A22" s="26" t="s">
        <v>31</v>
      </c>
      <c r="B22" s="9">
        <v>890907569</v>
      </c>
      <c r="C22" s="6" t="s">
        <v>8</v>
      </c>
      <c r="D22" s="6" t="s">
        <v>32</v>
      </c>
      <c r="E22" s="9" t="s">
        <v>13</v>
      </c>
      <c r="F22" s="19">
        <v>18948</v>
      </c>
      <c r="G22" s="19">
        <v>28010740971.779999</v>
      </c>
      <c r="H22" s="20">
        <v>10300618450</v>
      </c>
      <c r="I22" s="7">
        <v>0</v>
      </c>
      <c r="J22" s="7">
        <v>10300618450</v>
      </c>
      <c r="K22" s="13">
        <v>0</v>
      </c>
      <c r="L22" s="18">
        <v>469860054.30000001</v>
      </c>
      <c r="M22" s="69">
        <v>0</v>
      </c>
      <c r="N22" s="13">
        <v>0</v>
      </c>
      <c r="O22" s="14">
        <v>0</v>
      </c>
      <c r="P22" s="28">
        <v>2754591852.2800002</v>
      </c>
      <c r="Q22" s="30">
        <v>14485670615.199999</v>
      </c>
      <c r="S22" s="91">
        <v>28010740971.779999</v>
      </c>
      <c r="T22" s="43">
        <f t="shared" si="0"/>
        <v>112042964</v>
      </c>
      <c r="U22" s="43">
        <f>VLOOKUP(A22,'IVC - CÁLCULO INICIAL'!$A$12:$U$1118,21,0)</f>
        <v>76045428</v>
      </c>
      <c r="V22" s="43">
        <f t="shared" si="1"/>
        <v>35997536</v>
      </c>
      <c r="W22" s="46">
        <f t="shared" si="2"/>
        <v>8999384</v>
      </c>
    </row>
    <row r="23" spans="1:23" x14ac:dyDescent="0.2">
      <c r="A23" s="26" t="s">
        <v>33</v>
      </c>
      <c r="B23" s="9">
        <v>890983824</v>
      </c>
      <c r="C23" s="6" t="s">
        <v>8</v>
      </c>
      <c r="D23" s="6" t="s">
        <v>34</v>
      </c>
      <c r="E23" s="9" t="s">
        <v>13</v>
      </c>
      <c r="F23" s="19">
        <v>5786</v>
      </c>
      <c r="G23" s="19">
        <v>8711179254.4099998</v>
      </c>
      <c r="H23" s="20">
        <v>3152321993</v>
      </c>
      <c r="I23" s="7">
        <v>0</v>
      </c>
      <c r="J23" s="7">
        <v>3152321993</v>
      </c>
      <c r="K23" s="13">
        <v>0</v>
      </c>
      <c r="L23" s="18">
        <v>92072080.900000006</v>
      </c>
      <c r="M23" s="69">
        <v>0</v>
      </c>
      <c r="N23" s="13">
        <v>0</v>
      </c>
      <c r="O23" s="14">
        <v>0</v>
      </c>
      <c r="P23" s="28">
        <v>858184713.07000005</v>
      </c>
      <c r="Q23" s="30">
        <v>4608600467.4400005</v>
      </c>
      <c r="S23" s="91">
        <v>8711179254.4099998</v>
      </c>
      <c r="T23" s="43">
        <f t="shared" si="0"/>
        <v>34844717</v>
      </c>
      <c r="U23" s="43">
        <f>VLOOKUP(A23,'IVC - CÁLCULO INICIAL'!$A$12:$U$1118,21,0)</f>
        <v>23649690.640000001</v>
      </c>
      <c r="V23" s="43">
        <f t="shared" si="1"/>
        <v>11195026.359999999</v>
      </c>
      <c r="W23" s="46">
        <f t="shared" si="2"/>
        <v>2798756.59</v>
      </c>
    </row>
    <row r="24" spans="1:23" x14ac:dyDescent="0.2">
      <c r="A24" s="26" t="s">
        <v>35</v>
      </c>
      <c r="B24" s="9">
        <v>890980095</v>
      </c>
      <c r="C24" s="6" t="s">
        <v>8</v>
      </c>
      <c r="D24" s="6" t="s">
        <v>36</v>
      </c>
      <c r="E24" s="9" t="s">
        <v>16</v>
      </c>
      <c r="F24" s="19">
        <v>68407</v>
      </c>
      <c r="G24" s="19">
        <v>101867431872.16</v>
      </c>
      <c r="H24" s="20">
        <v>36860523065</v>
      </c>
      <c r="I24" s="7">
        <v>0</v>
      </c>
      <c r="J24" s="7">
        <v>36860523065</v>
      </c>
      <c r="K24" s="13">
        <v>0</v>
      </c>
      <c r="L24" s="18">
        <v>1426718055.6700001</v>
      </c>
      <c r="M24" s="69">
        <v>25266153.920000002</v>
      </c>
      <c r="N24" s="13">
        <v>0</v>
      </c>
      <c r="O24" s="14">
        <v>0</v>
      </c>
      <c r="P24" s="28">
        <v>9872537940.9400005</v>
      </c>
      <c r="Q24" s="30">
        <v>53682386656.630005</v>
      </c>
      <c r="S24" s="91">
        <v>101867431872.16</v>
      </c>
      <c r="T24" s="43">
        <f t="shared" si="0"/>
        <v>407469727</v>
      </c>
      <c r="U24" s="43">
        <f>VLOOKUP(A24,'IVC - CÁLCULO INICIAL'!$A$12:$U$1118,21,0)</f>
        <v>276556500</v>
      </c>
      <c r="V24" s="43">
        <f t="shared" si="1"/>
        <v>130913227</v>
      </c>
      <c r="W24" s="46">
        <f t="shared" si="2"/>
        <v>32728306.75</v>
      </c>
    </row>
    <row r="25" spans="1:23" x14ac:dyDescent="0.2">
      <c r="A25" s="26" t="s">
        <v>37</v>
      </c>
      <c r="B25" s="9">
        <v>890985623</v>
      </c>
      <c r="C25" s="6" t="s">
        <v>8</v>
      </c>
      <c r="D25" s="6" t="s">
        <v>38</v>
      </c>
      <c r="E25" s="9" t="s">
        <v>16</v>
      </c>
      <c r="F25" s="19">
        <v>26141</v>
      </c>
      <c r="G25" s="19">
        <v>41432833282.269997</v>
      </c>
      <c r="H25" s="20">
        <v>14082191186</v>
      </c>
      <c r="I25" s="7">
        <v>0</v>
      </c>
      <c r="J25" s="7">
        <v>14082191186</v>
      </c>
      <c r="K25" s="13">
        <v>0</v>
      </c>
      <c r="L25" s="18">
        <v>356491126.33999997</v>
      </c>
      <c r="M25" s="69">
        <v>0</v>
      </c>
      <c r="N25" s="13">
        <v>0</v>
      </c>
      <c r="O25" s="14">
        <v>0</v>
      </c>
      <c r="P25" s="28">
        <v>3873111395.29</v>
      </c>
      <c r="Q25" s="30">
        <v>23121039574.639996</v>
      </c>
      <c r="S25" s="91">
        <v>41432833282.269997</v>
      </c>
      <c r="T25" s="43">
        <f t="shared" si="0"/>
        <v>165731333</v>
      </c>
      <c r="U25" s="43">
        <f>VLOOKUP(A25,'IVC - CÁLCULO INICIAL'!$A$12:$U$1118,21,0)</f>
        <v>112484620</v>
      </c>
      <c r="V25" s="43">
        <f t="shared" si="1"/>
        <v>53246713</v>
      </c>
      <c r="W25" s="46">
        <f t="shared" si="2"/>
        <v>13311678.25</v>
      </c>
    </row>
    <row r="26" spans="1:23" x14ac:dyDescent="0.2">
      <c r="A26" s="26" t="s">
        <v>39</v>
      </c>
      <c r="B26" s="9">
        <v>890981786</v>
      </c>
      <c r="C26" s="6" t="s">
        <v>8</v>
      </c>
      <c r="D26" s="6" t="s">
        <v>40</v>
      </c>
      <c r="E26" s="9" t="s">
        <v>13</v>
      </c>
      <c r="F26" s="19">
        <v>6562</v>
      </c>
      <c r="G26" s="19">
        <v>9937947018.8600006</v>
      </c>
      <c r="H26" s="20">
        <v>3428331454</v>
      </c>
      <c r="I26" s="7">
        <v>0</v>
      </c>
      <c r="J26" s="7">
        <v>3428331454</v>
      </c>
      <c r="K26" s="13">
        <v>0</v>
      </c>
      <c r="L26" s="18">
        <v>92758532.409999996</v>
      </c>
      <c r="M26" s="69">
        <v>0</v>
      </c>
      <c r="N26" s="13">
        <v>0</v>
      </c>
      <c r="O26" s="14">
        <v>0</v>
      </c>
      <c r="P26" s="28">
        <v>973212930.39999998</v>
      </c>
      <c r="Q26" s="30">
        <v>5443644102.0500011</v>
      </c>
      <c r="S26" s="91">
        <v>9937947018.8600006</v>
      </c>
      <c r="T26" s="43">
        <f t="shared" si="0"/>
        <v>39751788</v>
      </c>
      <c r="U26" s="43">
        <f>VLOOKUP(A26,'IVC - CÁLCULO INICIAL'!$A$12:$U$1118,21,0)</f>
        <v>26980201.359999999</v>
      </c>
      <c r="V26" s="43">
        <f t="shared" si="1"/>
        <v>12771586.640000001</v>
      </c>
      <c r="W26" s="46">
        <f t="shared" si="2"/>
        <v>3192896.66</v>
      </c>
    </row>
    <row r="27" spans="1:23" x14ac:dyDescent="0.2">
      <c r="A27" s="26" t="s">
        <v>41</v>
      </c>
      <c r="B27" s="9">
        <v>890983763</v>
      </c>
      <c r="C27" s="6" t="s">
        <v>8</v>
      </c>
      <c r="D27" s="6" t="s">
        <v>42</v>
      </c>
      <c r="E27" s="9" t="s">
        <v>13</v>
      </c>
      <c r="F27" s="19">
        <v>2605</v>
      </c>
      <c r="G27" s="19">
        <v>5133674941.6899996</v>
      </c>
      <c r="H27" s="20">
        <v>1396526084</v>
      </c>
      <c r="I27" s="7">
        <v>0</v>
      </c>
      <c r="J27" s="7">
        <v>1396526084</v>
      </c>
      <c r="K27" s="13">
        <v>0</v>
      </c>
      <c r="L27" s="18">
        <v>46172963.049999997</v>
      </c>
      <c r="M27" s="69">
        <v>0</v>
      </c>
      <c r="N27" s="13">
        <v>0</v>
      </c>
      <c r="O27" s="14">
        <v>0</v>
      </c>
      <c r="P27" s="28">
        <v>386643233.75</v>
      </c>
      <c r="Q27" s="30">
        <v>3304332660.8899994</v>
      </c>
      <c r="S27" s="91">
        <v>5133674941.6899996</v>
      </c>
      <c r="T27" s="43">
        <f t="shared" si="0"/>
        <v>20534700</v>
      </c>
      <c r="U27" s="43">
        <f>VLOOKUP(A27,'IVC - CÁLCULO INICIAL'!$A$12:$U$1118,21,0)</f>
        <v>13937243.359999999</v>
      </c>
      <c r="V27" s="43">
        <f t="shared" si="1"/>
        <v>6597456.6400000006</v>
      </c>
      <c r="W27" s="46">
        <f t="shared" si="2"/>
        <v>1649364.16</v>
      </c>
    </row>
    <row r="28" spans="1:23" x14ac:dyDescent="0.2">
      <c r="A28" s="26" t="s">
        <v>43</v>
      </c>
      <c r="B28" s="9">
        <v>890980445</v>
      </c>
      <c r="C28" s="6" t="s">
        <v>8</v>
      </c>
      <c r="D28" s="6" t="s">
        <v>44</v>
      </c>
      <c r="E28" s="9" t="s">
        <v>13</v>
      </c>
      <c r="F28" s="19">
        <v>21412</v>
      </c>
      <c r="G28" s="19">
        <v>34220160585.919998</v>
      </c>
      <c r="H28" s="20">
        <v>11636892982</v>
      </c>
      <c r="I28" s="7">
        <v>0</v>
      </c>
      <c r="J28" s="7">
        <v>11636892982</v>
      </c>
      <c r="K28" s="13">
        <v>0</v>
      </c>
      <c r="L28" s="18">
        <v>523482693.76999998</v>
      </c>
      <c r="M28" s="69">
        <v>56291840.07</v>
      </c>
      <c r="N28" s="13">
        <v>0</v>
      </c>
      <c r="O28" s="14">
        <v>0</v>
      </c>
      <c r="P28" s="28">
        <v>3141383509.5300002</v>
      </c>
      <c r="Q28" s="30">
        <v>18862109560.549999</v>
      </c>
      <c r="S28" s="91">
        <v>34220160585.919998</v>
      </c>
      <c r="T28" s="43">
        <f t="shared" si="0"/>
        <v>136880642</v>
      </c>
      <c r="U28" s="43">
        <f>VLOOKUP(A28,'IVC - CÁLCULO INICIAL'!$A$12:$U$1118,21,0)</f>
        <v>92903174.640000001</v>
      </c>
      <c r="V28" s="43">
        <f t="shared" si="1"/>
        <v>43977467.359999999</v>
      </c>
      <c r="W28" s="46">
        <f t="shared" si="2"/>
        <v>10994366.84</v>
      </c>
    </row>
    <row r="29" spans="1:23" x14ac:dyDescent="0.2">
      <c r="A29" s="26" t="s">
        <v>45</v>
      </c>
      <c r="B29" s="9">
        <v>890981880</v>
      </c>
      <c r="C29" s="6" t="s">
        <v>8</v>
      </c>
      <c r="D29" s="6" t="s">
        <v>46</v>
      </c>
      <c r="E29" s="9" t="s">
        <v>13</v>
      </c>
      <c r="F29" s="19">
        <v>2752</v>
      </c>
      <c r="G29" s="19">
        <v>4140590750.6100001</v>
      </c>
      <c r="H29" s="20">
        <v>1476492979</v>
      </c>
      <c r="I29" s="7">
        <v>0</v>
      </c>
      <c r="J29" s="7">
        <v>1476492979</v>
      </c>
      <c r="K29" s="13">
        <v>0</v>
      </c>
      <c r="L29" s="18">
        <v>54634184.399999999</v>
      </c>
      <c r="M29" s="69">
        <v>0</v>
      </c>
      <c r="N29" s="13">
        <v>0</v>
      </c>
      <c r="O29" s="14">
        <v>0</v>
      </c>
      <c r="P29" s="28">
        <v>407867795.13999999</v>
      </c>
      <c r="Q29" s="30">
        <v>2201595792.0700002</v>
      </c>
      <c r="S29" s="91">
        <v>4140590750.6100001</v>
      </c>
      <c r="T29" s="43">
        <f t="shared" si="0"/>
        <v>16562363</v>
      </c>
      <c r="U29" s="43">
        <f>VLOOKUP(A29,'IVC - CÁLCULO INICIAL'!$A$12:$U$1118,21,0)</f>
        <v>11241152</v>
      </c>
      <c r="V29" s="43">
        <f t="shared" si="1"/>
        <v>5321211</v>
      </c>
      <c r="W29" s="46">
        <f t="shared" si="2"/>
        <v>1330302.75</v>
      </c>
    </row>
    <row r="30" spans="1:23" x14ac:dyDescent="0.2">
      <c r="A30" s="26" t="s">
        <v>47</v>
      </c>
      <c r="B30" s="9">
        <v>890980112</v>
      </c>
      <c r="C30" s="6" t="s">
        <v>8</v>
      </c>
      <c r="D30" s="6" t="s">
        <v>48</v>
      </c>
      <c r="E30" s="9" t="s">
        <v>49</v>
      </c>
      <c r="F30" s="19">
        <v>133848</v>
      </c>
      <c r="G30" s="19">
        <v>220534378346.51999</v>
      </c>
      <c r="H30" s="20">
        <v>71959842422</v>
      </c>
      <c r="I30" s="7">
        <v>0</v>
      </c>
      <c r="J30" s="7">
        <v>71959842422</v>
      </c>
      <c r="K30" s="13">
        <v>0</v>
      </c>
      <c r="L30" s="18">
        <v>4713349502.9700003</v>
      </c>
      <c r="M30" s="69">
        <v>193330101.97</v>
      </c>
      <c r="N30" s="13">
        <v>0</v>
      </c>
      <c r="O30" s="14">
        <v>0</v>
      </c>
      <c r="P30" s="28">
        <v>19149452351.349998</v>
      </c>
      <c r="Q30" s="30">
        <v>124518403968.22998</v>
      </c>
      <c r="S30" s="91">
        <v>220534378346.51999</v>
      </c>
      <c r="T30" s="43">
        <f t="shared" si="0"/>
        <v>882137513</v>
      </c>
      <c r="U30" s="43">
        <f>VLOOKUP(A30,'IVC - CÁLCULO INICIAL'!$A$12:$U$1118,21,0)</f>
        <v>598721442.63999999</v>
      </c>
      <c r="V30" s="43">
        <f t="shared" si="1"/>
        <v>283416070.36000001</v>
      </c>
      <c r="W30" s="46">
        <f t="shared" si="2"/>
        <v>70854017.590000004</v>
      </c>
    </row>
    <row r="31" spans="1:23" x14ac:dyDescent="0.2">
      <c r="A31" s="26" t="s">
        <v>50</v>
      </c>
      <c r="B31" s="9">
        <v>890980802</v>
      </c>
      <c r="C31" s="6" t="s">
        <v>8</v>
      </c>
      <c r="D31" s="6" t="s">
        <v>51</v>
      </c>
      <c r="E31" s="9" t="s">
        <v>13</v>
      </c>
      <c r="F31" s="19">
        <v>6292</v>
      </c>
      <c r="G31" s="19">
        <v>10023247586.620001</v>
      </c>
      <c r="H31" s="20">
        <v>3407738571</v>
      </c>
      <c r="I31" s="7">
        <v>0</v>
      </c>
      <c r="J31" s="7">
        <v>3407738571</v>
      </c>
      <c r="K31" s="13">
        <v>0</v>
      </c>
      <c r="L31" s="18">
        <v>186420959.96000001</v>
      </c>
      <c r="M31" s="69">
        <v>0</v>
      </c>
      <c r="N31" s="13">
        <v>0</v>
      </c>
      <c r="O31" s="14">
        <v>0</v>
      </c>
      <c r="P31" s="28">
        <v>933583854.24000001</v>
      </c>
      <c r="Q31" s="30">
        <v>5495504201.420001</v>
      </c>
      <c r="S31" s="91">
        <v>10023247586.620001</v>
      </c>
      <c r="T31" s="43">
        <f t="shared" si="0"/>
        <v>40092990</v>
      </c>
      <c r="U31" s="43">
        <f>VLOOKUP(A31,'IVC - CÁLCULO INICIAL'!$A$12:$U$1118,21,0)</f>
        <v>27211781.359999999</v>
      </c>
      <c r="V31" s="43">
        <f t="shared" si="1"/>
        <v>12881208.640000001</v>
      </c>
      <c r="W31" s="46">
        <f t="shared" si="2"/>
        <v>3220302.16</v>
      </c>
    </row>
    <row r="32" spans="1:23" x14ac:dyDescent="0.2">
      <c r="A32" s="26" t="s">
        <v>52</v>
      </c>
      <c r="B32" s="9">
        <v>890982321</v>
      </c>
      <c r="C32" s="6" t="s">
        <v>8</v>
      </c>
      <c r="D32" s="6" t="s">
        <v>53</v>
      </c>
      <c r="E32" s="9" t="s">
        <v>13</v>
      </c>
      <c r="F32" s="19">
        <v>14187</v>
      </c>
      <c r="G32" s="19">
        <v>20797263682.459999</v>
      </c>
      <c r="H32" s="20">
        <v>7687671315</v>
      </c>
      <c r="I32" s="7">
        <v>0</v>
      </c>
      <c r="J32" s="7">
        <v>7687671315</v>
      </c>
      <c r="K32" s="13">
        <v>0</v>
      </c>
      <c r="L32" s="18">
        <v>328008867.73000002</v>
      </c>
      <c r="M32" s="69">
        <v>0</v>
      </c>
      <c r="N32" s="13">
        <v>0</v>
      </c>
      <c r="O32" s="14">
        <v>0</v>
      </c>
      <c r="P32" s="28">
        <v>2104496894.95</v>
      </c>
      <c r="Q32" s="30">
        <v>10677086604.779999</v>
      </c>
      <c r="S32" s="91">
        <v>20797263682.459999</v>
      </c>
      <c r="T32" s="43">
        <f t="shared" si="0"/>
        <v>83189055</v>
      </c>
      <c r="U32" s="43">
        <f>VLOOKUP(A32,'IVC - CÁLCULO INICIAL'!$A$12:$U$1118,21,0)</f>
        <v>56461798.640000001</v>
      </c>
      <c r="V32" s="43">
        <f t="shared" si="1"/>
        <v>26727256.359999999</v>
      </c>
      <c r="W32" s="46">
        <f t="shared" si="2"/>
        <v>6681814.0899999999</v>
      </c>
    </row>
    <row r="33" spans="1:23" x14ac:dyDescent="0.2">
      <c r="A33" s="26" t="s">
        <v>54</v>
      </c>
      <c r="B33" s="9">
        <v>890980330</v>
      </c>
      <c r="C33" s="6" t="s">
        <v>8</v>
      </c>
      <c r="D33" s="6" t="s">
        <v>55</v>
      </c>
      <c r="E33" s="9" t="s">
        <v>13</v>
      </c>
      <c r="F33" s="19">
        <v>18932</v>
      </c>
      <c r="G33" s="19">
        <v>30667865689.580002</v>
      </c>
      <c r="H33" s="20">
        <v>10175386016</v>
      </c>
      <c r="I33" s="7">
        <v>0</v>
      </c>
      <c r="J33" s="7">
        <v>10175386016</v>
      </c>
      <c r="K33" s="13">
        <v>0</v>
      </c>
      <c r="L33" s="18">
        <v>296735249.87</v>
      </c>
      <c r="M33" s="69">
        <v>0</v>
      </c>
      <c r="N33" s="13">
        <v>0</v>
      </c>
      <c r="O33" s="14">
        <v>0</v>
      </c>
      <c r="P33" s="28">
        <v>2806243232.4499998</v>
      </c>
      <c r="Q33" s="30">
        <v>17389501191.260002</v>
      </c>
      <c r="S33" s="91">
        <v>30667865689.580002</v>
      </c>
      <c r="T33" s="43">
        <f t="shared" si="0"/>
        <v>122671463</v>
      </c>
      <c r="U33" s="43">
        <f>VLOOKUP(A33,'IVC - CÁLCULO INICIAL'!$A$12:$U$1118,21,0)</f>
        <v>83259168</v>
      </c>
      <c r="V33" s="43">
        <f t="shared" si="1"/>
        <v>39412295</v>
      </c>
      <c r="W33" s="46">
        <f t="shared" si="2"/>
        <v>9853073.75</v>
      </c>
    </row>
    <row r="34" spans="1:23" x14ac:dyDescent="0.2">
      <c r="A34" s="26" t="s">
        <v>56</v>
      </c>
      <c r="B34" s="9">
        <v>890984415</v>
      </c>
      <c r="C34" s="6" t="s">
        <v>8</v>
      </c>
      <c r="D34" s="6" t="s">
        <v>57</v>
      </c>
      <c r="E34" s="9" t="s">
        <v>16</v>
      </c>
      <c r="F34" s="19">
        <v>5759</v>
      </c>
      <c r="G34" s="19">
        <v>8911824317.4200001</v>
      </c>
      <c r="H34" s="20">
        <v>3104321348</v>
      </c>
      <c r="I34" s="7">
        <v>0</v>
      </c>
      <c r="J34" s="7">
        <v>3104321348</v>
      </c>
      <c r="K34" s="13">
        <v>0</v>
      </c>
      <c r="L34" s="18">
        <v>70724973.010000005</v>
      </c>
      <c r="M34" s="69">
        <v>0</v>
      </c>
      <c r="N34" s="13">
        <v>107254291</v>
      </c>
      <c r="O34" s="14">
        <v>0</v>
      </c>
      <c r="P34" s="28">
        <v>853732007.88</v>
      </c>
      <c r="Q34" s="30">
        <v>4775791697.5299997</v>
      </c>
      <c r="S34" s="91">
        <v>8911824317.4200001</v>
      </c>
      <c r="T34" s="43">
        <f t="shared" si="0"/>
        <v>35647297</v>
      </c>
      <c r="U34" s="43">
        <f>VLOOKUP(A34,'IVC - CÁLCULO INICIAL'!$A$12:$U$1118,21,0)</f>
        <v>24194415.359999999</v>
      </c>
      <c r="V34" s="43">
        <f t="shared" si="1"/>
        <v>11452881.640000001</v>
      </c>
      <c r="W34" s="46">
        <f t="shared" si="2"/>
        <v>2863220.41</v>
      </c>
    </row>
    <row r="35" spans="1:23" x14ac:dyDescent="0.2">
      <c r="A35" s="26" t="s">
        <v>58</v>
      </c>
      <c r="B35" s="9">
        <v>890983808</v>
      </c>
      <c r="C35" s="6" t="s">
        <v>8</v>
      </c>
      <c r="D35" s="6" t="s">
        <v>59</v>
      </c>
      <c r="E35" s="9" t="s">
        <v>13</v>
      </c>
      <c r="F35" s="19">
        <v>6318</v>
      </c>
      <c r="G35" s="19">
        <v>9398390808.6800003</v>
      </c>
      <c r="H35" s="20">
        <v>3434821555</v>
      </c>
      <c r="I35" s="7">
        <v>0</v>
      </c>
      <c r="J35" s="7">
        <v>3434821555</v>
      </c>
      <c r="K35" s="13">
        <v>0</v>
      </c>
      <c r="L35" s="18">
        <v>101302728.06999999</v>
      </c>
      <c r="M35" s="69">
        <v>0</v>
      </c>
      <c r="N35" s="13">
        <v>0</v>
      </c>
      <c r="O35" s="14">
        <v>0</v>
      </c>
      <c r="P35" s="28">
        <v>936997594.88</v>
      </c>
      <c r="Q35" s="30">
        <v>4925268930.7300005</v>
      </c>
      <c r="S35" s="91">
        <v>9398390808.6800003</v>
      </c>
      <c r="T35" s="43">
        <f t="shared" si="0"/>
        <v>37593563</v>
      </c>
      <c r="U35" s="43">
        <f>VLOOKUP(A35,'IVC - CÁLCULO INICIAL'!$A$12:$U$1118,21,0)</f>
        <v>25515378.640000001</v>
      </c>
      <c r="V35" s="43">
        <f t="shared" si="1"/>
        <v>12078184.359999999</v>
      </c>
      <c r="W35" s="46">
        <f t="shared" si="2"/>
        <v>3019546.09</v>
      </c>
    </row>
    <row r="36" spans="1:23" x14ac:dyDescent="0.2">
      <c r="A36" s="26" t="s">
        <v>60</v>
      </c>
      <c r="B36" s="9">
        <v>890981567</v>
      </c>
      <c r="C36" s="6" t="s">
        <v>8</v>
      </c>
      <c r="D36" s="6" t="s">
        <v>61</v>
      </c>
      <c r="E36" s="9" t="s">
        <v>13</v>
      </c>
      <c r="F36" s="19">
        <v>23093</v>
      </c>
      <c r="G36" s="19">
        <v>31732201509.240002</v>
      </c>
      <c r="H36" s="20">
        <v>12455901303</v>
      </c>
      <c r="I36" s="7">
        <v>0</v>
      </c>
      <c r="J36" s="7">
        <v>12455901303</v>
      </c>
      <c r="K36" s="13">
        <v>0</v>
      </c>
      <c r="L36" s="18">
        <v>255731678.09</v>
      </c>
      <c r="M36" s="69">
        <v>0</v>
      </c>
      <c r="N36" s="13">
        <v>1418686247</v>
      </c>
      <c r="O36" s="14">
        <v>0</v>
      </c>
      <c r="P36" s="28">
        <v>3423388171.3899999</v>
      </c>
      <c r="Q36" s="30">
        <v>14178494109.760002</v>
      </c>
      <c r="S36" s="91">
        <v>31732201509.240002</v>
      </c>
      <c r="T36" s="43">
        <f t="shared" si="0"/>
        <v>126928806</v>
      </c>
      <c r="U36" s="43">
        <f>VLOOKUP(A36,'IVC - CÁLCULO INICIAL'!$A$12:$U$1118,21,0)</f>
        <v>86148697.359999999</v>
      </c>
      <c r="V36" s="43">
        <f t="shared" si="1"/>
        <v>40780108.640000001</v>
      </c>
      <c r="W36" s="46">
        <f t="shared" si="2"/>
        <v>10195027.16</v>
      </c>
    </row>
    <row r="37" spans="1:23" x14ac:dyDescent="0.2">
      <c r="A37" s="26" t="s">
        <v>62</v>
      </c>
      <c r="B37" s="9">
        <v>890984224</v>
      </c>
      <c r="C37" s="6" t="s">
        <v>8</v>
      </c>
      <c r="D37" s="6" t="s">
        <v>63</v>
      </c>
      <c r="E37" s="9" t="s">
        <v>16</v>
      </c>
      <c r="F37" s="19">
        <v>6993</v>
      </c>
      <c r="G37" s="19">
        <v>11126073698.59</v>
      </c>
      <c r="H37" s="20">
        <v>3796302250</v>
      </c>
      <c r="I37" s="7">
        <v>0</v>
      </c>
      <c r="J37" s="7">
        <v>3796302250</v>
      </c>
      <c r="K37" s="13">
        <v>0</v>
      </c>
      <c r="L37" s="18">
        <v>145562373.47</v>
      </c>
      <c r="M37" s="69">
        <v>0</v>
      </c>
      <c r="N37" s="13">
        <v>0</v>
      </c>
      <c r="O37" s="14">
        <v>0</v>
      </c>
      <c r="P37" s="28">
        <v>1037035038.09</v>
      </c>
      <c r="Q37" s="30">
        <v>6147174037.0299997</v>
      </c>
      <c r="S37" s="91">
        <v>11126073698.59</v>
      </c>
      <c r="T37" s="43">
        <f t="shared" si="0"/>
        <v>44504295</v>
      </c>
      <c r="U37" s="43">
        <f>VLOOKUP(A37,'IVC - CÁLCULO INICIAL'!$A$12:$U$1118,21,0)</f>
        <v>30205807.359999999</v>
      </c>
      <c r="V37" s="43">
        <f t="shared" si="1"/>
        <v>14298487.640000001</v>
      </c>
      <c r="W37" s="46">
        <f t="shared" si="2"/>
        <v>3574621.91</v>
      </c>
    </row>
    <row r="38" spans="1:23" x14ac:dyDescent="0.2">
      <c r="A38" s="26" t="s">
        <v>64</v>
      </c>
      <c r="B38" s="9">
        <v>890980447</v>
      </c>
      <c r="C38" s="6" t="s">
        <v>8</v>
      </c>
      <c r="D38" s="6" t="s">
        <v>65</v>
      </c>
      <c r="E38" s="9" t="s">
        <v>13</v>
      </c>
      <c r="F38" s="19">
        <v>21521</v>
      </c>
      <c r="G38" s="19">
        <v>35108315848.209999</v>
      </c>
      <c r="H38" s="20">
        <v>11644693629</v>
      </c>
      <c r="I38" s="7">
        <v>0</v>
      </c>
      <c r="J38" s="7">
        <v>11644693629</v>
      </c>
      <c r="K38" s="13">
        <v>0</v>
      </c>
      <c r="L38" s="18">
        <v>1231355331.6800001</v>
      </c>
      <c r="M38" s="69">
        <v>543052394.48000002</v>
      </c>
      <c r="N38" s="13">
        <v>0</v>
      </c>
      <c r="O38" s="14">
        <v>0</v>
      </c>
      <c r="P38" s="28">
        <v>3154890048.5999999</v>
      </c>
      <c r="Q38" s="30">
        <v>18534324444.450001</v>
      </c>
      <c r="S38" s="91">
        <v>35108315848.209999</v>
      </c>
      <c r="T38" s="43">
        <f t="shared" si="0"/>
        <v>140433263</v>
      </c>
      <c r="U38" s="43">
        <f>VLOOKUP(A38,'IVC - CÁLCULO INICIAL'!$A$12:$U$1118,21,0)</f>
        <v>95314398</v>
      </c>
      <c r="V38" s="43">
        <f t="shared" si="1"/>
        <v>45118865</v>
      </c>
      <c r="W38" s="46">
        <f t="shared" si="2"/>
        <v>11279716.25</v>
      </c>
    </row>
    <row r="39" spans="1:23" x14ac:dyDescent="0.2">
      <c r="A39" s="26" t="s">
        <v>66</v>
      </c>
      <c r="B39" s="9">
        <v>890982147</v>
      </c>
      <c r="C39" s="6" t="s">
        <v>8</v>
      </c>
      <c r="D39" s="6" t="s">
        <v>67</v>
      </c>
      <c r="E39" s="9" t="s">
        <v>13</v>
      </c>
      <c r="F39" s="19">
        <v>6404</v>
      </c>
      <c r="G39" s="19">
        <v>9243021251.1200008</v>
      </c>
      <c r="H39" s="20">
        <v>3405561911</v>
      </c>
      <c r="I39" s="7">
        <v>0</v>
      </c>
      <c r="J39" s="7">
        <v>3405561911</v>
      </c>
      <c r="K39" s="13">
        <v>0</v>
      </c>
      <c r="L39" s="18">
        <v>74690440.409999996</v>
      </c>
      <c r="M39" s="69">
        <v>0</v>
      </c>
      <c r="N39" s="13">
        <v>80695268.200000003</v>
      </c>
      <c r="O39" s="14">
        <v>0</v>
      </c>
      <c r="P39" s="28">
        <v>949168322.38999999</v>
      </c>
      <c r="Q39" s="30">
        <v>4732905309.1200008</v>
      </c>
      <c r="S39" s="91">
        <v>9243021251.1200008</v>
      </c>
      <c r="T39" s="43">
        <f t="shared" si="0"/>
        <v>36972085</v>
      </c>
      <c r="U39" s="43">
        <f>VLOOKUP(A39,'IVC - CÁLCULO INICIAL'!$A$12:$U$1118,21,0)</f>
        <v>25093570.640000001</v>
      </c>
      <c r="V39" s="43">
        <f t="shared" si="1"/>
        <v>11878514.359999999</v>
      </c>
      <c r="W39" s="46">
        <f t="shared" si="2"/>
        <v>2969628.59</v>
      </c>
    </row>
    <row r="40" spans="1:23" x14ac:dyDescent="0.2">
      <c r="A40" s="26" t="s">
        <v>68</v>
      </c>
      <c r="B40" s="9">
        <v>890982238</v>
      </c>
      <c r="C40" s="6" t="s">
        <v>8</v>
      </c>
      <c r="D40" s="6" t="s">
        <v>69</v>
      </c>
      <c r="E40" s="9" t="s">
        <v>13</v>
      </c>
      <c r="F40" s="19">
        <v>11294</v>
      </c>
      <c r="G40" s="19">
        <v>18455511730.470001</v>
      </c>
      <c r="H40" s="20">
        <v>6092077008</v>
      </c>
      <c r="I40" s="7">
        <v>0</v>
      </c>
      <c r="J40" s="7">
        <v>6092077008</v>
      </c>
      <c r="K40" s="13">
        <v>0</v>
      </c>
      <c r="L40" s="18">
        <v>131020110.31</v>
      </c>
      <c r="M40" s="69">
        <v>0</v>
      </c>
      <c r="N40" s="13">
        <v>0</v>
      </c>
      <c r="O40" s="14">
        <v>0</v>
      </c>
      <c r="P40" s="28">
        <v>1671842374.27</v>
      </c>
      <c r="Q40" s="30">
        <v>10560572237.890001</v>
      </c>
      <c r="S40" s="91">
        <v>18455511730.470001</v>
      </c>
      <c r="T40" s="43">
        <f t="shared" si="0"/>
        <v>73822047</v>
      </c>
      <c r="U40" s="43">
        <f>VLOOKUP(A40,'IVC - CÁLCULO INICIAL'!$A$12:$U$1118,21,0)</f>
        <v>50104254.640000001</v>
      </c>
      <c r="V40" s="43">
        <f t="shared" si="1"/>
        <v>23717792.359999999</v>
      </c>
      <c r="W40" s="46">
        <f t="shared" si="2"/>
        <v>5929448.0899999999</v>
      </c>
    </row>
    <row r="41" spans="1:23" x14ac:dyDescent="0.2">
      <c r="A41" s="26" t="s">
        <v>70</v>
      </c>
      <c r="B41" s="9">
        <v>890981107</v>
      </c>
      <c r="C41" s="6" t="s">
        <v>8</v>
      </c>
      <c r="D41" s="6" t="s">
        <v>71</v>
      </c>
      <c r="E41" s="9" t="s">
        <v>13</v>
      </c>
      <c r="F41" s="19">
        <v>3024</v>
      </c>
      <c r="G41" s="19">
        <v>5207172394.96</v>
      </c>
      <c r="H41" s="20">
        <v>1599600068</v>
      </c>
      <c r="I41" s="7">
        <v>0</v>
      </c>
      <c r="J41" s="7">
        <v>1599600068</v>
      </c>
      <c r="K41" s="13">
        <v>0</v>
      </c>
      <c r="L41" s="18">
        <v>42874137.850000001</v>
      </c>
      <c r="M41" s="69">
        <v>0</v>
      </c>
      <c r="N41" s="13">
        <v>0</v>
      </c>
      <c r="O41" s="14">
        <v>0</v>
      </c>
      <c r="P41" s="28">
        <v>448535835.85000002</v>
      </c>
      <c r="Q41" s="30">
        <v>3116162353.2600002</v>
      </c>
      <c r="S41" s="91">
        <v>5207172394.96</v>
      </c>
      <c r="T41" s="43">
        <f t="shared" si="0"/>
        <v>20828690</v>
      </c>
      <c r="U41" s="43">
        <f>VLOOKUP(A41,'IVC - CÁLCULO INICIAL'!$A$12:$U$1118,21,0)</f>
        <v>14136779.359999999</v>
      </c>
      <c r="V41" s="43">
        <f t="shared" si="1"/>
        <v>6691910.6400000006</v>
      </c>
      <c r="W41" s="46">
        <f t="shared" si="2"/>
        <v>1672977.66</v>
      </c>
    </row>
    <row r="42" spans="1:23" x14ac:dyDescent="0.2">
      <c r="A42" s="26" t="s">
        <v>72</v>
      </c>
      <c r="B42" s="9">
        <v>890984132</v>
      </c>
      <c r="C42" s="6" t="s">
        <v>8</v>
      </c>
      <c r="D42" s="6" t="s">
        <v>73</v>
      </c>
      <c r="E42" s="9" t="s">
        <v>13</v>
      </c>
      <c r="F42" s="19">
        <v>3443</v>
      </c>
      <c r="G42" s="19">
        <v>5939977868.3599997</v>
      </c>
      <c r="H42" s="20">
        <v>1835255689</v>
      </c>
      <c r="I42" s="7">
        <v>0</v>
      </c>
      <c r="J42" s="7">
        <v>1835255689</v>
      </c>
      <c r="K42" s="13">
        <v>0</v>
      </c>
      <c r="L42" s="18">
        <v>52741719.140000001</v>
      </c>
      <c r="M42" s="69">
        <v>0</v>
      </c>
      <c r="N42" s="13">
        <v>0</v>
      </c>
      <c r="O42" s="14">
        <v>0</v>
      </c>
      <c r="P42" s="28">
        <v>510131590.94</v>
      </c>
      <c r="Q42" s="30">
        <v>3541848869.2799997</v>
      </c>
      <c r="S42" s="91">
        <v>5939977868.3599997</v>
      </c>
      <c r="T42" s="43">
        <f t="shared" si="0"/>
        <v>23759911</v>
      </c>
      <c r="U42" s="43">
        <f>VLOOKUP(A42,'IVC - CÁLCULO INICIAL'!$A$12:$U$1118,21,0)</f>
        <v>16126248</v>
      </c>
      <c r="V42" s="43">
        <f t="shared" si="1"/>
        <v>7633663</v>
      </c>
      <c r="W42" s="46">
        <f t="shared" si="2"/>
        <v>1908415.75</v>
      </c>
    </row>
    <row r="43" spans="1:23" x14ac:dyDescent="0.2">
      <c r="A43" s="26" t="s">
        <v>74</v>
      </c>
      <c r="B43" s="9">
        <v>890985316</v>
      </c>
      <c r="C43" s="6" t="s">
        <v>8</v>
      </c>
      <c r="D43" s="6" t="s">
        <v>75</v>
      </c>
      <c r="E43" s="9" t="s">
        <v>16</v>
      </c>
      <c r="F43" s="19">
        <v>31389</v>
      </c>
      <c r="G43" s="19">
        <v>46812656645.980003</v>
      </c>
      <c r="H43" s="20">
        <v>17115502975</v>
      </c>
      <c r="I43" s="7">
        <v>0</v>
      </c>
      <c r="J43" s="7">
        <v>17115502975</v>
      </c>
      <c r="K43" s="13">
        <v>0</v>
      </c>
      <c r="L43" s="18">
        <v>631829532.08000004</v>
      </c>
      <c r="M43" s="69">
        <v>0</v>
      </c>
      <c r="N43" s="13">
        <v>0</v>
      </c>
      <c r="O43" s="14">
        <v>0</v>
      </c>
      <c r="P43" s="28">
        <v>4637047181.8999996</v>
      </c>
      <c r="Q43" s="30">
        <v>24428276957</v>
      </c>
      <c r="S43" s="91">
        <v>46812656645.980003</v>
      </c>
      <c r="T43" s="43">
        <f t="shared" si="0"/>
        <v>187250627</v>
      </c>
      <c r="U43" s="43">
        <f>VLOOKUP(A43,'IVC - CÁLCULO INICIAL'!$A$12:$U$1118,21,0)</f>
        <v>127090123.36</v>
      </c>
      <c r="V43" s="43">
        <f t="shared" si="1"/>
        <v>60160503.640000001</v>
      </c>
      <c r="W43" s="46">
        <f t="shared" si="2"/>
        <v>15040125.91</v>
      </c>
    </row>
    <row r="44" spans="1:23" x14ac:dyDescent="0.2">
      <c r="A44" s="26" t="s">
        <v>76</v>
      </c>
      <c r="B44" s="9">
        <v>890982616</v>
      </c>
      <c r="C44" s="6" t="s">
        <v>8</v>
      </c>
      <c r="D44" s="6" t="s">
        <v>77</v>
      </c>
      <c r="E44" s="9" t="s">
        <v>13</v>
      </c>
      <c r="F44" s="19">
        <v>18702</v>
      </c>
      <c r="G44" s="19">
        <v>27652626425.389999</v>
      </c>
      <c r="H44" s="20">
        <v>10159716234</v>
      </c>
      <c r="I44" s="7">
        <v>0</v>
      </c>
      <c r="J44" s="7">
        <v>10159716234</v>
      </c>
      <c r="K44" s="13">
        <v>0</v>
      </c>
      <c r="L44" s="18">
        <v>714510575.25</v>
      </c>
      <c r="M44" s="69">
        <v>0</v>
      </c>
      <c r="N44" s="13">
        <v>0</v>
      </c>
      <c r="O44" s="14">
        <v>0</v>
      </c>
      <c r="P44" s="28">
        <v>2747170676.96</v>
      </c>
      <c r="Q44" s="30">
        <v>14031228939.18</v>
      </c>
      <c r="S44" s="91">
        <v>27652626425.389999</v>
      </c>
      <c r="T44" s="43">
        <f t="shared" si="0"/>
        <v>110610506</v>
      </c>
      <c r="U44" s="43">
        <f>VLOOKUP(A44,'IVC - CÁLCULO INICIAL'!$A$12:$U$1118,21,0)</f>
        <v>75073195.359999999</v>
      </c>
      <c r="V44" s="43">
        <f t="shared" si="1"/>
        <v>35537310.640000001</v>
      </c>
      <c r="W44" s="46">
        <f t="shared" si="2"/>
        <v>8884327.6600000001</v>
      </c>
    </row>
    <row r="45" spans="1:23" x14ac:dyDescent="0.2">
      <c r="A45" s="26" t="s">
        <v>78</v>
      </c>
      <c r="B45" s="9">
        <v>890984068</v>
      </c>
      <c r="C45" s="6" t="s">
        <v>8</v>
      </c>
      <c r="D45" s="6" t="s">
        <v>79</v>
      </c>
      <c r="E45" s="9" t="s">
        <v>13</v>
      </c>
      <c r="F45" s="19">
        <v>1653</v>
      </c>
      <c r="G45" s="19">
        <v>2994164671.8000002</v>
      </c>
      <c r="H45" s="20">
        <v>864621427</v>
      </c>
      <c r="I45" s="7">
        <v>0</v>
      </c>
      <c r="J45" s="7">
        <v>864621427</v>
      </c>
      <c r="K45" s="13">
        <v>0</v>
      </c>
      <c r="L45" s="18">
        <v>32386140.260000002</v>
      </c>
      <c r="M45" s="69">
        <v>0</v>
      </c>
      <c r="N45" s="13">
        <v>0</v>
      </c>
      <c r="O45" s="14">
        <v>0</v>
      </c>
      <c r="P45" s="28">
        <v>244898785.28999999</v>
      </c>
      <c r="Q45" s="30">
        <v>1852258319.2500002</v>
      </c>
      <c r="S45" s="91">
        <v>2994164671.8000002</v>
      </c>
      <c r="T45" s="43">
        <f t="shared" si="0"/>
        <v>11976659</v>
      </c>
      <c r="U45" s="43">
        <f>VLOOKUP(A45,'IVC - CÁLCULO INICIAL'!$A$12:$U$1118,21,0)</f>
        <v>8128758</v>
      </c>
      <c r="V45" s="43">
        <f t="shared" si="1"/>
        <v>3847901</v>
      </c>
      <c r="W45" s="46">
        <f t="shared" si="2"/>
        <v>961975.25</v>
      </c>
    </row>
    <row r="46" spans="1:23" x14ac:dyDescent="0.2">
      <c r="A46" s="26" t="s">
        <v>80</v>
      </c>
      <c r="B46" s="9">
        <v>890906445</v>
      </c>
      <c r="C46" s="6" t="s">
        <v>8</v>
      </c>
      <c r="D46" s="6" t="s">
        <v>81</v>
      </c>
      <c r="E46" s="9" t="s">
        <v>13</v>
      </c>
      <c r="F46" s="19">
        <v>78911</v>
      </c>
      <c r="G46" s="19">
        <v>111508290521.44</v>
      </c>
      <c r="H46" s="20">
        <v>42822455966</v>
      </c>
      <c r="I46" s="7">
        <v>0</v>
      </c>
      <c r="J46" s="7">
        <v>42822455966</v>
      </c>
      <c r="K46" s="13">
        <v>0</v>
      </c>
      <c r="L46" s="18">
        <v>1297049530.3599999</v>
      </c>
      <c r="M46" s="69">
        <v>0</v>
      </c>
      <c r="N46" s="13">
        <v>0</v>
      </c>
      <c r="O46" s="14">
        <v>0</v>
      </c>
      <c r="P46" s="28">
        <v>11693397515.48</v>
      </c>
      <c r="Q46" s="30">
        <v>55695387509.600006</v>
      </c>
      <c r="S46" s="91">
        <v>111508290521.44</v>
      </c>
      <c r="T46" s="43">
        <f t="shared" si="0"/>
        <v>446033162</v>
      </c>
      <c r="U46" s="43">
        <f>VLOOKUP(A46,'IVC - CÁLCULO INICIAL'!$A$12:$U$1118,21,0)</f>
        <v>302730146</v>
      </c>
      <c r="V46" s="43">
        <f t="shared" si="1"/>
        <v>143303016</v>
      </c>
      <c r="W46" s="46">
        <f t="shared" si="2"/>
        <v>35825754</v>
      </c>
    </row>
    <row r="47" spans="1:23" x14ac:dyDescent="0.2">
      <c r="A47" s="26" t="s">
        <v>82</v>
      </c>
      <c r="B47" s="9">
        <v>890980998</v>
      </c>
      <c r="C47" s="6" t="s">
        <v>8</v>
      </c>
      <c r="D47" s="6" t="s">
        <v>83</v>
      </c>
      <c r="E47" s="9" t="s">
        <v>16</v>
      </c>
      <c r="F47" s="19">
        <v>42285</v>
      </c>
      <c r="G47" s="19">
        <v>64507495639.330002</v>
      </c>
      <c r="H47" s="20">
        <v>22923456480</v>
      </c>
      <c r="I47" s="7">
        <v>0</v>
      </c>
      <c r="J47" s="7">
        <v>22923456480</v>
      </c>
      <c r="K47" s="13">
        <v>0</v>
      </c>
      <c r="L47" s="18">
        <v>698252525.44000006</v>
      </c>
      <c r="M47" s="69">
        <v>0</v>
      </c>
      <c r="N47" s="13">
        <v>0</v>
      </c>
      <c r="O47" s="14">
        <v>0</v>
      </c>
      <c r="P47" s="28">
        <v>6263026692.7399998</v>
      </c>
      <c r="Q47" s="30">
        <v>34622759941.150002</v>
      </c>
      <c r="S47" s="91">
        <v>64507495639.330002</v>
      </c>
      <c r="T47" s="43">
        <f t="shared" si="0"/>
        <v>258029983</v>
      </c>
      <c r="U47" s="43">
        <f>VLOOKUP(A47,'IVC - CÁLCULO INICIAL'!$A$12:$U$1118,21,0)</f>
        <v>175129252.63999999</v>
      </c>
      <c r="V47" s="43">
        <f t="shared" si="1"/>
        <v>82900730.360000014</v>
      </c>
      <c r="W47" s="46">
        <f t="shared" si="2"/>
        <v>20725182.59</v>
      </c>
    </row>
    <row r="48" spans="1:23" x14ac:dyDescent="0.2">
      <c r="A48" s="26" t="s">
        <v>84</v>
      </c>
      <c r="B48" s="9">
        <v>890910913</v>
      </c>
      <c r="C48" s="6" t="s">
        <v>8</v>
      </c>
      <c r="D48" s="6" t="s">
        <v>85</v>
      </c>
      <c r="E48" s="9" t="s">
        <v>13</v>
      </c>
      <c r="F48" s="19">
        <v>6756</v>
      </c>
      <c r="G48" s="19">
        <v>11509273036.92</v>
      </c>
      <c r="H48" s="20">
        <v>3666346069</v>
      </c>
      <c r="I48" s="7">
        <v>0</v>
      </c>
      <c r="J48" s="7">
        <v>3666346069</v>
      </c>
      <c r="K48" s="13">
        <v>0</v>
      </c>
      <c r="L48" s="18">
        <v>199039059.71000001</v>
      </c>
      <c r="M48" s="69">
        <v>0</v>
      </c>
      <c r="N48" s="13">
        <v>117849600.75</v>
      </c>
      <c r="O48" s="14">
        <v>0</v>
      </c>
      <c r="P48" s="28">
        <v>1001710243.6</v>
      </c>
      <c r="Q48" s="30">
        <v>6524328063.8599997</v>
      </c>
      <c r="S48" s="91">
        <v>11509273036.92</v>
      </c>
      <c r="T48" s="43">
        <f t="shared" si="0"/>
        <v>46037092</v>
      </c>
      <c r="U48" s="43">
        <f>VLOOKUP(A48,'IVC - CÁLCULO INICIAL'!$A$12:$U$1118,21,0)</f>
        <v>31246142</v>
      </c>
      <c r="V48" s="43">
        <f t="shared" si="1"/>
        <v>14790950</v>
      </c>
      <c r="W48" s="46">
        <f t="shared" si="2"/>
        <v>3697737.5</v>
      </c>
    </row>
    <row r="49" spans="1:23" x14ac:dyDescent="0.2">
      <c r="A49" s="26" t="s">
        <v>86</v>
      </c>
      <c r="B49" s="9">
        <v>890984634</v>
      </c>
      <c r="C49" s="6" t="s">
        <v>8</v>
      </c>
      <c r="D49" s="6" t="s">
        <v>87</v>
      </c>
      <c r="E49" s="9" t="s">
        <v>13</v>
      </c>
      <c r="F49" s="19">
        <v>11601</v>
      </c>
      <c r="G49" s="19">
        <v>18800218813.98</v>
      </c>
      <c r="H49" s="20">
        <v>6327185606</v>
      </c>
      <c r="I49" s="7">
        <v>0</v>
      </c>
      <c r="J49" s="7">
        <v>6327185606</v>
      </c>
      <c r="K49" s="13">
        <v>0</v>
      </c>
      <c r="L49" s="18">
        <v>240623978.21000001</v>
      </c>
      <c r="M49" s="69">
        <v>0</v>
      </c>
      <c r="N49" s="13">
        <v>0</v>
      </c>
      <c r="O49" s="14">
        <v>0</v>
      </c>
      <c r="P49" s="28">
        <v>1715330461.5999999</v>
      </c>
      <c r="Q49" s="30">
        <v>10517078768.17</v>
      </c>
      <c r="S49" s="91">
        <v>18800218813.98</v>
      </c>
      <c r="T49" s="43">
        <f t="shared" si="0"/>
        <v>75200875</v>
      </c>
      <c r="U49" s="43">
        <f>VLOOKUP(A49,'IVC - CÁLCULO INICIAL'!$A$12:$U$1118,21,0)</f>
        <v>51040088</v>
      </c>
      <c r="V49" s="43">
        <f t="shared" si="1"/>
        <v>24160787</v>
      </c>
      <c r="W49" s="46">
        <f t="shared" si="2"/>
        <v>6040196.75</v>
      </c>
    </row>
    <row r="50" spans="1:23" x14ac:dyDescent="0.2">
      <c r="A50" s="26" t="s">
        <v>88</v>
      </c>
      <c r="B50" s="9">
        <v>890983718</v>
      </c>
      <c r="C50" s="6" t="s">
        <v>8</v>
      </c>
      <c r="D50" s="6" t="s">
        <v>89</v>
      </c>
      <c r="E50" s="9" t="s">
        <v>13</v>
      </c>
      <c r="F50" s="19">
        <v>2742</v>
      </c>
      <c r="G50" s="19">
        <v>4708387297.2199993</v>
      </c>
      <c r="H50" s="20">
        <v>1466715071</v>
      </c>
      <c r="I50" s="7">
        <v>0</v>
      </c>
      <c r="J50" s="7">
        <v>1466715071</v>
      </c>
      <c r="K50" s="13">
        <v>0</v>
      </c>
      <c r="L50" s="18">
        <v>40088542.82</v>
      </c>
      <c r="M50" s="69">
        <v>0</v>
      </c>
      <c r="N50" s="13">
        <v>0</v>
      </c>
      <c r="O50" s="14">
        <v>0</v>
      </c>
      <c r="P50" s="28">
        <v>406235136.56999999</v>
      </c>
      <c r="Q50" s="30">
        <v>2795348546.8299999</v>
      </c>
      <c r="S50" s="91">
        <v>4708387297.2199993</v>
      </c>
      <c r="T50" s="43">
        <f t="shared" si="0"/>
        <v>18833549</v>
      </c>
      <c r="U50" s="43">
        <f>VLOOKUP(A50,'IVC - CÁLCULO INICIAL'!$A$12:$U$1118,21,0)</f>
        <v>12782644</v>
      </c>
      <c r="V50" s="43">
        <f t="shared" si="1"/>
        <v>6050905</v>
      </c>
      <c r="W50" s="46">
        <f t="shared" si="2"/>
        <v>1512726.25</v>
      </c>
    </row>
    <row r="51" spans="1:23" x14ac:dyDescent="0.2">
      <c r="A51" s="26" t="s">
        <v>90</v>
      </c>
      <c r="B51" s="9">
        <v>890982261</v>
      </c>
      <c r="C51" s="6" t="s">
        <v>8</v>
      </c>
      <c r="D51" s="6" t="s">
        <v>91</v>
      </c>
      <c r="E51" s="9" t="s">
        <v>13</v>
      </c>
      <c r="F51" s="19">
        <v>13611</v>
      </c>
      <c r="G51" s="19">
        <v>21481859725.160004</v>
      </c>
      <c r="H51" s="20">
        <v>7250508701</v>
      </c>
      <c r="I51" s="7">
        <v>0</v>
      </c>
      <c r="J51" s="7">
        <v>7250508701</v>
      </c>
      <c r="K51" s="13">
        <v>0</v>
      </c>
      <c r="L51" s="18">
        <v>334664136.63999999</v>
      </c>
      <c r="M51" s="69">
        <v>0</v>
      </c>
      <c r="N51" s="13">
        <v>0</v>
      </c>
      <c r="O51" s="14">
        <v>0</v>
      </c>
      <c r="P51" s="28">
        <v>2017520720.3</v>
      </c>
      <c r="Q51" s="30">
        <v>11879166167.220001</v>
      </c>
      <c r="S51" s="91">
        <v>21481859725.160004</v>
      </c>
      <c r="T51" s="43">
        <f t="shared" si="0"/>
        <v>85927439</v>
      </c>
      <c r="U51" s="43">
        <f>VLOOKUP(A51,'IVC - CÁLCULO INICIAL'!$A$12:$U$1118,21,0)</f>
        <v>58320386</v>
      </c>
      <c r="V51" s="43">
        <f t="shared" si="1"/>
        <v>27607053</v>
      </c>
      <c r="W51" s="46">
        <f t="shared" si="2"/>
        <v>6901763.25</v>
      </c>
    </row>
    <row r="52" spans="1:23" x14ac:dyDescent="0.2">
      <c r="A52" s="26" t="s">
        <v>92</v>
      </c>
      <c r="B52" s="9">
        <v>890980767</v>
      </c>
      <c r="C52" s="6" t="s">
        <v>8</v>
      </c>
      <c r="D52" s="6" t="s">
        <v>93</v>
      </c>
      <c r="E52" s="9" t="s">
        <v>13</v>
      </c>
      <c r="F52" s="19">
        <v>20021</v>
      </c>
      <c r="G52" s="19">
        <v>32022163736.959999</v>
      </c>
      <c r="H52" s="20">
        <v>10855349605</v>
      </c>
      <c r="I52" s="7">
        <v>0</v>
      </c>
      <c r="J52" s="7">
        <v>10855349605</v>
      </c>
      <c r="K52" s="13">
        <v>0</v>
      </c>
      <c r="L52" s="18">
        <v>532263895.13999999</v>
      </c>
      <c r="M52" s="69">
        <v>299652671.51999998</v>
      </c>
      <c r="N52" s="13">
        <v>0</v>
      </c>
      <c r="O52" s="14">
        <v>0</v>
      </c>
      <c r="P52" s="28">
        <v>2940863352.5999999</v>
      </c>
      <c r="Q52" s="30">
        <v>17394034212.700001</v>
      </c>
      <c r="S52" s="91">
        <v>32022163736.959999</v>
      </c>
      <c r="T52" s="43">
        <f t="shared" si="0"/>
        <v>128088655</v>
      </c>
      <c r="U52" s="43">
        <f>VLOOKUP(A52,'IVC - CÁLCULO INICIAL'!$A$12:$U$1118,21,0)</f>
        <v>86935906.640000001</v>
      </c>
      <c r="V52" s="43">
        <f t="shared" si="1"/>
        <v>41152748.359999999</v>
      </c>
      <c r="W52" s="46">
        <f t="shared" si="2"/>
        <v>10288187.09</v>
      </c>
    </row>
    <row r="53" spans="1:23" x14ac:dyDescent="0.2">
      <c r="A53" s="26" t="s">
        <v>94</v>
      </c>
      <c r="B53" s="9">
        <v>890980094</v>
      </c>
      <c r="C53" s="6" t="s">
        <v>8</v>
      </c>
      <c r="D53" s="6" t="s">
        <v>95</v>
      </c>
      <c r="E53" s="9" t="s">
        <v>16</v>
      </c>
      <c r="F53" s="19">
        <v>21705</v>
      </c>
      <c r="G53" s="19">
        <v>33739128479.559998</v>
      </c>
      <c r="H53" s="20">
        <v>11805755684</v>
      </c>
      <c r="I53" s="7">
        <v>0</v>
      </c>
      <c r="J53" s="7">
        <v>11805755684</v>
      </c>
      <c r="K53" s="13">
        <v>0</v>
      </c>
      <c r="L53" s="18">
        <v>243740336.77000001</v>
      </c>
      <c r="M53" s="69">
        <v>0</v>
      </c>
      <c r="N53" s="13">
        <v>0</v>
      </c>
      <c r="O53" s="14">
        <v>0</v>
      </c>
      <c r="P53" s="28">
        <v>3205205617.2199998</v>
      </c>
      <c r="Q53" s="30">
        <v>18484426841.57</v>
      </c>
      <c r="S53" s="91">
        <v>33739128479.559998</v>
      </c>
      <c r="T53" s="43">
        <f t="shared" si="0"/>
        <v>134956514</v>
      </c>
      <c r="U53" s="43">
        <f>VLOOKUP(A53,'IVC - CÁLCULO INICIAL'!$A$12:$U$1118,21,0)</f>
        <v>91597236.640000001</v>
      </c>
      <c r="V53" s="43">
        <f t="shared" si="1"/>
        <v>43359277.359999999</v>
      </c>
      <c r="W53" s="46">
        <f t="shared" si="2"/>
        <v>10839819.34</v>
      </c>
    </row>
    <row r="54" spans="1:23" x14ac:dyDescent="0.2">
      <c r="A54" s="26" t="s">
        <v>96</v>
      </c>
      <c r="B54" s="9">
        <v>890984043</v>
      </c>
      <c r="C54" s="6" t="s">
        <v>8</v>
      </c>
      <c r="D54" s="6" t="s">
        <v>97</v>
      </c>
      <c r="E54" s="9" t="s">
        <v>13</v>
      </c>
      <c r="F54" s="19">
        <v>9072</v>
      </c>
      <c r="G54" s="19">
        <v>12479227595.51</v>
      </c>
      <c r="H54" s="20">
        <v>4861541743</v>
      </c>
      <c r="I54" s="7">
        <v>0</v>
      </c>
      <c r="J54" s="7">
        <v>4861541743</v>
      </c>
      <c r="K54" s="13">
        <v>0</v>
      </c>
      <c r="L54" s="18">
        <v>273601112.80000001</v>
      </c>
      <c r="M54" s="69">
        <v>0</v>
      </c>
      <c r="N54" s="13">
        <v>0</v>
      </c>
      <c r="O54" s="14">
        <v>0</v>
      </c>
      <c r="P54" s="28">
        <v>1303306808.28</v>
      </c>
      <c r="Q54" s="30">
        <v>6040777931.4300003</v>
      </c>
      <c r="S54" s="91">
        <v>12479227595.51</v>
      </c>
      <c r="T54" s="43">
        <f t="shared" si="0"/>
        <v>49916910</v>
      </c>
      <c r="U54" s="43">
        <f>VLOOKUP(A54,'IVC - CÁLCULO INICIAL'!$A$12:$U$1118,21,0)</f>
        <v>33879439.359999999</v>
      </c>
      <c r="V54" s="43">
        <f t="shared" si="1"/>
        <v>16037470.640000001</v>
      </c>
      <c r="W54" s="46">
        <f t="shared" si="2"/>
        <v>4009367.66</v>
      </c>
    </row>
    <row r="55" spans="1:23" x14ac:dyDescent="0.2">
      <c r="A55" s="26" t="s">
        <v>98</v>
      </c>
      <c r="B55" s="9">
        <v>890983664</v>
      </c>
      <c r="C55" s="6" t="s">
        <v>8</v>
      </c>
      <c r="D55" s="6" t="s">
        <v>99</v>
      </c>
      <c r="E55" s="9" t="s">
        <v>13</v>
      </c>
      <c r="F55" s="19">
        <v>6681</v>
      </c>
      <c r="G55" s="19">
        <v>12626441446.610001</v>
      </c>
      <c r="H55" s="20">
        <v>3566481471</v>
      </c>
      <c r="I55" s="7">
        <v>0</v>
      </c>
      <c r="J55" s="7">
        <v>3566481471</v>
      </c>
      <c r="K55" s="13">
        <v>0</v>
      </c>
      <c r="L55" s="18">
        <v>127919765.94</v>
      </c>
      <c r="M55" s="69">
        <v>0</v>
      </c>
      <c r="N55" s="13">
        <v>167229316.56</v>
      </c>
      <c r="O55" s="14">
        <v>0</v>
      </c>
      <c r="P55" s="28">
        <v>990578480.63</v>
      </c>
      <c r="Q55" s="30">
        <v>7774232412.4800005</v>
      </c>
      <c r="S55" s="91">
        <v>12626441446.610001</v>
      </c>
      <c r="T55" s="43">
        <f t="shared" si="0"/>
        <v>50505766</v>
      </c>
      <c r="U55" s="43">
        <f>VLOOKUP(A55,'IVC - CÁLCULO INICIAL'!$A$12:$U$1118,21,0)</f>
        <v>34279105.359999999</v>
      </c>
      <c r="V55" s="43">
        <f t="shared" si="1"/>
        <v>16226660.640000001</v>
      </c>
      <c r="W55" s="46">
        <f t="shared" si="2"/>
        <v>4056665.16</v>
      </c>
    </row>
    <row r="56" spans="1:23" x14ac:dyDescent="0.2">
      <c r="A56" s="26" t="s">
        <v>100</v>
      </c>
      <c r="B56" s="9">
        <v>890984221</v>
      </c>
      <c r="C56" s="6" t="s">
        <v>8</v>
      </c>
      <c r="D56" s="6" t="s">
        <v>101</v>
      </c>
      <c r="E56" s="9" t="s">
        <v>16</v>
      </c>
      <c r="F56" s="19">
        <v>48369</v>
      </c>
      <c r="G56" s="19">
        <v>71706883815.600006</v>
      </c>
      <c r="H56" s="20">
        <v>26209854408</v>
      </c>
      <c r="I56" s="7">
        <v>0</v>
      </c>
      <c r="J56" s="7">
        <v>26209854408</v>
      </c>
      <c r="K56" s="13">
        <v>0</v>
      </c>
      <c r="L56" s="18">
        <v>679371145.25</v>
      </c>
      <c r="M56" s="69">
        <v>0</v>
      </c>
      <c r="N56" s="13">
        <v>0</v>
      </c>
      <c r="O56" s="14">
        <v>0</v>
      </c>
      <c r="P56" s="28">
        <v>7167371116.25</v>
      </c>
      <c r="Q56" s="30">
        <v>37650287146.100006</v>
      </c>
      <c r="S56" s="91">
        <v>71706883815.600006</v>
      </c>
      <c r="T56" s="43">
        <f t="shared" si="0"/>
        <v>286827535</v>
      </c>
      <c r="U56" s="43">
        <f>VLOOKUP(A56,'IVC - CÁLCULO INICIAL'!$A$12:$U$1118,21,0)</f>
        <v>194674632</v>
      </c>
      <c r="V56" s="43">
        <f t="shared" si="1"/>
        <v>92152903</v>
      </c>
      <c r="W56" s="46">
        <f t="shared" si="2"/>
        <v>23038225.75</v>
      </c>
    </row>
    <row r="57" spans="1:23" x14ac:dyDescent="0.2">
      <c r="A57" s="26" t="s">
        <v>102</v>
      </c>
      <c r="B57" s="9">
        <v>890982068</v>
      </c>
      <c r="C57" s="6" t="s">
        <v>8</v>
      </c>
      <c r="D57" s="6" t="s">
        <v>103</v>
      </c>
      <c r="E57" s="9" t="s">
        <v>13</v>
      </c>
      <c r="F57" s="19">
        <v>3010</v>
      </c>
      <c r="G57" s="19">
        <v>4435083941.1099997</v>
      </c>
      <c r="H57" s="20">
        <v>1613936438</v>
      </c>
      <c r="I57" s="7">
        <v>0</v>
      </c>
      <c r="J57" s="7">
        <v>1613936438</v>
      </c>
      <c r="K57" s="13">
        <v>0</v>
      </c>
      <c r="L57" s="18">
        <v>53281212.780000001</v>
      </c>
      <c r="M57" s="69">
        <v>0</v>
      </c>
      <c r="N57" s="13">
        <v>0</v>
      </c>
      <c r="O57" s="14">
        <v>0</v>
      </c>
      <c r="P57" s="28">
        <v>445567365.73000002</v>
      </c>
      <c r="Q57" s="30">
        <v>2322298924.5999994</v>
      </c>
      <c r="S57" s="91">
        <v>4435083941.1099997</v>
      </c>
      <c r="T57" s="43">
        <f t="shared" si="0"/>
        <v>17740336</v>
      </c>
      <c r="U57" s="43">
        <f>VLOOKUP(A57,'IVC - CÁLCULO INICIAL'!$A$12:$U$1118,21,0)</f>
        <v>12040662</v>
      </c>
      <c r="V57" s="43">
        <f t="shared" si="1"/>
        <v>5699674</v>
      </c>
      <c r="W57" s="46">
        <f t="shared" si="2"/>
        <v>1424918.5</v>
      </c>
    </row>
    <row r="58" spans="1:23" x14ac:dyDescent="0.2">
      <c r="A58" s="26" t="s">
        <v>104</v>
      </c>
      <c r="B58" s="9">
        <v>890907106</v>
      </c>
      <c r="C58" s="6" t="s">
        <v>8</v>
      </c>
      <c r="D58" s="6" t="s">
        <v>105</v>
      </c>
      <c r="E58" s="9" t="s">
        <v>13</v>
      </c>
      <c r="F58" s="19">
        <v>28468</v>
      </c>
      <c r="G58" s="19">
        <v>45250547209.050003</v>
      </c>
      <c r="H58" s="20">
        <v>15337792130</v>
      </c>
      <c r="I58" s="7">
        <v>0</v>
      </c>
      <c r="J58" s="7">
        <v>15337792130</v>
      </c>
      <c r="K58" s="13">
        <v>0</v>
      </c>
      <c r="L58" s="18">
        <v>2317959078.0500002</v>
      </c>
      <c r="M58" s="69">
        <v>75503738.409999996</v>
      </c>
      <c r="N58" s="13">
        <v>0</v>
      </c>
      <c r="O58" s="14">
        <v>0</v>
      </c>
      <c r="P58" s="28">
        <v>4055078613.9400001</v>
      </c>
      <c r="Q58" s="30">
        <v>23464213648.650005</v>
      </c>
      <c r="S58" s="91">
        <v>45250547209.050003</v>
      </c>
      <c r="T58" s="43">
        <f t="shared" si="0"/>
        <v>181002189</v>
      </c>
      <c r="U58" s="43">
        <f>VLOOKUP(A58,'IVC - CÁLCULO INICIAL'!$A$12:$U$1118,21,0)</f>
        <v>122849204.64</v>
      </c>
      <c r="V58" s="43">
        <f t="shared" si="1"/>
        <v>58152984.359999999</v>
      </c>
      <c r="W58" s="46">
        <f t="shared" si="2"/>
        <v>14538246.09</v>
      </c>
    </row>
    <row r="59" spans="1:23" x14ac:dyDescent="0.2">
      <c r="A59" s="26" t="s">
        <v>106</v>
      </c>
      <c r="B59" s="9">
        <v>890980848</v>
      </c>
      <c r="C59" s="6" t="s">
        <v>8</v>
      </c>
      <c r="D59" s="6" t="s">
        <v>107</v>
      </c>
      <c r="E59" s="9" t="s">
        <v>13</v>
      </c>
      <c r="F59" s="19">
        <v>8159</v>
      </c>
      <c r="G59" s="19">
        <v>15578788808.020002</v>
      </c>
      <c r="H59" s="20">
        <v>4358845501</v>
      </c>
      <c r="I59" s="7">
        <v>0</v>
      </c>
      <c r="J59" s="7">
        <v>4358845501</v>
      </c>
      <c r="K59" s="13">
        <v>0</v>
      </c>
      <c r="L59" s="18">
        <v>198079606.88999999</v>
      </c>
      <c r="M59" s="69">
        <v>0</v>
      </c>
      <c r="N59" s="13">
        <v>0</v>
      </c>
      <c r="O59" s="14">
        <v>0</v>
      </c>
      <c r="P59" s="28">
        <v>1208909458.3099999</v>
      </c>
      <c r="Q59" s="30">
        <v>9812954241.8200016</v>
      </c>
      <c r="S59" s="91">
        <v>15578788808.020002</v>
      </c>
      <c r="T59" s="43">
        <f t="shared" si="0"/>
        <v>62315155</v>
      </c>
      <c r="U59" s="43">
        <f>VLOOKUP(A59,'IVC - CÁLCULO INICIAL'!$A$12:$U$1118,21,0)</f>
        <v>42294335.359999999</v>
      </c>
      <c r="V59" s="43">
        <f t="shared" si="1"/>
        <v>20020819.640000001</v>
      </c>
      <c r="W59" s="46">
        <f t="shared" si="2"/>
        <v>5005204.91</v>
      </c>
    </row>
    <row r="60" spans="1:23" x14ac:dyDescent="0.2">
      <c r="A60" s="26" t="s">
        <v>108</v>
      </c>
      <c r="B60" s="9">
        <v>890983706</v>
      </c>
      <c r="C60" s="6" t="s">
        <v>8</v>
      </c>
      <c r="D60" s="6" t="s">
        <v>109</v>
      </c>
      <c r="E60" s="9" t="s">
        <v>13</v>
      </c>
      <c r="F60" s="19">
        <v>18758</v>
      </c>
      <c r="G60" s="19">
        <v>27155221507.880001</v>
      </c>
      <c r="H60" s="20">
        <v>10167790457</v>
      </c>
      <c r="I60" s="7">
        <v>0</v>
      </c>
      <c r="J60" s="7">
        <v>10167790457</v>
      </c>
      <c r="K60" s="13">
        <v>0</v>
      </c>
      <c r="L60" s="18">
        <v>223810526.94</v>
      </c>
      <c r="M60" s="69">
        <v>0</v>
      </c>
      <c r="N60" s="13">
        <v>0</v>
      </c>
      <c r="O60" s="14">
        <v>0</v>
      </c>
      <c r="P60" s="28">
        <v>2762755145.1199999</v>
      </c>
      <c r="Q60" s="30">
        <v>14000865378.82</v>
      </c>
      <c r="S60" s="91">
        <v>27155221507.880001</v>
      </c>
      <c r="T60" s="43">
        <f t="shared" si="0"/>
        <v>108620886</v>
      </c>
      <c r="U60" s="43">
        <f>VLOOKUP(A60,'IVC - CÁLCULO INICIAL'!$A$12:$U$1118,21,0)</f>
        <v>73722806.640000001</v>
      </c>
      <c r="V60" s="43">
        <f t="shared" si="1"/>
        <v>34898079.359999999</v>
      </c>
      <c r="W60" s="46">
        <f t="shared" si="2"/>
        <v>8724519.8399999999</v>
      </c>
    </row>
    <row r="61" spans="1:23" x14ac:dyDescent="0.2">
      <c r="A61" s="26" t="s">
        <v>110</v>
      </c>
      <c r="B61" s="9">
        <v>890983786</v>
      </c>
      <c r="C61" s="6" t="s">
        <v>8</v>
      </c>
      <c r="D61" s="6" t="s">
        <v>111</v>
      </c>
      <c r="E61" s="9" t="s">
        <v>13</v>
      </c>
      <c r="F61" s="19">
        <v>3982</v>
      </c>
      <c r="G61" s="19">
        <v>6114874465.3500004</v>
      </c>
      <c r="H61" s="20">
        <v>2158285709</v>
      </c>
      <c r="I61" s="7">
        <v>0</v>
      </c>
      <c r="J61" s="7">
        <v>2158285709</v>
      </c>
      <c r="K61" s="13">
        <v>0</v>
      </c>
      <c r="L61" s="18">
        <v>53892632.32</v>
      </c>
      <c r="M61" s="69">
        <v>0</v>
      </c>
      <c r="N61" s="13">
        <v>0</v>
      </c>
      <c r="O61" s="14">
        <v>0</v>
      </c>
      <c r="P61" s="28">
        <v>590280284.30999994</v>
      </c>
      <c r="Q61" s="30">
        <v>3312415839.7200003</v>
      </c>
      <c r="S61" s="91">
        <v>6114874465.3500004</v>
      </c>
      <c r="T61" s="43">
        <f t="shared" si="0"/>
        <v>24459498</v>
      </c>
      <c r="U61" s="43">
        <f>VLOOKUP(A61,'IVC - CÁLCULO INICIAL'!$A$12:$U$1118,21,0)</f>
        <v>16601069.359999999</v>
      </c>
      <c r="V61" s="43">
        <f t="shared" si="1"/>
        <v>7858428.6400000006</v>
      </c>
      <c r="W61" s="46">
        <f t="shared" si="2"/>
        <v>1964607.16</v>
      </c>
    </row>
    <row r="62" spans="1:23" x14ac:dyDescent="0.2">
      <c r="A62" s="26" t="s">
        <v>112</v>
      </c>
      <c r="B62" s="9">
        <v>890980807</v>
      </c>
      <c r="C62" s="6" t="s">
        <v>8</v>
      </c>
      <c r="D62" s="6" t="s">
        <v>113</v>
      </c>
      <c r="E62" s="9" t="s">
        <v>13</v>
      </c>
      <c r="F62" s="19">
        <v>16270</v>
      </c>
      <c r="G62" s="19">
        <v>25508594120.369999</v>
      </c>
      <c r="H62" s="20">
        <v>8863408052</v>
      </c>
      <c r="I62" s="7">
        <v>0</v>
      </c>
      <c r="J62" s="7">
        <v>8863408052</v>
      </c>
      <c r="K62" s="13">
        <v>0</v>
      </c>
      <c r="L62" s="18">
        <v>639575395.59000003</v>
      </c>
      <c r="M62" s="69">
        <v>0</v>
      </c>
      <c r="N62" s="13">
        <v>0</v>
      </c>
      <c r="O62" s="14">
        <v>0</v>
      </c>
      <c r="P62" s="28">
        <v>2383681510.1900001</v>
      </c>
      <c r="Q62" s="30">
        <v>13621929162.589998</v>
      </c>
      <c r="S62" s="91">
        <v>25508594120.369999</v>
      </c>
      <c r="T62" s="43">
        <f t="shared" si="0"/>
        <v>102034376</v>
      </c>
      <c r="U62" s="43">
        <f>VLOOKUP(A62,'IVC - CÁLCULO INICIAL'!$A$12:$U$1118,21,0)</f>
        <v>69252433.359999999</v>
      </c>
      <c r="V62" s="43">
        <f t="shared" si="1"/>
        <v>32781942.640000001</v>
      </c>
      <c r="W62" s="46">
        <f t="shared" si="2"/>
        <v>8195485.6600000001</v>
      </c>
    </row>
    <row r="63" spans="1:23" x14ac:dyDescent="0.2">
      <c r="A63" s="26" t="s">
        <v>114</v>
      </c>
      <c r="B63" s="9">
        <v>890983938</v>
      </c>
      <c r="C63" s="6" t="s">
        <v>8</v>
      </c>
      <c r="D63" s="6" t="s">
        <v>115</v>
      </c>
      <c r="E63" s="9" t="s">
        <v>13</v>
      </c>
      <c r="F63" s="19">
        <v>4822</v>
      </c>
      <c r="G63" s="19">
        <v>8427237744.1099997</v>
      </c>
      <c r="H63" s="20">
        <v>2577892550</v>
      </c>
      <c r="I63" s="7">
        <v>0</v>
      </c>
      <c r="J63" s="7">
        <v>2577892550</v>
      </c>
      <c r="K63" s="13">
        <v>0</v>
      </c>
      <c r="L63" s="18">
        <v>102451340.84999999</v>
      </c>
      <c r="M63" s="69">
        <v>0</v>
      </c>
      <c r="N63" s="13">
        <v>0</v>
      </c>
      <c r="O63" s="14">
        <v>0</v>
      </c>
      <c r="P63" s="28">
        <v>714213912.01999998</v>
      </c>
      <c r="Q63" s="30">
        <v>5032679941.2399998</v>
      </c>
      <c r="S63" s="91">
        <v>8427237744.1099997</v>
      </c>
      <c r="T63" s="43">
        <f t="shared" si="0"/>
        <v>33708951</v>
      </c>
      <c r="U63" s="43">
        <f>VLOOKUP(A63,'IVC - CÁLCULO INICIAL'!$A$12:$U$1118,21,0)</f>
        <v>22878827.359999999</v>
      </c>
      <c r="V63" s="43">
        <f t="shared" si="1"/>
        <v>10830123.640000001</v>
      </c>
      <c r="W63" s="46">
        <f t="shared" si="2"/>
        <v>2707530.91</v>
      </c>
    </row>
    <row r="64" spans="1:23" x14ac:dyDescent="0.2">
      <c r="A64" s="26" t="s">
        <v>116</v>
      </c>
      <c r="B64" s="9">
        <v>890983728</v>
      </c>
      <c r="C64" s="6" t="s">
        <v>8</v>
      </c>
      <c r="D64" s="6" t="s">
        <v>117</v>
      </c>
      <c r="E64" s="9" t="s">
        <v>13</v>
      </c>
      <c r="F64" s="19">
        <v>6787</v>
      </c>
      <c r="G64" s="19">
        <v>11008017336.370001</v>
      </c>
      <c r="H64" s="20">
        <v>3630613398</v>
      </c>
      <c r="I64" s="7">
        <v>0</v>
      </c>
      <c r="J64" s="7">
        <v>3630613398</v>
      </c>
      <c r="K64" s="13">
        <v>0</v>
      </c>
      <c r="L64" s="18">
        <v>85055152.730000004</v>
      </c>
      <c r="M64" s="69">
        <v>0</v>
      </c>
      <c r="N64" s="13">
        <v>0</v>
      </c>
      <c r="O64" s="14">
        <v>0</v>
      </c>
      <c r="P64" s="28">
        <v>1006311372.3</v>
      </c>
      <c r="Q64" s="30">
        <v>6286037413.3400011</v>
      </c>
      <c r="S64" s="91">
        <v>11008017336.370001</v>
      </c>
      <c r="T64" s="43">
        <f t="shared" si="0"/>
        <v>44032069</v>
      </c>
      <c r="U64" s="43">
        <f>VLOOKUP(A64,'IVC - CÁLCULO INICIAL'!$A$12:$U$1118,21,0)</f>
        <v>29885300</v>
      </c>
      <c r="V64" s="43">
        <f t="shared" si="1"/>
        <v>14146769</v>
      </c>
      <c r="W64" s="46">
        <f t="shared" si="2"/>
        <v>3536692.25</v>
      </c>
    </row>
    <row r="65" spans="1:23" x14ac:dyDescent="0.2">
      <c r="A65" s="26" t="s">
        <v>118</v>
      </c>
      <c r="B65" s="9">
        <v>890981162</v>
      </c>
      <c r="C65" s="6" t="s">
        <v>8</v>
      </c>
      <c r="D65" s="6" t="s">
        <v>119</v>
      </c>
      <c r="E65" s="9" t="s">
        <v>13</v>
      </c>
      <c r="F65" s="19">
        <v>4125</v>
      </c>
      <c r="G65" s="19">
        <v>6670933757.04</v>
      </c>
      <c r="H65" s="20">
        <v>2149037726</v>
      </c>
      <c r="I65" s="7">
        <v>0</v>
      </c>
      <c r="J65" s="7">
        <v>2149037726</v>
      </c>
      <c r="K65" s="13">
        <v>0</v>
      </c>
      <c r="L65" s="18">
        <v>73580653.260000005</v>
      </c>
      <c r="M65" s="69">
        <v>0</v>
      </c>
      <c r="N65" s="13">
        <v>0</v>
      </c>
      <c r="O65" s="14">
        <v>0</v>
      </c>
      <c r="P65" s="28">
        <v>611504845.70000005</v>
      </c>
      <c r="Q65" s="30">
        <v>3836810532.0799999</v>
      </c>
      <c r="S65" s="91">
        <v>6670933757.04</v>
      </c>
      <c r="T65" s="43">
        <f t="shared" si="0"/>
        <v>26683735</v>
      </c>
      <c r="U65" s="43">
        <f>VLOOKUP(A65,'IVC - CÁLCULO INICIAL'!$A$12:$U$1118,21,0)</f>
        <v>18110696</v>
      </c>
      <c r="V65" s="43">
        <f t="shared" si="1"/>
        <v>8573039</v>
      </c>
      <c r="W65" s="46">
        <f t="shared" si="2"/>
        <v>2143259.75</v>
      </c>
    </row>
    <row r="66" spans="1:23" x14ac:dyDescent="0.2">
      <c r="A66" s="26" t="s">
        <v>120</v>
      </c>
      <c r="B66" s="9">
        <v>890982055</v>
      </c>
      <c r="C66" s="6" t="s">
        <v>8</v>
      </c>
      <c r="D66" s="6" t="s">
        <v>121</v>
      </c>
      <c r="E66" s="9" t="s">
        <v>13</v>
      </c>
      <c r="F66" s="19">
        <v>15312</v>
      </c>
      <c r="G66" s="19">
        <v>24736051591.919998</v>
      </c>
      <c r="H66" s="20">
        <v>8335355297</v>
      </c>
      <c r="I66" s="7">
        <v>0</v>
      </c>
      <c r="J66" s="7">
        <v>8335355297</v>
      </c>
      <c r="K66" s="13">
        <v>0</v>
      </c>
      <c r="L66" s="18">
        <v>634987172.82000005</v>
      </c>
      <c r="M66" s="69">
        <v>0</v>
      </c>
      <c r="N66" s="13">
        <v>0</v>
      </c>
      <c r="O66" s="14">
        <v>0</v>
      </c>
      <c r="P66" s="28">
        <v>2248319272.5</v>
      </c>
      <c r="Q66" s="30">
        <v>13517389849.599998</v>
      </c>
      <c r="S66" s="91">
        <v>24736051591.919998</v>
      </c>
      <c r="T66" s="43">
        <f t="shared" si="0"/>
        <v>98944206</v>
      </c>
      <c r="U66" s="43">
        <f>VLOOKUP(A66,'IVC - CÁLCULO INICIAL'!$A$12:$U$1118,21,0)</f>
        <v>67155083.359999999</v>
      </c>
      <c r="V66" s="43">
        <f t="shared" si="1"/>
        <v>31789122.640000001</v>
      </c>
      <c r="W66" s="46">
        <f t="shared" si="2"/>
        <v>7947280.6600000001</v>
      </c>
    </row>
    <row r="67" spans="1:23" x14ac:dyDescent="0.2">
      <c r="A67" s="26" t="s">
        <v>122</v>
      </c>
      <c r="B67" s="9">
        <v>890983830</v>
      </c>
      <c r="C67" s="6" t="s">
        <v>8</v>
      </c>
      <c r="D67" s="6" t="s">
        <v>123</v>
      </c>
      <c r="E67" s="9" t="s">
        <v>13</v>
      </c>
      <c r="F67" s="19">
        <v>3976</v>
      </c>
      <c r="G67" s="19">
        <v>6053919028.9099998</v>
      </c>
      <c r="H67" s="20">
        <v>2130564533</v>
      </c>
      <c r="I67" s="7">
        <v>0</v>
      </c>
      <c r="J67" s="7">
        <v>2130564533</v>
      </c>
      <c r="K67" s="13">
        <v>0</v>
      </c>
      <c r="L67" s="18">
        <v>76929995.469999999</v>
      </c>
      <c r="M67" s="69">
        <v>0</v>
      </c>
      <c r="N67" s="13">
        <v>0</v>
      </c>
      <c r="O67" s="14">
        <v>0</v>
      </c>
      <c r="P67" s="28">
        <v>583155956.00999999</v>
      </c>
      <c r="Q67" s="30">
        <v>3263268544.4300003</v>
      </c>
      <c r="S67" s="91">
        <v>6053919028.9099998</v>
      </c>
      <c r="T67" s="43">
        <f t="shared" si="0"/>
        <v>24215676</v>
      </c>
      <c r="U67" s="43">
        <f>VLOOKUP(A67,'IVC - CÁLCULO INICIAL'!$A$12:$U$1118,21,0)</f>
        <v>16435583.359999999</v>
      </c>
      <c r="V67" s="43">
        <f t="shared" si="1"/>
        <v>7780092.6400000006</v>
      </c>
      <c r="W67" s="46">
        <f t="shared" si="2"/>
        <v>1945023.16</v>
      </c>
    </row>
    <row r="68" spans="1:23" x14ac:dyDescent="0.2">
      <c r="A68" s="26" t="s">
        <v>124</v>
      </c>
      <c r="B68" s="9">
        <v>890982494</v>
      </c>
      <c r="C68" s="6" t="s">
        <v>8</v>
      </c>
      <c r="D68" s="6" t="s">
        <v>125</v>
      </c>
      <c r="E68" s="9" t="s">
        <v>13</v>
      </c>
      <c r="F68" s="19">
        <v>3221</v>
      </c>
      <c r="G68" s="19">
        <v>5917614640.1000004</v>
      </c>
      <c r="H68" s="20">
        <v>1687812093</v>
      </c>
      <c r="I68" s="7">
        <v>0</v>
      </c>
      <c r="J68" s="7">
        <v>1687812093</v>
      </c>
      <c r="K68" s="13">
        <v>0</v>
      </c>
      <c r="L68" s="18">
        <v>71083441.879999995</v>
      </c>
      <c r="M68" s="69">
        <v>0</v>
      </c>
      <c r="N68" s="13">
        <v>156544705</v>
      </c>
      <c r="O68" s="14">
        <v>0</v>
      </c>
      <c r="P68" s="28">
        <v>477478419.56999999</v>
      </c>
      <c r="Q68" s="30">
        <v>3524695980.6500001</v>
      </c>
      <c r="S68" s="91">
        <v>5917614640.1000004</v>
      </c>
      <c r="T68" s="43">
        <f t="shared" si="0"/>
        <v>23670459</v>
      </c>
      <c r="U68" s="43">
        <f>VLOOKUP(A68,'IVC - CÁLCULO INICIAL'!$A$12:$U$1118,21,0)</f>
        <v>16065535.359999999</v>
      </c>
      <c r="V68" s="43">
        <f t="shared" si="1"/>
        <v>7604923.6400000006</v>
      </c>
      <c r="W68" s="46">
        <f t="shared" si="2"/>
        <v>1901230.91</v>
      </c>
    </row>
    <row r="69" spans="1:23" x14ac:dyDescent="0.2">
      <c r="A69" s="26" t="s">
        <v>126</v>
      </c>
      <c r="B69" s="9">
        <v>890984986</v>
      </c>
      <c r="C69" s="6" t="s">
        <v>8</v>
      </c>
      <c r="D69" s="6" t="s">
        <v>127</v>
      </c>
      <c r="E69" s="9" t="s">
        <v>13</v>
      </c>
      <c r="F69" s="19">
        <v>2737</v>
      </c>
      <c r="G69" s="19">
        <v>4851317661.4200001</v>
      </c>
      <c r="H69" s="20">
        <v>1470675237</v>
      </c>
      <c r="I69" s="7">
        <v>0</v>
      </c>
      <c r="J69" s="7">
        <v>1470675237</v>
      </c>
      <c r="K69" s="13">
        <v>0</v>
      </c>
      <c r="L69" s="18">
        <v>67547201.900000006</v>
      </c>
      <c r="M69" s="69">
        <v>0</v>
      </c>
      <c r="N69" s="13">
        <v>0</v>
      </c>
      <c r="O69" s="14">
        <v>0</v>
      </c>
      <c r="P69" s="28">
        <v>406086713.06999999</v>
      </c>
      <c r="Q69" s="30">
        <v>2907008509.4499998</v>
      </c>
      <c r="S69" s="91">
        <v>4851317661.4200001</v>
      </c>
      <c r="T69" s="43">
        <f t="shared" si="0"/>
        <v>19405271</v>
      </c>
      <c r="U69" s="43">
        <f>VLOOKUP(A69,'IVC - CÁLCULO INICIAL'!$A$12:$U$1118,21,0)</f>
        <v>13170680.640000001</v>
      </c>
      <c r="V69" s="43">
        <f t="shared" si="1"/>
        <v>6234590.3599999994</v>
      </c>
      <c r="W69" s="46">
        <f t="shared" si="2"/>
        <v>1558647.59</v>
      </c>
    </row>
    <row r="70" spans="1:23" x14ac:dyDescent="0.2">
      <c r="A70" s="26" t="s">
        <v>128</v>
      </c>
      <c r="B70" s="9">
        <v>890980093</v>
      </c>
      <c r="C70" s="6" t="s">
        <v>8</v>
      </c>
      <c r="D70" s="6" t="s">
        <v>129</v>
      </c>
      <c r="E70" s="9" t="s">
        <v>49</v>
      </c>
      <c r="F70" s="19">
        <v>67773</v>
      </c>
      <c r="G70" s="19">
        <v>117468397085.28</v>
      </c>
      <c r="H70" s="20">
        <v>36669261068</v>
      </c>
      <c r="I70" s="7">
        <v>0</v>
      </c>
      <c r="J70" s="7">
        <v>36669261068</v>
      </c>
      <c r="K70" s="13">
        <v>0</v>
      </c>
      <c r="L70" s="18">
        <v>3325745182.6900001</v>
      </c>
      <c r="M70" s="69">
        <v>1023195195.3099999</v>
      </c>
      <c r="N70" s="13">
        <v>0</v>
      </c>
      <c r="O70" s="14">
        <v>0</v>
      </c>
      <c r="P70" s="28">
        <v>9837361569.9699993</v>
      </c>
      <c r="Q70" s="30">
        <v>66612834069.309998</v>
      </c>
      <c r="S70" s="91">
        <v>117468397085.28</v>
      </c>
      <c r="T70" s="43">
        <f t="shared" si="0"/>
        <v>469873588</v>
      </c>
      <c r="U70" s="43">
        <f>VLOOKUP(A70,'IVC - CÁLCULO INICIAL'!$A$12:$U$1118,21,0)</f>
        <v>318911041.36000001</v>
      </c>
      <c r="V70" s="43">
        <f t="shared" si="1"/>
        <v>150962546.63999999</v>
      </c>
      <c r="W70" s="46">
        <f t="shared" si="2"/>
        <v>37740636.659999996</v>
      </c>
    </row>
    <row r="71" spans="1:23" x14ac:dyDescent="0.2">
      <c r="A71" s="26" t="s">
        <v>130</v>
      </c>
      <c r="B71" s="9">
        <v>890982278</v>
      </c>
      <c r="C71" s="6" t="s">
        <v>8</v>
      </c>
      <c r="D71" s="6" t="s">
        <v>131</v>
      </c>
      <c r="E71" s="9" t="s">
        <v>16</v>
      </c>
      <c r="F71" s="19">
        <v>17463</v>
      </c>
      <c r="G71" s="19">
        <v>28006447520.979996</v>
      </c>
      <c r="H71" s="20">
        <v>9158477634</v>
      </c>
      <c r="I71" s="7">
        <v>0</v>
      </c>
      <c r="J71" s="7">
        <v>9158477634</v>
      </c>
      <c r="K71" s="13">
        <v>0</v>
      </c>
      <c r="L71" s="18">
        <v>210387058.63</v>
      </c>
      <c r="M71" s="69">
        <v>0</v>
      </c>
      <c r="N71" s="13">
        <v>0</v>
      </c>
      <c r="O71" s="14">
        <v>0</v>
      </c>
      <c r="P71" s="28">
        <v>2588209101.7800002</v>
      </c>
      <c r="Q71" s="30">
        <v>16049373726.569998</v>
      </c>
      <c r="S71" s="91">
        <v>28006447520.979996</v>
      </c>
      <c r="T71" s="43">
        <f t="shared" si="0"/>
        <v>112025790</v>
      </c>
      <c r="U71" s="43">
        <f>VLOOKUP(A71,'IVC - CÁLCULO INICIAL'!$A$12:$U$1118,21,0)</f>
        <v>76033772</v>
      </c>
      <c r="V71" s="43">
        <f t="shared" si="1"/>
        <v>35992018</v>
      </c>
      <c r="W71" s="46">
        <f t="shared" si="2"/>
        <v>8998004.5</v>
      </c>
    </row>
    <row r="72" spans="1:23" x14ac:dyDescent="0.2">
      <c r="A72" s="26" t="s">
        <v>132</v>
      </c>
      <c r="B72" s="9">
        <v>890982294</v>
      </c>
      <c r="C72" s="6" t="s">
        <v>8</v>
      </c>
      <c r="D72" s="6" t="s">
        <v>133</v>
      </c>
      <c r="E72" s="9" t="s">
        <v>13</v>
      </c>
      <c r="F72" s="19">
        <v>9588</v>
      </c>
      <c r="G72" s="19">
        <v>15945042109.270002</v>
      </c>
      <c r="H72" s="20">
        <v>5231991254</v>
      </c>
      <c r="I72" s="7">
        <v>0</v>
      </c>
      <c r="J72" s="7">
        <v>5231991254</v>
      </c>
      <c r="K72" s="13">
        <v>0</v>
      </c>
      <c r="L72" s="18">
        <v>341174826.72000003</v>
      </c>
      <c r="M72" s="69">
        <v>0</v>
      </c>
      <c r="N72" s="13">
        <v>0</v>
      </c>
      <c r="O72" s="14">
        <v>0</v>
      </c>
      <c r="P72" s="28">
        <v>1419077143.1400001</v>
      </c>
      <c r="Q72" s="30">
        <v>8952798885.4100018</v>
      </c>
      <c r="S72" s="91">
        <v>15945042109.270002</v>
      </c>
      <c r="T72" s="43">
        <f t="shared" si="0"/>
        <v>63780168</v>
      </c>
      <c r="U72" s="43">
        <f>VLOOKUP(A72,'IVC - CÁLCULO INICIAL'!$A$12:$U$1118,21,0)</f>
        <v>43288664</v>
      </c>
      <c r="V72" s="43">
        <f t="shared" si="1"/>
        <v>20491504</v>
      </c>
      <c r="W72" s="46">
        <f t="shared" si="2"/>
        <v>5122876</v>
      </c>
    </row>
    <row r="73" spans="1:23" x14ac:dyDescent="0.2">
      <c r="A73" s="26" t="s">
        <v>134</v>
      </c>
      <c r="B73" s="9">
        <v>890981069</v>
      </c>
      <c r="C73" s="6" t="s">
        <v>8</v>
      </c>
      <c r="D73" s="6" t="s">
        <v>135</v>
      </c>
      <c r="E73" s="9" t="s">
        <v>13</v>
      </c>
      <c r="F73" s="19">
        <v>6512</v>
      </c>
      <c r="G73" s="19">
        <v>11843056601.23</v>
      </c>
      <c r="H73" s="20">
        <v>3491169909</v>
      </c>
      <c r="I73" s="7">
        <v>0</v>
      </c>
      <c r="J73" s="7">
        <v>3491169909</v>
      </c>
      <c r="K73" s="13">
        <v>0</v>
      </c>
      <c r="L73" s="18">
        <v>198786855.09999999</v>
      </c>
      <c r="M73" s="69">
        <v>0</v>
      </c>
      <c r="N73" s="13">
        <v>0</v>
      </c>
      <c r="O73" s="14">
        <v>0</v>
      </c>
      <c r="P73" s="28">
        <v>963120131.98000002</v>
      </c>
      <c r="Q73" s="30">
        <v>7189979705.1499996</v>
      </c>
      <c r="S73" s="91">
        <v>11843056601.23</v>
      </c>
      <c r="T73" s="43">
        <f t="shared" si="0"/>
        <v>47372226</v>
      </c>
      <c r="U73" s="43">
        <f>VLOOKUP(A73,'IVC - CÁLCULO INICIAL'!$A$12:$U$1118,21,0)</f>
        <v>32152320</v>
      </c>
      <c r="V73" s="43">
        <f t="shared" si="1"/>
        <v>15219906</v>
      </c>
      <c r="W73" s="46">
        <f t="shared" si="2"/>
        <v>3804976.5</v>
      </c>
    </row>
    <row r="74" spans="1:23" x14ac:dyDescent="0.2">
      <c r="A74" s="26" t="s">
        <v>136</v>
      </c>
      <c r="B74" s="9">
        <v>890981207</v>
      </c>
      <c r="C74" s="6" t="s">
        <v>8</v>
      </c>
      <c r="D74" s="6" t="s">
        <v>137</v>
      </c>
      <c r="E74" s="9" t="s">
        <v>13</v>
      </c>
      <c r="F74" s="19">
        <v>15918</v>
      </c>
      <c r="G74" s="19">
        <v>24305716788.919998</v>
      </c>
      <c r="H74" s="20">
        <v>8592321739</v>
      </c>
      <c r="I74" s="7">
        <v>0</v>
      </c>
      <c r="J74" s="7">
        <v>8592321739</v>
      </c>
      <c r="K74" s="13">
        <v>0</v>
      </c>
      <c r="L74" s="18">
        <v>795359639.69000006</v>
      </c>
      <c r="M74" s="69">
        <v>0</v>
      </c>
      <c r="N74" s="13">
        <v>0</v>
      </c>
      <c r="O74" s="14">
        <v>0</v>
      </c>
      <c r="P74" s="28">
        <v>2322531025.6199999</v>
      </c>
      <c r="Q74" s="30">
        <v>12595504384.609997</v>
      </c>
      <c r="S74" s="91">
        <v>24305716788.919998</v>
      </c>
      <c r="T74" s="43">
        <f t="shared" si="0"/>
        <v>97222867</v>
      </c>
      <c r="U74" s="43">
        <f>VLOOKUP(A74,'IVC - CÁLCULO INICIAL'!$A$12:$U$1118,21,0)</f>
        <v>65986781.359999999</v>
      </c>
      <c r="V74" s="43">
        <f t="shared" si="1"/>
        <v>31236085.640000001</v>
      </c>
      <c r="W74" s="46">
        <f t="shared" si="2"/>
        <v>7809021.4100000001</v>
      </c>
    </row>
    <row r="75" spans="1:23" x14ac:dyDescent="0.2">
      <c r="A75" s="26" t="s">
        <v>138</v>
      </c>
      <c r="B75" s="9">
        <v>890980782</v>
      </c>
      <c r="C75" s="6" t="s">
        <v>8</v>
      </c>
      <c r="D75" s="6" t="s">
        <v>139</v>
      </c>
      <c r="E75" s="9" t="s">
        <v>13</v>
      </c>
      <c r="F75" s="19">
        <v>12702</v>
      </c>
      <c r="G75" s="19">
        <v>21046662371.84</v>
      </c>
      <c r="H75" s="20">
        <v>6870349626</v>
      </c>
      <c r="I75" s="7">
        <v>0</v>
      </c>
      <c r="J75" s="7">
        <v>6870349626</v>
      </c>
      <c r="K75" s="13">
        <v>0</v>
      </c>
      <c r="L75" s="18">
        <v>317778201.89999998</v>
      </c>
      <c r="M75" s="69">
        <v>118466243.31999999</v>
      </c>
      <c r="N75" s="13">
        <v>0</v>
      </c>
      <c r="O75" s="14">
        <v>0</v>
      </c>
      <c r="P75" s="28">
        <v>1830655525.9400001</v>
      </c>
      <c r="Q75" s="30">
        <v>11909412774.68</v>
      </c>
      <c r="S75" s="91">
        <v>21046662371.84</v>
      </c>
      <c r="T75" s="43">
        <f t="shared" si="0"/>
        <v>84186649</v>
      </c>
      <c r="U75" s="43">
        <f>VLOOKUP(A75,'IVC - CÁLCULO INICIAL'!$A$12:$U$1118,21,0)</f>
        <v>57138883.359999999</v>
      </c>
      <c r="V75" s="43">
        <f t="shared" si="1"/>
        <v>27047765.640000001</v>
      </c>
      <c r="W75" s="46">
        <f t="shared" si="2"/>
        <v>6761941.4100000001</v>
      </c>
    </row>
    <row r="76" spans="1:23" x14ac:dyDescent="0.2">
      <c r="A76" s="26" t="s">
        <v>140</v>
      </c>
      <c r="B76" s="9">
        <v>811009017</v>
      </c>
      <c r="C76" s="6" t="s">
        <v>8</v>
      </c>
      <c r="D76" s="6" t="s">
        <v>141</v>
      </c>
      <c r="E76" s="9" t="s">
        <v>13</v>
      </c>
      <c r="F76" s="19">
        <v>4683</v>
      </c>
      <c r="G76" s="19">
        <v>7306818348.0600004</v>
      </c>
      <c r="H76" s="20">
        <v>2510318981</v>
      </c>
      <c r="I76" s="7">
        <v>0</v>
      </c>
      <c r="J76" s="7">
        <v>2510318981</v>
      </c>
      <c r="K76" s="13">
        <v>0</v>
      </c>
      <c r="L76" s="18">
        <v>136695666.09</v>
      </c>
      <c r="M76" s="69">
        <v>0</v>
      </c>
      <c r="N76" s="13">
        <v>0</v>
      </c>
      <c r="O76" s="14">
        <v>0</v>
      </c>
      <c r="P76" s="28">
        <v>693434621.14999998</v>
      </c>
      <c r="Q76" s="30">
        <v>3966369079.8200002</v>
      </c>
      <c r="S76" s="91">
        <v>7306818348.0600004</v>
      </c>
      <c r="T76" s="43">
        <f t="shared" si="0"/>
        <v>29227273</v>
      </c>
      <c r="U76" s="43">
        <f>VLOOKUP(A76,'IVC - CÁLCULO INICIAL'!$A$12:$U$1118,21,0)</f>
        <v>19837038</v>
      </c>
      <c r="V76" s="43">
        <f t="shared" si="1"/>
        <v>9390235</v>
      </c>
      <c r="W76" s="46">
        <f t="shared" si="2"/>
        <v>2347558.75</v>
      </c>
    </row>
    <row r="77" spans="1:23" x14ac:dyDescent="0.2">
      <c r="A77" s="26" t="s">
        <v>142</v>
      </c>
      <c r="B77" s="9">
        <v>890981995</v>
      </c>
      <c r="C77" s="6" t="s">
        <v>8</v>
      </c>
      <c r="D77" s="6" t="s">
        <v>143</v>
      </c>
      <c r="E77" s="9" t="s">
        <v>13</v>
      </c>
      <c r="F77" s="19">
        <v>10079</v>
      </c>
      <c r="G77" s="19">
        <v>15574893368.16</v>
      </c>
      <c r="H77" s="20">
        <v>5478233902</v>
      </c>
      <c r="I77" s="7">
        <v>0</v>
      </c>
      <c r="J77" s="7">
        <v>5478233902</v>
      </c>
      <c r="K77" s="13">
        <v>0</v>
      </c>
      <c r="L77" s="18">
        <v>388250258.10000002</v>
      </c>
      <c r="M77" s="69">
        <v>0</v>
      </c>
      <c r="N77" s="13">
        <v>0</v>
      </c>
      <c r="O77" s="14">
        <v>0</v>
      </c>
      <c r="P77" s="28">
        <v>1482305556.8</v>
      </c>
      <c r="Q77" s="30">
        <v>8226103651.2599993</v>
      </c>
      <c r="S77" s="91">
        <v>15574893368.16</v>
      </c>
      <c r="T77" s="43">
        <f t="shared" ref="T77:T140" si="3">+ROUND(S77*0.004,0)</f>
        <v>62299573</v>
      </c>
      <c r="U77" s="43">
        <f>VLOOKUP(A77,'IVC - CÁLCULO INICIAL'!$A$12:$U$1118,21,0)</f>
        <v>42283759.359999999</v>
      </c>
      <c r="V77" s="43">
        <f t="shared" ref="V77:V140" si="4">+T77-U77</f>
        <v>20015813.640000001</v>
      </c>
      <c r="W77" s="46">
        <f t="shared" ref="W77:W140" si="5">ROUND(V77/4,2)</f>
        <v>5003953.41</v>
      </c>
    </row>
    <row r="78" spans="1:23" x14ac:dyDescent="0.2">
      <c r="A78" s="26" t="s">
        <v>144</v>
      </c>
      <c r="B78" s="9">
        <v>890983672</v>
      </c>
      <c r="C78" s="6" t="s">
        <v>8</v>
      </c>
      <c r="D78" s="6" t="s">
        <v>145</v>
      </c>
      <c r="E78" s="9" t="s">
        <v>13</v>
      </c>
      <c r="F78" s="19">
        <v>7465</v>
      </c>
      <c r="G78" s="19">
        <v>12169885286.099998</v>
      </c>
      <c r="H78" s="20">
        <v>4016789575</v>
      </c>
      <c r="I78" s="7">
        <v>0</v>
      </c>
      <c r="J78" s="7">
        <v>4016789575</v>
      </c>
      <c r="K78" s="13">
        <v>0</v>
      </c>
      <c r="L78" s="18">
        <v>128478969.31</v>
      </c>
      <c r="M78" s="69">
        <v>0</v>
      </c>
      <c r="N78" s="13">
        <v>0</v>
      </c>
      <c r="O78" s="14">
        <v>0</v>
      </c>
      <c r="P78" s="28">
        <v>1107684627.0599999</v>
      </c>
      <c r="Q78" s="30">
        <v>6916932114.7299995</v>
      </c>
      <c r="S78" s="91">
        <v>12169885286.099998</v>
      </c>
      <c r="T78" s="43">
        <f t="shared" si="3"/>
        <v>48679541</v>
      </c>
      <c r="U78" s="43">
        <f>VLOOKUP(A78,'IVC - CÁLCULO INICIAL'!$A$12:$U$1118,21,0)</f>
        <v>33039616.640000001</v>
      </c>
      <c r="V78" s="43">
        <f t="shared" si="4"/>
        <v>15639924.359999999</v>
      </c>
      <c r="W78" s="46">
        <f t="shared" si="5"/>
        <v>3909981.09</v>
      </c>
    </row>
    <row r="79" spans="1:23" x14ac:dyDescent="0.2">
      <c r="A79" s="26" t="s">
        <v>146</v>
      </c>
      <c r="B79" s="9">
        <v>890980958</v>
      </c>
      <c r="C79" s="6" t="s">
        <v>8</v>
      </c>
      <c r="D79" s="6" t="s">
        <v>147</v>
      </c>
      <c r="E79" s="9" t="s">
        <v>13</v>
      </c>
      <c r="F79" s="19">
        <v>5944</v>
      </c>
      <c r="G79" s="19">
        <v>9516665938.6700001</v>
      </c>
      <c r="H79" s="20">
        <v>3175011766</v>
      </c>
      <c r="I79" s="7">
        <v>0</v>
      </c>
      <c r="J79" s="7">
        <v>3175011766</v>
      </c>
      <c r="K79" s="13">
        <v>0</v>
      </c>
      <c r="L79" s="18">
        <v>108123946.04000001</v>
      </c>
      <c r="M79" s="69">
        <v>0</v>
      </c>
      <c r="N79" s="13">
        <v>0</v>
      </c>
      <c r="O79" s="14">
        <v>0</v>
      </c>
      <c r="P79" s="28">
        <v>881041933.02999997</v>
      </c>
      <c r="Q79" s="30">
        <v>5352488293.6000004</v>
      </c>
      <c r="S79" s="91">
        <v>9516665938.6700001</v>
      </c>
      <c r="T79" s="43">
        <f t="shared" si="3"/>
        <v>38066664</v>
      </c>
      <c r="U79" s="43">
        <f>VLOOKUP(A79,'IVC - CÁLCULO INICIAL'!$A$12:$U$1118,21,0)</f>
        <v>25836479.359999999</v>
      </c>
      <c r="V79" s="43">
        <f t="shared" si="4"/>
        <v>12230184.640000001</v>
      </c>
      <c r="W79" s="46">
        <f t="shared" si="5"/>
        <v>3057546.16</v>
      </c>
    </row>
    <row r="80" spans="1:23" x14ac:dyDescent="0.2">
      <c r="A80" s="26" t="s">
        <v>148</v>
      </c>
      <c r="B80" s="9">
        <v>890983716</v>
      </c>
      <c r="C80" s="6" t="s">
        <v>8</v>
      </c>
      <c r="D80" s="6" t="s">
        <v>149</v>
      </c>
      <c r="E80" s="9" t="s">
        <v>13</v>
      </c>
      <c r="F80" s="19">
        <v>26358</v>
      </c>
      <c r="G80" s="19">
        <v>37381394682</v>
      </c>
      <c r="H80" s="20">
        <v>13775981744</v>
      </c>
      <c r="I80" s="7">
        <v>0</v>
      </c>
      <c r="J80" s="7">
        <v>13775981744</v>
      </c>
      <c r="K80" s="13">
        <v>0</v>
      </c>
      <c r="L80" s="18">
        <v>1078578385.25</v>
      </c>
      <c r="M80" s="69">
        <v>0</v>
      </c>
      <c r="N80" s="13">
        <v>0</v>
      </c>
      <c r="O80" s="14">
        <v>0</v>
      </c>
      <c r="P80" s="28">
        <v>3869549231.1399999</v>
      </c>
      <c r="Q80" s="30">
        <v>18657285321.610001</v>
      </c>
      <c r="S80" s="91">
        <v>37381394682</v>
      </c>
      <c r="T80" s="43">
        <f t="shared" si="3"/>
        <v>149525579</v>
      </c>
      <c r="U80" s="43">
        <f>VLOOKUP(A80,'IVC - CÁLCULO INICIAL'!$A$12:$U$1118,21,0)</f>
        <v>101485504</v>
      </c>
      <c r="V80" s="43">
        <f t="shared" si="4"/>
        <v>48040075</v>
      </c>
      <c r="W80" s="46">
        <f t="shared" si="5"/>
        <v>12010018.75</v>
      </c>
    </row>
    <row r="81" spans="1:23" x14ac:dyDescent="0.2">
      <c r="A81" s="26" t="s">
        <v>150</v>
      </c>
      <c r="B81" s="9">
        <v>890981115</v>
      </c>
      <c r="C81" s="6" t="s">
        <v>8</v>
      </c>
      <c r="D81" s="6" t="s">
        <v>151</v>
      </c>
      <c r="E81" s="9" t="s">
        <v>13</v>
      </c>
      <c r="F81" s="19">
        <v>4519</v>
      </c>
      <c r="G81" s="19">
        <v>8179122538.7399998</v>
      </c>
      <c r="H81" s="20">
        <v>2406756323</v>
      </c>
      <c r="I81" s="7">
        <v>0</v>
      </c>
      <c r="J81" s="7">
        <v>2406756323</v>
      </c>
      <c r="K81" s="13">
        <v>0</v>
      </c>
      <c r="L81" s="18">
        <v>121516774.8</v>
      </c>
      <c r="M81" s="69">
        <v>0</v>
      </c>
      <c r="N81" s="13">
        <v>0</v>
      </c>
      <c r="O81" s="14">
        <v>0</v>
      </c>
      <c r="P81" s="28">
        <v>670132130.66999996</v>
      </c>
      <c r="Q81" s="30">
        <v>4980717310.2699995</v>
      </c>
      <c r="S81" s="91">
        <v>8179122538.7399998</v>
      </c>
      <c r="T81" s="43">
        <f t="shared" si="3"/>
        <v>32716490</v>
      </c>
      <c r="U81" s="43">
        <f>VLOOKUP(A81,'IVC - CÁLCULO INICIAL'!$A$12:$U$1118,21,0)</f>
        <v>22205227.359999999</v>
      </c>
      <c r="V81" s="43">
        <f t="shared" si="4"/>
        <v>10511262.640000001</v>
      </c>
      <c r="W81" s="46">
        <f t="shared" si="5"/>
        <v>2627815.66</v>
      </c>
    </row>
    <row r="82" spans="1:23" x14ac:dyDescent="0.2">
      <c r="A82" s="26" t="s">
        <v>152</v>
      </c>
      <c r="B82" s="9">
        <v>890984882</v>
      </c>
      <c r="C82" s="6" t="s">
        <v>8</v>
      </c>
      <c r="D82" s="6" t="s">
        <v>153</v>
      </c>
      <c r="E82" s="9" t="s">
        <v>16</v>
      </c>
      <c r="F82" s="19">
        <v>4928</v>
      </c>
      <c r="G82" s="19">
        <v>6478039737.7700005</v>
      </c>
      <c r="H82" s="20">
        <v>2658771132</v>
      </c>
      <c r="I82" s="7">
        <v>0</v>
      </c>
      <c r="J82" s="7">
        <v>2658771132</v>
      </c>
      <c r="K82" s="13">
        <v>0</v>
      </c>
      <c r="L82" s="18">
        <v>63908592.82</v>
      </c>
      <c r="M82" s="69">
        <v>0</v>
      </c>
      <c r="N82" s="13">
        <v>0</v>
      </c>
      <c r="O82" s="14">
        <v>0</v>
      </c>
      <c r="P82" s="28">
        <v>721189816.80999994</v>
      </c>
      <c r="Q82" s="30">
        <v>3034170196.1400003</v>
      </c>
      <c r="S82" s="91">
        <v>6478039737.7700005</v>
      </c>
      <c r="T82" s="43">
        <f t="shared" si="3"/>
        <v>25912159</v>
      </c>
      <c r="U82" s="43">
        <f>VLOOKUP(A82,'IVC - CÁLCULO INICIAL'!$A$12:$U$1118,21,0)</f>
        <v>17587014.640000001</v>
      </c>
      <c r="V82" s="43">
        <f t="shared" si="4"/>
        <v>8325144.3599999994</v>
      </c>
      <c r="W82" s="46">
        <f t="shared" si="5"/>
        <v>2081286.09</v>
      </c>
    </row>
    <row r="83" spans="1:23" x14ac:dyDescent="0.2">
      <c r="A83" s="26" t="s">
        <v>154</v>
      </c>
      <c r="B83" s="9">
        <v>890980950</v>
      </c>
      <c r="C83" s="6" t="s">
        <v>8</v>
      </c>
      <c r="D83" s="6" t="s">
        <v>155</v>
      </c>
      <c r="E83" s="9" t="s">
        <v>16</v>
      </c>
      <c r="F83" s="19">
        <v>21476</v>
      </c>
      <c r="G83" s="19">
        <v>30267783303.619999</v>
      </c>
      <c r="H83" s="20">
        <v>10896626620</v>
      </c>
      <c r="I83" s="7">
        <v>0</v>
      </c>
      <c r="J83" s="7">
        <v>10896626620</v>
      </c>
      <c r="K83" s="13">
        <v>0</v>
      </c>
      <c r="L83" s="18">
        <v>245269187</v>
      </c>
      <c r="M83" s="69">
        <v>0</v>
      </c>
      <c r="N83" s="13">
        <v>0</v>
      </c>
      <c r="O83" s="14">
        <v>0</v>
      </c>
      <c r="P83" s="28">
        <v>3181903126.7399998</v>
      </c>
      <c r="Q83" s="30">
        <v>15943984369.879999</v>
      </c>
      <c r="S83" s="91">
        <v>30267783303.619999</v>
      </c>
      <c r="T83" s="43">
        <f t="shared" si="3"/>
        <v>121071133</v>
      </c>
      <c r="U83" s="43">
        <f>VLOOKUP(A83,'IVC - CÁLCULO INICIAL'!$A$12:$U$1118,21,0)</f>
        <v>82172997.359999999</v>
      </c>
      <c r="V83" s="43">
        <f t="shared" si="4"/>
        <v>38898135.640000001</v>
      </c>
      <c r="W83" s="46">
        <f t="shared" si="5"/>
        <v>9724533.9100000001</v>
      </c>
    </row>
    <row r="84" spans="1:23" x14ac:dyDescent="0.2">
      <c r="A84" s="26" t="s">
        <v>156</v>
      </c>
      <c r="B84" s="9">
        <v>890982566</v>
      </c>
      <c r="C84" s="6" t="s">
        <v>8</v>
      </c>
      <c r="D84" s="6" t="s">
        <v>157</v>
      </c>
      <c r="E84" s="9" t="s">
        <v>13</v>
      </c>
      <c r="F84" s="19">
        <v>7991</v>
      </c>
      <c r="G84" s="19">
        <v>12922027481.91</v>
      </c>
      <c r="H84" s="20">
        <v>4226615795</v>
      </c>
      <c r="I84" s="7">
        <v>0</v>
      </c>
      <c r="J84" s="7">
        <v>4226615795</v>
      </c>
      <c r="K84" s="13">
        <v>0</v>
      </c>
      <c r="L84" s="18">
        <v>90785959.340000004</v>
      </c>
      <c r="M84" s="69">
        <v>0</v>
      </c>
      <c r="N84" s="13">
        <v>0</v>
      </c>
      <c r="O84" s="14">
        <v>0</v>
      </c>
      <c r="P84" s="28">
        <v>1185310120.8199999</v>
      </c>
      <c r="Q84" s="30">
        <v>7419315606.75</v>
      </c>
      <c r="S84" s="91">
        <v>12922027481.91</v>
      </c>
      <c r="T84" s="43">
        <f t="shared" si="3"/>
        <v>51688110</v>
      </c>
      <c r="U84" s="43">
        <f>VLOOKUP(A84,'IVC - CÁLCULO INICIAL'!$A$12:$U$1118,21,0)</f>
        <v>35081582</v>
      </c>
      <c r="V84" s="43">
        <f t="shared" si="4"/>
        <v>16606528</v>
      </c>
      <c r="W84" s="46">
        <f t="shared" si="5"/>
        <v>4151632</v>
      </c>
    </row>
    <row r="85" spans="1:23" x14ac:dyDescent="0.2">
      <c r="A85" s="26" t="s">
        <v>158</v>
      </c>
      <c r="B85" s="9">
        <v>890983873</v>
      </c>
      <c r="C85" s="6" t="s">
        <v>8</v>
      </c>
      <c r="D85" s="6" t="s">
        <v>159</v>
      </c>
      <c r="E85" s="9" t="s">
        <v>16</v>
      </c>
      <c r="F85" s="19">
        <v>49843</v>
      </c>
      <c r="G85" s="19">
        <v>72831498032.199997</v>
      </c>
      <c r="H85" s="20">
        <v>27192169696</v>
      </c>
      <c r="I85" s="7">
        <v>0</v>
      </c>
      <c r="J85" s="7">
        <v>27192169696</v>
      </c>
      <c r="K85" s="13">
        <v>0</v>
      </c>
      <c r="L85" s="18">
        <v>684683910.01999998</v>
      </c>
      <c r="M85" s="69">
        <v>0</v>
      </c>
      <c r="N85" s="13">
        <v>699884604</v>
      </c>
      <c r="O85" s="14">
        <v>0</v>
      </c>
      <c r="P85" s="28">
        <v>7385256823.3999996</v>
      </c>
      <c r="Q85" s="30">
        <v>36869502998.779999</v>
      </c>
      <c r="S85" s="91">
        <v>72831498032.199997</v>
      </c>
      <c r="T85" s="43">
        <f t="shared" si="3"/>
        <v>291325992</v>
      </c>
      <c r="U85" s="43">
        <f>VLOOKUP(A85,'IVC - CÁLCULO INICIAL'!$A$12:$U$1118,21,0)</f>
        <v>197727809.36000001</v>
      </c>
      <c r="V85" s="43">
        <f t="shared" si="4"/>
        <v>93598182.639999986</v>
      </c>
      <c r="W85" s="46">
        <f t="shared" si="5"/>
        <v>23399545.66</v>
      </c>
    </row>
    <row r="86" spans="1:23" x14ac:dyDescent="0.2">
      <c r="A86" s="26" t="s">
        <v>160</v>
      </c>
      <c r="B86" s="9">
        <v>890985354</v>
      </c>
      <c r="C86" s="6" t="s">
        <v>8</v>
      </c>
      <c r="D86" s="6" t="s">
        <v>161</v>
      </c>
      <c r="E86" s="9" t="s">
        <v>16</v>
      </c>
      <c r="F86" s="19">
        <v>26258</v>
      </c>
      <c r="G86" s="19">
        <v>39215931127.040001</v>
      </c>
      <c r="H86" s="20">
        <v>14323174489</v>
      </c>
      <c r="I86" s="7">
        <v>0</v>
      </c>
      <c r="J86" s="7">
        <v>14323174489</v>
      </c>
      <c r="K86" s="13">
        <v>0</v>
      </c>
      <c r="L86" s="18">
        <v>338110550.88999999</v>
      </c>
      <c r="M86" s="69">
        <v>0</v>
      </c>
      <c r="N86" s="13">
        <v>0</v>
      </c>
      <c r="O86" s="14">
        <v>0</v>
      </c>
      <c r="P86" s="28">
        <v>3878009370.9899998</v>
      </c>
      <c r="Q86" s="30">
        <v>20676636716.160004</v>
      </c>
      <c r="S86" s="91">
        <v>39215931127.040001</v>
      </c>
      <c r="T86" s="43">
        <f t="shared" si="3"/>
        <v>156863725</v>
      </c>
      <c r="U86" s="43">
        <f>VLOOKUP(A86,'IVC - CÁLCULO INICIAL'!$A$12:$U$1118,21,0)</f>
        <v>106466026</v>
      </c>
      <c r="V86" s="43">
        <f t="shared" si="4"/>
        <v>50397699</v>
      </c>
      <c r="W86" s="46">
        <f t="shared" si="5"/>
        <v>12599424.75</v>
      </c>
    </row>
    <row r="87" spans="1:23" x14ac:dyDescent="0.2">
      <c r="A87" s="26" t="s">
        <v>162</v>
      </c>
      <c r="B87" s="9">
        <v>890984161</v>
      </c>
      <c r="C87" s="6" t="s">
        <v>8</v>
      </c>
      <c r="D87" s="6" t="s">
        <v>163</v>
      </c>
      <c r="E87" s="9" t="s">
        <v>13</v>
      </c>
      <c r="F87" s="19">
        <v>1853</v>
      </c>
      <c r="G87" s="19">
        <v>3211338175.96</v>
      </c>
      <c r="H87" s="20">
        <v>978959161</v>
      </c>
      <c r="I87" s="7">
        <v>0</v>
      </c>
      <c r="J87" s="7">
        <v>978959161</v>
      </c>
      <c r="K87" s="13">
        <v>0</v>
      </c>
      <c r="L87" s="18">
        <v>25097866.030000001</v>
      </c>
      <c r="M87" s="69">
        <v>0</v>
      </c>
      <c r="N87" s="13">
        <v>0</v>
      </c>
      <c r="O87" s="14">
        <v>0</v>
      </c>
      <c r="P87" s="28">
        <v>275028757.06</v>
      </c>
      <c r="Q87" s="30">
        <v>1932252391.8699999</v>
      </c>
      <c r="S87" s="91">
        <v>3211338175.96</v>
      </c>
      <c r="T87" s="43">
        <f t="shared" si="3"/>
        <v>12845353</v>
      </c>
      <c r="U87" s="43">
        <f>VLOOKUP(A87,'IVC - CÁLCULO INICIAL'!$A$12:$U$1118,21,0)</f>
        <v>8718355.3599999994</v>
      </c>
      <c r="V87" s="43">
        <f t="shared" si="4"/>
        <v>4126997.6400000006</v>
      </c>
      <c r="W87" s="46">
        <f t="shared" si="5"/>
        <v>1031749.41</v>
      </c>
    </row>
    <row r="88" spans="1:23" x14ac:dyDescent="0.2">
      <c r="A88" s="26" t="s">
        <v>164</v>
      </c>
      <c r="B88" s="9">
        <v>890980917</v>
      </c>
      <c r="C88" s="6" t="s">
        <v>8</v>
      </c>
      <c r="D88" s="6" t="s">
        <v>165</v>
      </c>
      <c r="E88" s="9" t="s">
        <v>13</v>
      </c>
      <c r="F88" s="19">
        <v>12779</v>
      </c>
      <c r="G88" s="19">
        <v>20013640560.93</v>
      </c>
      <c r="H88" s="20">
        <v>6928435922</v>
      </c>
      <c r="I88" s="7">
        <v>0</v>
      </c>
      <c r="J88" s="7">
        <v>6928435922</v>
      </c>
      <c r="K88" s="13">
        <v>0</v>
      </c>
      <c r="L88" s="18">
        <v>463190160.44999999</v>
      </c>
      <c r="M88" s="69">
        <v>0</v>
      </c>
      <c r="N88" s="13">
        <v>0</v>
      </c>
      <c r="O88" s="14">
        <v>0</v>
      </c>
      <c r="P88" s="28">
        <v>1871471990.1600001</v>
      </c>
      <c r="Q88" s="30">
        <v>10750542488.32</v>
      </c>
      <c r="S88" s="91">
        <v>20013640560.93</v>
      </c>
      <c r="T88" s="43">
        <f t="shared" si="3"/>
        <v>80054562</v>
      </c>
      <c r="U88" s="43">
        <f>VLOOKUP(A88,'IVC - CÁLCULO INICIAL'!$A$12:$U$1118,21,0)</f>
        <v>54334366.640000001</v>
      </c>
      <c r="V88" s="43">
        <f t="shared" si="4"/>
        <v>25720195.359999999</v>
      </c>
      <c r="W88" s="46">
        <f t="shared" si="5"/>
        <v>6430048.8399999999</v>
      </c>
    </row>
    <row r="89" spans="1:23" x14ac:dyDescent="0.2">
      <c r="A89" s="26" t="s">
        <v>166</v>
      </c>
      <c r="B89" s="9">
        <v>890982301</v>
      </c>
      <c r="C89" s="6" t="s">
        <v>8</v>
      </c>
      <c r="D89" s="6" t="s">
        <v>167</v>
      </c>
      <c r="E89" s="9" t="s">
        <v>16</v>
      </c>
      <c r="F89" s="19">
        <v>6729</v>
      </c>
      <c r="G89" s="19">
        <v>11115898879.619999</v>
      </c>
      <c r="H89" s="20">
        <v>3613678687</v>
      </c>
      <c r="I89" s="7">
        <v>0</v>
      </c>
      <c r="J89" s="7">
        <v>3613678687</v>
      </c>
      <c r="K89" s="13">
        <v>0</v>
      </c>
      <c r="L89" s="18">
        <v>88867725.060000002</v>
      </c>
      <c r="M89" s="69">
        <v>0</v>
      </c>
      <c r="N89" s="13">
        <v>0</v>
      </c>
      <c r="O89" s="14">
        <v>0</v>
      </c>
      <c r="P89" s="28">
        <v>998593349.97000003</v>
      </c>
      <c r="Q89" s="30">
        <v>6414759117.5900002</v>
      </c>
      <c r="S89" s="91">
        <v>11115898879.619999</v>
      </c>
      <c r="T89" s="43">
        <f t="shared" si="3"/>
        <v>44463596</v>
      </c>
      <c r="U89" s="43">
        <f>VLOOKUP(A89,'IVC - CÁLCULO INICIAL'!$A$12:$U$1118,21,0)</f>
        <v>30178184</v>
      </c>
      <c r="V89" s="43">
        <f t="shared" si="4"/>
        <v>14285412</v>
      </c>
      <c r="W89" s="46">
        <f t="shared" si="5"/>
        <v>3571353</v>
      </c>
    </row>
    <row r="90" spans="1:23" x14ac:dyDescent="0.2">
      <c r="A90" s="26" t="s">
        <v>168</v>
      </c>
      <c r="B90" s="9">
        <v>890981105</v>
      </c>
      <c r="C90" s="6" t="s">
        <v>8</v>
      </c>
      <c r="D90" s="6" t="s">
        <v>169</v>
      </c>
      <c r="E90" s="9" t="s">
        <v>13</v>
      </c>
      <c r="F90" s="19">
        <v>5733</v>
      </c>
      <c r="G90" s="19">
        <v>9435849163.2800007</v>
      </c>
      <c r="H90" s="20">
        <v>3058953211</v>
      </c>
      <c r="I90" s="7">
        <v>0</v>
      </c>
      <c r="J90" s="7">
        <v>3058953211</v>
      </c>
      <c r="K90" s="13">
        <v>0</v>
      </c>
      <c r="L90" s="18">
        <v>105868108.59999999</v>
      </c>
      <c r="M90" s="69">
        <v>0</v>
      </c>
      <c r="N90" s="13">
        <v>0</v>
      </c>
      <c r="O90" s="14">
        <v>0</v>
      </c>
      <c r="P90" s="28">
        <v>850466690.75</v>
      </c>
      <c r="Q90" s="30">
        <v>5420561152.9300003</v>
      </c>
      <c r="S90" s="91">
        <v>9435849163.2800007</v>
      </c>
      <c r="T90" s="43">
        <f t="shared" si="3"/>
        <v>37743397</v>
      </c>
      <c r="U90" s="43">
        <f>VLOOKUP(A90,'IVC - CÁLCULO INICIAL'!$A$12:$U$1118,21,0)</f>
        <v>25617072.640000001</v>
      </c>
      <c r="V90" s="43">
        <f t="shared" si="4"/>
        <v>12126324.359999999</v>
      </c>
      <c r="W90" s="46">
        <f t="shared" si="5"/>
        <v>3031581.09</v>
      </c>
    </row>
    <row r="91" spans="1:23" x14ac:dyDescent="0.2">
      <c r="A91" s="26" t="s">
        <v>170</v>
      </c>
      <c r="B91" s="9">
        <v>890980049</v>
      </c>
      <c r="C91" s="6" t="s">
        <v>8</v>
      </c>
      <c r="D91" s="6" t="s">
        <v>171</v>
      </c>
      <c r="E91" s="9" t="s">
        <v>13</v>
      </c>
      <c r="F91" s="19">
        <v>26510</v>
      </c>
      <c r="G91" s="19">
        <v>40953523015.620003</v>
      </c>
      <c r="H91" s="20">
        <v>14177599895</v>
      </c>
      <c r="I91" s="7">
        <v>0</v>
      </c>
      <c r="J91" s="7">
        <v>14177599895</v>
      </c>
      <c r="K91" s="13">
        <v>0</v>
      </c>
      <c r="L91" s="18">
        <v>596331464.80999994</v>
      </c>
      <c r="M91" s="69">
        <v>0</v>
      </c>
      <c r="N91" s="13">
        <v>0</v>
      </c>
      <c r="O91" s="14">
        <v>0</v>
      </c>
      <c r="P91" s="28">
        <v>3925208045.98</v>
      </c>
      <c r="Q91" s="30">
        <v>22254383609.830002</v>
      </c>
      <c r="S91" s="91">
        <v>40953523015.620003</v>
      </c>
      <c r="T91" s="43">
        <f t="shared" si="3"/>
        <v>163814092</v>
      </c>
      <c r="U91" s="43">
        <f>VLOOKUP(A91,'IVC - CÁLCULO INICIAL'!$A$12:$U$1118,21,0)</f>
        <v>111183356.64</v>
      </c>
      <c r="V91" s="43">
        <f t="shared" si="4"/>
        <v>52630735.359999999</v>
      </c>
      <c r="W91" s="46">
        <f t="shared" si="5"/>
        <v>13157683.84</v>
      </c>
    </row>
    <row r="92" spans="1:23" x14ac:dyDescent="0.2">
      <c r="A92" s="26" t="s">
        <v>172</v>
      </c>
      <c r="B92" s="9">
        <v>890981000</v>
      </c>
      <c r="C92" s="6" t="s">
        <v>8</v>
      </c>
      <c r="D92" s="6" t="s">
        <v>173</v>
      </c>
      <c r="E92" s="9" t="s">
        <v>13</v>
      </c>
      <c r="F92" s="19">
        <v>7300</v>
      </c>
      <c r="G92" s="19">
        <v>11996632999.18</v>
      </c>
      <c r="H92" s="20">
        <v>3878366049</v>
      </c>
      <c r="I92" s="7">
        <v>0</v>
      </c>
      <c r="J92" s="7">
        <v>3878366049</v>
      </c>
      <c r="K92" s="13">
        <v>0</v>
      </c>
      <c r="L92" s="18">
        <v>120257348.48</v>
      </c>
      <c r="M92" s="69">
        <v>0</v>
      </c>
      <c r="N92" s="13">
        <v>0</v>
      </c>
      <c r="O92" s="14">
        <v>0</v>
      </c>
      <c r="P92" s="28">
        <v>1080819972.4300001</v>
      </c>
      <c r="Q92" s="30">
        <v>6917189629.2700005</v>
      </c>
      <c r="S92" s="91">
        <v>11996632999.18</v>
      </c>
      <c r="T92" s="43">
        <f t="shared" si="3"/>
        <v>47986532</v>
      </c>
      <c r="U92" s="43">
        <f>VLOOKUP(A92,'IVC - CÁLCULO INICIAL'!$A$12:$U$1118,21,0)</f>
        <v>32569259.359999999</v>
      </c>
      <c r="V92" s="43">
        <f t="shared" si="4"/>
        <v>15417272.640000001</v>
      </c>
      <c r="W92" s="46">
        <f t="shared" si="5"/>
        <v>3854318.16</v>
      </c>
    </row>
    <row r="93" spans="1:23" x14ac:dyDescent="0.2">
      <c r="A93" s="26" t="s">
        <v>174</v>
      </c>
      <c r="B93" s="9">
        <v>890983906</v>
      </c>
      <c r="C93" s="6" t="s">
        <v>8</v>
      </c>
      <c r="D93" s="6" t="s">
        <v>175</v>
      </c>
      <c r="E93" s="9" t="s">
        <v>16</v>
      </c>
      <c r="F93" s="19">
        <v>10469</v>
      </c>
      <c r="G93" s="19">
        <v>16623326407.849998</v>
      </c>
      <c r="H93" s="20">
        <v>5579369198</v>
      </c>
      <c r="I93" s="7">
        <v>0</v>
      </c>
      <c r="J93" s="7">
        <v>5579369198</v>
      </c>
      <c r="K93" s="13">
        <v>0</v>
      </c>
      <c r="L93" s="18">
        <v>258718050.65000001</v>
      </c>
      <c r="M93" s="69">
        <v>0</v>
      </c>
      <c r="N93" s="13">
        <v>0</v>
      </c>
      <c r="O93" s="14">
        <v>0</v>
      </c>
      <c r="P93" s="28">
        <v>1549541405.1300001</v>
      </c>
      <c r="Q93" s="30">
        <v>9235697754.0699997</v>
      </c>
      <c r="S93" s="91">
        <v>16623326407.849998</v>
      </c>
      <c r="T93" s="43">
        <f t="shared" si="3"/>
        <v>66493306</v>
      </c>
      <c r="U93" s="43">
        <f>VLOOKUP(A93,'IVC - CÁLCULO INICIAL'!$A$12:$U$1118,21,0)</f>
        <v>45130115.359999999</v>
      </c>
      <c r="V93" s="43">
        <f t="shared" si="4"/>
        <v>21363190.640000001</v>
      </c>
      <c r="W93" s="46">
        <f t="shared" si="5"/>
        <v>5340797.66</v>
      </c>
    </row>
    <row r="94" spans="1:23" x14ac:dyDescent="0.2">
      <c r="A94" s="26" t="s">
        <v>176</v>
      </c>
      <c r="B94" s="9">
        <v>890984312</v>
      </c>
      <c r="C94" s="6" t="s">
        <v>8</v>
      </c>
      <c r="D94" s="6" t="s">
        <v>177</v>
      </c>
      <c r="E94" s="9" t="s">
        <v>16</v>
      </c>
      <c r="F94" s="19">
        <v>23185</v>
      </c>
      <c r="G94" s="19">
        <v>34629948467.869995</v>
      </c>
      <c r="H94" s="20">
        <v>12577543938</v>
      </c>
      <c r="I94" s="7">
        <v>0</v>
      </c>
      <c r="J94" s="7">
        <v>12577543938</v>
      </c>
      <c r="K94" s="13">
        <v>0</v>
      </c>
      <c r="L94" s="18">
        <v>388020069.31</v>
      </c>
      <c r="M94" s="69">
        <v>0</v>
      </c>
      <c r="N94" s="13">
        <v>0</v>
      </c>
      <c r="O94" s="14">
        <v>0</v>
      </c>
      <c r="P94" s="28">
        <v>3415076455.04</v>
      </c>
      <c r="Q94" s="30">
        <v>18249308005.52</v>
      </c>
      <c r="S94" s="91">
        <v>34629948467.869995</v>
      </c>
      <c r="T94" s="43">
        <f t="shared" si="3"/>
        <v>138519794</v>
      </c>
      <c r="U94" s="43">
        <f>VLOOKUP(A94,'IVC - CÁLCULO INICIAL'!$A$12:$U$1118,21,0)</f>
        <v>94015694.640000001</v>
      </c>
      <c r="V94" s="43">
        <f t="shared" si="4"/>
        <v>44504099.359999999</v>
      </c>
      <c r="W94" s="46">
        <f t="shared" si="5"/>
        <v>11126024.84</v>
      </c>
    </row>
    <row r="95" spans="1:23" x14ac:dyDescent="0.2">
      <c r="A95" s="26" t="s">
        <v>178</v>
      </c>
      <c r="B95" s="9">
        <v>890983674</v>
      </c>
      <c r="C95" s="6" t="s">
        <v>8</v>
      </c>
      <c r="D95" s="6" t="s">
        <v>179</v>
      </c>
      <c r="E95" s="9" t="s">
        <v>13</v>
      </c>
      <c r="F95" s="19">
        <v>4338</v>
      </c>
      <c r="G95" s="19">
        <v>6982047153.0299997</v>
      </c>
      <c r="H95" s="20">
        <v>2316504379</v>
      </c>
      <c r="I95" s="7">
        <v>0</v>
      </c>
      <c r="J95" s="7">
        <v>2316504379</v>
      </c>
      <c r="K95" s="13">
        <v>0</v>
      </c>
      <c r="L95" s="18">
        <v>346502693.19</v>
      </c>
      <c r="M95" s="69">
        <v>0</v>
      </c>
      <c r="N95" s="13">
        <v>0</v>
      </c>
      <c r="O95" s="14">
        <v>0</v>
      </c>
      <c r="P95" s="28">
        <v>631690442.54999995</v>
      </c>
      <c r="Q95" s="30">
        <v>3687349638.29</v>
      </c>
      <c r="S95" s="91">
        <v>6982047153.0299997</v>
      </c>
      <c r="T95" s="43">
        <f t="shared" si="3"/>
        <v>27928189</v>
      </c>
      <c r="U95" s="43">
        <f>VLOOKUP(A95,'IVC - CÁLCULO INICIAL'!$A$12:$U$1118,21,0)</f>
        <v>18955327.359999999</v>
      </c>
      <c r="V95" s="43">
        <f t="shared" si="4"/>
        <v>8972861.6400000006</v>
      </c>
      <c r="W95" s="46">
        <f t="shared" si="5"/>
        <v>2243215.41</v>
      </c>
    </row>
    <row r="96" spans="1:23" x14ac:dyDescent="0.2">
      <c r="A96" s="26" t="s">
        <v>180</v>
      </c>
      <c r="B96" s="9">
        <v>890907317</v>
      </c>
      <c r="C96" s="6" t="s">
        <v>8</v>
      </c>
      <c r="D96" s="6" t="s">
        <v>181</v>
      </c>
      <c r="E96" s="9" t="s">
        <v>13</v>
      </c>
      <c r="F96" s="19">
        <v>37904</v>
      </c>
      <c r="G96" s="19">
        <v>56413995990.370003</v>
      </c>
      <c r="H96" s="20">
        <v>20376846257</v>
      </c>
      <c r="I96" s="7">
        <v>0</v>
      </c>
      <c r="J96" s="7">
        <v>20376846257</v>
      </c>
      <c r="K96" s="13">
        <v>0</v>
      </c>
      <c r="L96" s="18">
        <v>1782002335.9300001</v>
      </c>
      <c r="M96" s="69">
        <v>0</v>
      </c>
      <c r="N96" s="13">
        <v>0</v>
      </c>
      <c r="O96" s="14">
        <v>0</v>
      </c>
      <c r="P96" s="28">
        <v>5479944273.8199997</v>
      </c>
      <c r="Q96" s="30">
        <v>28775203123.620003</v>
      </c>
      <c r="S96" s="91">
        <v>56413995990.370003</v>
      </c>
      <c r="T96" s="43">
        <f t="shared" si="3"/>
        <v>225655984</v>
      </c>
      <c r="U96" s="43">
        <f>VLOOKUP(A96,'IVC - CÁLCULO INICIAL'!$A$12:$U$1118,21,0)</f>
        <v>153156480</v>
      </c>
      <c r="V96" s="43">
        <f t="shared" si="4"/>
        <v>72499504</v>
      </c>
      <c r="W96" s="46">
        <f t="shared" si="5"/>
        <v>18124876</v>
      </c>
    </row>
    <row r="97" spans="1:23" x14ac:dyDescent="0.2">
      <c r="A97" s="26" t="s">
        <v>182</v>
      </c>
      <c r="B97" s="9">
        <v>890983736</v>
      </c>
      <c r="C97" s="6" t="s">
        <v>8</v>
      </c>
      <c r="D97" s="6" t="s">
        <v>183</v>
      </c>
      <c r="E97" s="9" t="s">
        <v>13</v>
      </c>
      <c r="F97" s="19">
        <v>7302</v>
      </c>
      <c r="G97" s="19">
        <v>10568689478.99</v>
      </c>
      <c r="H97" s="20">
        <v>3916856594</v>
      </c>
      <c r="I97" s="7">
        <v>0</v>
      </c>
      <c r="J97" s="7">
        <v>3916856594</v>
      </c>
      <c r="K97" s="13">
        <v>0</v>
      </c>
      <c r="L97" s="18">
        <v>94565182.200000003</v>
      </c>
      <c r="M97" s="69">
        <v>0</v>
      </c>
      <c r="N97" s="13">
        <v>181188995</v>
      </c>
      <c r="O97" s="14">
        <v>0</v>
      </c>
      <c r="P97" s="28">
        <v>1083194748.53</v>
      </c>
      <c r="Q97" s="30">
        <v>5292883959.2600002</v>
      </c>
      <c r="S97" s="91">
        <v>10568689478.99</v>
      </c>
      <c r="T97" s="43">
        <f t="shared" si="3"/>
        <v>42274758</v>
      </c>
      <c r="U97" s="43">
        <f>VLOOKUP(A97,'IVC - CÁLCULO INICIAL'!$A$12:$U$1118,21,0)</f>
        <v>28692583.359999999</v>
      </c>
      <c r="V97" s="43">
        <f t="shared" si="4"/>
        <v>13582174.640000001</v>
      </c>
      <c r="W97" s="46">
        <f t="shared" si="5"/>
        <v>3395543.66</v>
      </c>
    </row>
    <row r="98" spans="1:23" x14ac:dyDescent="0.2">
      <c r="A98" s="26" t="s">
        <v>184</v>
      </c>
      <c r="B98" s="9">
        <v>890980331</v>
      </c>
      <c r="C98" s="6" t="s">
        <v>8</v>
      </c>
      <c r="D98" s="6" t="s">
        <v>185</v>
      </c>
      <c r="E98" s="9" t="s">
        <v>13</v>
      </c>
      <c r="F98" s="19">
        <v>13841</v>
      </c>
      <c r="G98" s="19">
        <v>19838714016.25</v>
      </c>
      <c r="H98" s="20">
        <v>7373798025</v>
      </c>
      <c r="I98" s="7">
        <v>0</v>
      </c>
      <c r="J98" s="7">
        <v>7373798025</v>
      </c>
      <c r="K98" s="13">
        <v>0</v>
      </c>
      <c r="L98" s="18">
        <v>2080903518.6600001</v>
      </c>
      <c r="M98" s="69">
        <v>0</v>
      </c>
      <c r="N98" s="13">
        <v>0</v>
      </c>
      <c r="O98" s="14">
        <v>0</v>
      </c>
      <c r="P98" s="28">
        <v>1937668873.9400001</v>
      </c>
      <c r="Q98" s="30">
        <v>8446343598.6499996</v>
      </c>
      <c r="S98" s="91">
        <v>19838714016.25</v>
      </c>
      <c r="T98" s="43">
        <f t="shared" si="3"/>
        <v>79354856</v>
      </c>
      <c r="U98" s="43">
        <f>VLOOKUP(A98,'IVC - CÁLCULO INICIAL'!$A$12:$U$1118,21,0)</f>
        <v>53859464</v>
      </c>
      <c r="V98" s="43">
        <f t="shared" si="4"/>
        <v>25495392</v>
      </c>
      <c r="W98" s="46">
        <f t="shared" si="5"/>
        <v>6373848</v>
      </c>
    </row>
    <row r="99" spans="1:23" x14ac:dyDescent="0.2">
      <c r="A99" s="26" t="s">
        <v>186</v>
      </c>
      <c r="B99" s="9">
        <v>890980577</v>
      </c>
      <c r="C99" s="6" t="s">
        <v>8</v>
      </c>
      <c r="D99" s="6" t="s">
        <v>187</v>
      </c>
      <c r="E99" s="9" t="s">
        <v>13</v>
      </c>
      <c r="F99" s="19">
        <v>12921</v>
      </c>
      <c r="G99" s="19">
        <v>20280104824.759998</v>
      </c>
      <c r="H99" s="20">
        <v>6873352580</v>
      </c>
      <c r="I99" s="7">
        <v>0</v>
      </c>
      <c r="J99" s="7">
        <v>6873352580</v>
      </c>
      <c r="K99" s="13">
        <v>0</v>
      </c>
      <c r="L99" s="18">
        <v>261813674.09</v>
      </c>
      <c r="M99" s="69">
        <v>0</v>
      </c>
      <c r="N99" s="13">
        <v>0</v>
      </c>
      <c r="O99" s="14">
        <v>0</v>
      </c>
      <c r="P99" s="28">
        <v>1916889583.0699999</v>
      </c>
      <c r="Q99" s="30">
        <v>11228048987.599998</v>
      </c>
      <c r="S99" s="91">
        <v>20280104824.759998</v>
      </c>
      <c r="T99" s="43">
        <f t="shared" si="3"/>
        <v>81120419</v>
      </c>
      <c r="U99" s="43">
        <f>VLOOKUP(A99,'IVC - CÁLCULO INICIAL'!$A$12:$U$1118,21,0)</f>
        <v>55057781.359999999</v>
      </c>
      <c r="V99" s="43">
        <f t="shared" si="4"/>
        <v>26062637.640000001</v>
      </c>
      <c r="W99" s="46">
        <f t="shared" si="5"/>
        <v>6515659.4100000001</v>
      </c>
    </row>
    <row r="100" spans="1:23" x14ac:dyDescent="0.2">
      <c r="A100" s="26" t="s">
        <v>188</v>
      </c>
      <c r="B100" s="9">
        <v>890981868</v>
      </c>
      <c r="C100" s="6" t="s">
        <v>8</v>
      </c>
      <c r="D100" s="6" t="s">
        <v>189</v>
      </c>
      <c r="E100" s="9" t="s">
        <v>13</v>
      </c>
      <c r="F100" s="19">
        <v>4552</v>
      </c>
      <c r="G100" s="19">
        <v>6816894970.5799999</v>
      </c>
      <c r="H100" s="20">
        <v>2393548167</v>
      </c>
      <c r="I100" s="7">
        <v>0</v>
      </c>
      <c r="J100" s="7">
        <v>2393548167</v>
      </c>
      <c r="K100" s="13">
        <v>0</v>
      </c>
      <c r="L100" s="18">
        <v>63281570.57</v>
      </c>
      <c r="M100" s="69">
        <v>0</v>
      </c>
      <c r="N100" s="13">
        <v>0</v>
      </c>
      <c r="O100" s="14">
        <v>0</v>
      </c>
      <c r="P100" s="28">
        <v>674584835.85000002</v>
      </c>
      <c r="Q100" s="30">
        <v>3685480397.1600003</v>
      </c>
      <c r="S100" s="91">
        <v>6816894970.5799999</v>
      </c>
      <c r="T100" s="43">
        <f t="shared" si="3"/>
        <v>27267580</v>
      </c>
      <c r="U100" s="43">
        <f>VLOOKUP(A100,'IVC - CÁLCULO INICIAL'!$A$12:$U$1118,21,0)</f>
        <v>18506961.359999999</v>
      </c>
      <c r="V100" s="43">
        <f t="shared" si="4"/>
        <v>8760618.6400000006</v>
      </c>
      <c r="W100" s="46">
        <f t="shared" si="5"/>
        <v>2190154.66</v>
      </c>
    </row>
    <row r="101" spans="1:23" x14ac:dyDescent="0.2">
      <c r="A101" s="26" t="s">
        <v>190</v>
      </c>
      <c r="B101" s="9">
        <v>890983740</v>
      </c>
      <c r="C101" s="6" t="s">
        <v>8</v>
      </c>
      <c r="D101" s="6" t="s">
        <v>191</v>
      </c>
      <c r="E101" s="9" t="s">
        <v>13</v>
      </c>
      <c r="F101" s="19">
        <v>10513</v>
      </c>
      <c r="G101" s="19">
        <v>16818968272.759998</v>
      </c>
      <c r="H101" s="20">
        <v>5622623346</v>
      </c>
      <c r="I101" s="7">
        <v>0</v>
      </c>
      <c r="J101" s="7">
        <v>5622623346</v>
      </c>
      <c r="K101" s="13">
        <v>0</v>
      </c>
      <c r="L101" s="18">
        <v>234285118.91999999</v>
      </c>
      <c r="M101" s="69">
        <v>0</v>
      </c>
      <c r="N101" s="13">
        <v>0</v>
      </c>
      <c r="O101" s="14">
        <v>0</v>
      </c>
      <c r="P101" s="28">
        <v>1559188933.03</v>
      </c>
      <c r="Q101" s="30">
        <v>9402870874.8099995</v>
      </c>
      <c r="S101" s="91">
        <v>16818968272.759998</v>
      </c>
      <c r="T101" s="43">
        <f t="shared" si="3"/>
        <v>67275873</v>
      </c>
      <c r="U101" s="43">
        <f>VLOOKUP(A101,'IVC - CÁLCULO INICIAL'!$A$12:$U$1118,21,0)</f>
        <v>45661257.359999999</v>
      </c>
      <c r="V101" s="43">
        <f t="shared" si="4"/>
        <v>21614615.640000001</v>
      </c>
      <c r="W101" s="46">
        <f t="shared" si="5"/>
        <v>5403653.9100000001</v>
      </c>
    </row>
    <row r="102" spans="1:23" x14ac:dyDescent="0.2">
      <c r="A102" s="26" t="s">
        <v>192</v>
      </c>
      <c r="B102" s="9">
        <v>800022791</v>
      </c>
      <c r="C102" s="6" t="s">
        <v>8</v>
      </c>
      <c r="D102" s="6" t="s">
        <v>193</v>
      </c>
      <c r="E102" s="9" t="s">
        <v>13</v>
      </c>
      <c r="F102" s="19">
        <v>5026</v>
      </c>
      <c r="G102" s="19">
        <v>8016056367.6000004</v>
      </c>
      <c r="H102" s="20">
        <v>2684270065</v>
      </c>
      <c r="I102" s="7">
        <v>0</v>
      </c>
      <c r="J102" s="7">
        <v>2684270065</v>
      </c>
      <c r="K102" s="13">
        <v>0</v>
      </c>
      <c r="L102" s="18">
        <v>58913361.780000001</v>
      </c>
      <c r="M102" s="69">
        <v>0</v>
      </c>
      <c r="N102" s="13">
        <v>0</v>
      </c>
      <c r="O102" s="14">
        <v>0</v>
      </c>
      <c r="P102" s="28">
        <v>745828118.85000002</v>
      </c>
      <c r="Q102" s="30">
        <v>4527044821.9700003</v>
      </c>
      <c r="S102" s="91">
        <v>8016056367.6000004</v>
      </c>
      <c r="T102" s="43">
        <f t="shared" si="3"/>
        <v>32064225</v>
      </c>
      <c r="U102" s="43">
        <f>VLOOKUP(A102,'IVC - CÁLCULO INICIAL'!$A$12:$U$1118,21,0)</f>
        <v>21762524.640000001</v>
      </c>
      <c r="V102" s="43">
        <f t="shared" si="4"/>
        <v>10301700.359999999</v>
      </c>
      <c r="W102" s="46">
        <f t="shared" si="5"/>
        <v>2575425.09</v>
      </c>
    </row>
    <row r="103" spans="1:23" x14ac:dyDescent="0.2">
      <c r="A103" s="26" t="s">
        <v>194</v>
      </c>
      <c r="B103" s="9">
        <v>890920814</v>
      </c>
      <c r="C103" s="6" t="s">
        <v>8</v>
      </c>
      <c r="D103" s="6" t="s">
        <v>195</v>
      </c>
      <c r="E103" s="9" t="s">
        <v>13</v>
      </c>
      <c r="F103" s="19">
        <v>7896</v>
      </c>
      <c r="G103" s="19">
        <v>12223768884.139999</v>
      </c>
      <c r="H103" s="20">
        <v>4268587856</v>
      </c>
      <c r="I103" s="7">
        <v>0</v>
      </c>
      <c r="J103" s="7">
        <v>4268587856</v>
      </c>
      <c r="K103" s="13">
        <v>0</v>
      </c>
      <c r="L103" s="18">
        <v>182866053.77000001</v>
      </c>
      <c r="M103" s="69">
        <v>0</v>
      </c>
      <c r="N103" s="13">
        <v>0</v>
      </c>
      <c r="O103" s="14">
        <v>0</v>
      </c>
      <c r="P103" s="28">
        <v>1169725652.6600001</v>
      </c>
      <c r="Q103" s="30">
        <v>6602589321.7099991</v>
      </c>
      <c r="S103" s="91">
        <v>12223768884.139999</v>
      </c>
      <c r="T103" s="43">
        <f t="shared" si="3"/>
        <v>48895076</v>
      </c>
      <c r="U103" s="43">
        <f>VLOOKUP(A103,'IVC - CÁLCULO INICIAL'!$A$12:$U$1118,21,0)</f>
        <v>33185903.359999999</v>
      </c>
      <c r="V103" s="43">
        <f t="shared" si="4"/>
        <v>15709172.640000001</v>
      </c>
      <c r="W103" s="46">
        <f t="shared" si="5"/>
        <v>3927293.16</v>
      </c>
    </row>
    <row r="104" spans="1:23" x14ac:dyDescent="0.2">
      <c r="A104" s="26" t="s">
        <v>196</v>
      </c>
      <c r="B104" s="9">
        <v>800022618</v>
      </c>
      <c r="C104" s="6" t="s">
        <v>8</v>
      </c>
      <c r="D104" s="6" t="s">
        <v>197</v>
      </c>
      <c r="E104" s="9" t="s">
        <v>13</v>
      </c>
      <c r="F104" s="19">
        <v>1893</v>
      </c>
      <c r="G104" s="19">
        <v>2677061206.4200001</v>
      </c>
      <c r="H104" s="20">
        <v>988212847</v>
      </c>
      <c r="I104" s="7">
        <v>0</v>
      </c>
      <c r="J104" s="7">
        <v>988212847</v>
      </c>
      <c r="K104" s="13">
        <v>0</v>
      </c>
      <c r="L104" s="18">
        <v>29685914.949999999</v>
      </c>
      <c r="M104" s="69">
        <v>0</v>
      </c>
      <c r="N104" s="13">
        <v>0</v>
      </c>
      <c r="O104" s="14">
        <v>0</v>
      </c>
      <c r="P104" s="28">
        <v>280668850.30000001</v>
      </c>
      <c r="Q104" s="30">
        <v>1378493594.1700001</v>
      </c>
      <c r="S104" s="91">
        <v>2677061206.4200001</v>
      </c>
      <c r="T104" s="43">
        <f t="shared" si="3"/>
        <v>10708245</v>
      </c>
      <c r="U104" s="43">
        <f>VLOOKUP(A104,'IVC - CÁLCULO INICIAL'!$A$12:$U$1118,21,0)</f>
        <v>7267864.6399999997</v>
      </c>
      <c r="V104" s="43">
        <f t="shared" si="4"/>
        <v>3440380.3600000003</v>
      </c>
      <c r="W104" s="46">
        <f t="shared" si="5"/>
        <v>860095.09</v>
      </c>
    </row>
    <row r="105" spans="1:23" x14ac:dyDescent="0.2">
      <c r="A105" s="26" t="s">
        <v>198</v>
      </c>
      <c r="B105" s="9">
        <v>800013676</v>
      </c>
      <c r="C105" s="6" t="s">
        <v>8</v>
      </c>
      <c r="D105" s="6" t="s">
        <v>199</v>
      </c>
      <c r="E105" s="9" t="s">
        <v>16</v>
      </c>
      <c r="F105" s="19">
        <v>21597</v>
      </c>
      <c r="G105" s="19">
        <v>31938533023.550003</v>
      </c>
      <c r="H105" s="20">
        <v>11747173699</v>
      </c>
      <c r="I105" s="7">
        <v>0</v>
      </c>
      <c r="J105" s="7">
        <v>11747173699</v>
      </c>
      <c r="K105" s="13">
        <v>0</v>
      </c>
      <c r="L105" s="18">
        <v>251363478.25999999</v>
      </c>
      <c r="M105" s="69">
        <v>0</v>
      </c>
      <c r="N105" s="13">
        <v>0</v>
      </c>
      <c r="O105" s="14">
        <v>0</v>
      </c>
      <c r="P105" s="28">
        <v>3188136914</v>
      </c>
      <c r="Q105" s="30">
        <v>16751858932.290001</v>
      </c>
      <c r="S105" s="91">
        <v>31938533023.550003</v>
      </c>
      <c r="T105" s="43">
        <f t="shared" si="3"/>
        <v>127754132</v>
      </c>
      <c r="U105" s="43">
        <f>VLOOKUP(A105,'IVC - CÁLCULO INICIAL'!$A$12:$U$1118,21,0)</f>
        <v>86708860</v>
      </c>
      <c r="V105" s="43">
        <f t="shared" si="4"/>
        <v>41045272</v>
      </c>
      <c r="W105" s="46">
        <f t="shared" si="5"/>
        <v>10261318</v>
      </c>
    </row>
    <row r="106" spans="1:23" x14ac:dyDescent="0.2">
      <c r="A106" s="26" t="s">
        <v>200</v>
      </c>
      <c r="B106" s="9">
        <v>890984376</v>
      </c>
      <c r="C106" s="6" t="s">
        <v>8</v>
      </c>
      <c r="D106" s="6" t="s">
        <v>201</v>
      </c>
      <c r="E106" s="9" t="s">
        <v>13</v>
      </c>
      <c r="F106" s="19">
        <v>10560</v>
      </c>
      <c r="G106" s="19">
        <v>15694387620.49</v>
      </c>
      <c r="H106" s="20">
        <v>5625717409</v>
      </c>
      <c r="I106" s="7">
        <v>0</v>
      </c>
      <c r="J106" s="7">
        <v>5625717409</v>
      </c>
      <c r="K106" s="13">
        <v>0</v>
      </c>
      <c r="L106" s="18">
        <v>182607126.59</v>
      </c>
      <c r="M106" s="69">
        <v>0</v>
      </c>
      <c r="N106" s="13">
        <v>0</v>
      </c>
      <c r="O106" s="14">
        <v>0</v>
      </c>
      <c r="P106" s="28">
        <v>1565719567.3099999</v>
      </c>
      <c r="Q106" s="30">
        <v>8320343517.5900002</v>
      </c>
      <c r="S106" s="91">
        <v>15694387620.49</v>
      </c>
      <c r="T106" s="43">
        <f t="shared" si="3"/>
        <v>62777550</v>
      </c>
      <c r="U106" s="43">
        <f>VLOOKUP(A106,'IVC - CÁLCULO INICIAL'!$A$12:$U$1118,21,0)</f>
        <v>42608170.640000001</v>
      </c>
      <c r="V106" s="43">
        <f t="shared" si="4"/>
        <v>20169379.359999999</v>
      </c>
      <c r="W106" s="46">
        <f t="shared" si="5"/>
        <v>5042344.84</v>
      </c>
    </row>
    <row r="107" spans="1:23" x14ac:dyDescent="0.2">
      <c r="A107" s="26" t="s">
        <v>202</v>
      </c>
      <c r="B107" s="9">
        <v>890983922</v>
      </c>
      <c r="C107" s="6" t="s">
        <v>8</v>
      </c>
      <c r="D107" s="6" t="s">
        <v>203</v>
      </c>
      <c r="E107" s="9" t="s">
        <v>13</v>
      </c>
      <c r="F107" s="19">
        <v>10677</v>
      </c>
      <c r="G107" s="19">
        <v>15632823966.6</v>
      </c>
      <c r="H107" s="20">
        <v>5781463092</v>
      </c>
      <c r="I107" s="7">
        <v>0</v>
      </c>
      <c r="J107" s="7">
        <v>5781463092</v>
      </c>
      <c r="K107" s="13">
        <v>0</v>
      </c>
      <c r="L107" s="18">
        <v>356801404.60000002</v>
      </c>
      <c r="M107" s="69">
        <v>0</v>
      </c>
      <c r="N107" s="13">
        <v>0</v>
      </c>
      <c r="O107" s="14">
        <v>0</v>
      </c>
      <c r="P107" s="28">
        <v>1572992319.1099999</v>
      </c>
      <c r="Q107" s="30">
        <v>7921567150.8900003</v>
      </c>
      <c r="S107" s="91">
        <v>15632823966.6</v>
      </c>
      <c r="T107" s="43">
        <f t="shared" si="3"/>
        <v>62531296</v>
      </c>
      <c r="U107" s="43">
        <f>VLOOKUP(A107,'IVC - CÁLCULO INICIAL'!$A$12:$U$1118,21,0)</f>
        <v>42441033.359999999</v>
      </c>
      <c r="V107" s="43">
        <f t="shared" si="4"/>
        <v>20090262.640000001</v>
      </c>
      <c r="W107" s="46">
        <f t="shared" si="5"/>
        <v>5022565.66</v>
      </c>
    </row>
    <row r="108" spans="1:23" x14ac:dyDescent="0.2">
      <c r="A108" s="26" t="s">
        <v>204</v>
      </c>
      <c r="B108" s="9">
        <v>890983814</v>
      </c>
      <c r="C108" s="6" t="s">
        <v>8</v>
      </c>
      <c r="D108" s="6" t="s">
        <v>205</v>
      </c>
      <c r="E108" s="9" t="s">
        <v>16</v>
      </c>
      <c r="F108" s="19">
        <v>31028</v>
      </c>
      <c r="G108" s="19">
        <v>48169536789.93</v>
      </c>
      <c r="H108" s="20">
        <v>16803196781</v>
      </c>
      <c r="I108" s="7">
        <v>0</v>
      </c>
      <c r="J108" s="7">
        <v>16803196781</v>
      </c>
      <c r="K108" s="13">
        <v>0</v>
      </c>
      <c r="L108" s="18">
        <v>391966410.98000002</v>
      </c>
      <c r="M108" s="69">
        <v>0</v>
      </c>
      <c r="N108" s="13">
        <v>309594022.5</v>
      </c>
      <c r="O108" s="14">
        <v>0</v>
      </c>
      <c r="P108" s="28">
        <v>4601128693.3900003</v>
      </c>
      <c r="Q108" s="30">
        <v>26063650882.060001</v>
      </c>
      <c r="S108" s="91">
        <v>48169536789.93</v>
      </c>
      <c r="T108" s="43">
        <f t="shared" si="3"/>
        <v>192678147</v>
      </c>
      <c r="U108" s="43">
        <f>VLOOKUP(A108,'IVC - CÁLCULO INICIAL'!$A$12:$U$1118,21,0)</f>
        <v>130773872</v>
      </c>
      <c r="V108" s="43">
        <f t="shared" si="4"/>
        <v>61904275</v>
      </c>
      <c r="W108" s="46">
        <f t="shared" si="5"/>
        <v>15476068.75</v>
      </c>
    </row>
    <row r="109" spans="1:23" x14ac:dyDescent="0.2">
      <c r="A109" s="26" t="s">
        <v>206</v>
      </c>
      <c r="B109" s="9">
        <v>890982123</v>
      </c>
      <c r="C109" s="6" t="s">
        <v>8</v>
      </c>
      <c r="D109" s="6" t="s">
        <v>207</v>
      </c>
      <c r="E109" s="9" t="s">
        <v>13</v>
      </c>
      <c r="F109" s="19">
        <v>10047</v>
      </c>
      <c r="G109" s="19">
        <v>16472972418.799999</v>
      </c>
      <c r="H109" s="20">
        <v>5465436016</v>
      </c>
      <c r="I109" s="7">
        <v>0</v>
      </c>
      <c r="J109" s="7">
        <v>5465436016</v>
      </c>
      <c r="K109" s="13">
        <v>0</v>
      </c>
      <c r="L109" s="18">
        <v>385326036.30000001</v>
      </c>
      <c r="M109" s="69">
        <v>0</v>
      </c>
      <c r="N109" s="13">
        <v>0</v>
      </c>
      <c r="O109" s="14">
        <v>0</v>
      </c>
      <c r="P109" s="28">
        <v>1488687767.5699999</v>
      </c>
      <c r="Q109" s="30">
        <v>9133522598.9300003</v>
      </c>
      <c r="S109" s="91">
        <v>16472972418.799999</v>
      </c>
      <c r="T109" s="43">
        <f t="shared" si="3"/>
        <v>65891890</v>
      </c>
      <c r="U109" s="43">
        <f>VLOOKUP(A109,'IVC - CÁLCULO INICIAL'!$A$12:$U$1118,21,0)</f>
        <v>44721924.640000001</v>
      </c>
      <c r="V109" s="43">
        <f t="shared" si="4"/>
        <v>21169965.359999999</v>
      </c>
      <c r="W109" s="46">
        <f t="shared" si="5"/>
        <v>5292491.34</v>
      </c>
    </row>
    <row r="110" spans="1:23" x14ac:dyDescent="0.2">
      <c r="A110" s="26" t="s">
        <v>208</v>
      </c>
      <c r="B110" s="9">
        <v>890980850</v>
      </c>
      <c r="C110" s="6" t="s">
        <v>8</v>
      </c>
      <c r="D110" s="6" t="s">
        <v>209</v>
      </c>
      <c r="E110" s="9" t="s">
        <v>13</v>
      </c>
      <c r="F110" s="19">
        <v>14144</v>
      </c>
      <c r="G110" s="19">
        <v>22270264749.709999</v>
      </c>
      <c r="H110" s="20">
        <v>7613499368</v>
      </c>
      <c r="I110" s="7">
        <v>0</v>
      </c>
      <c r="J110" s="7">
        <v>7613499368</v>
      </c>
      <c r="K110" s="13">
        <v>0</v>
      </c>
      <c r="L110" s="18">
        <v>248466485.25</v>
      </c>
      <c r="M110" s="69">
        <v>0</v>
      </c>
      <c r="N110" s="13">
        <v>0</v>
      </c>
      <c r="O110" s="14">
        <v>0</v>
      </c>
      <c r="P110" s="28">
        <v>2094849367.05</v>
      </c>
      <c r="Q110" s="30">
        <v>12313449529.41</v>
      </c>
      <c r="S110" s="91">
        <v>22270264749.709999</v>
      </c>
      <c r="T110" s="43">
        <f t="shared" si="3"/>
        <v>89081059</v>
      </c>
      <c r="U110" s="43">
        <f>VLOOKUP(A110,'IVC - CÁLCULO INICIAL'!$A$12:$U$1118,21,0)</f>
        <v>60460800.640000001</v>
      </c>
      <c r="V110" s="43">
        <f t="shared" si="4"/>
        <v>28620258.359999999</v>
      </c>
      <c r="W110" s="46">
        <f t="shared" si="5"/>
        <v>7155064.5899999999</v>
      </c>
    </row>
    <row r="111" spans="1:23" x14ac:dyDescent="0.2">
      <c r="A111" s="26" t="s">
        <v>210</v>
      </c>
      <c r="B111" s="9">
        <v>890982506</v>
      </c>
      <c r="C111" s="6" t="s">
        <v>8</v>
      </c>
      <c r="D111" s="6" t="s">
        <v>211</v>
      </c>
      <c r="E111" s="9" t="s">
        <v>13</v>
      </c>
      <c r="F111" s="19">
        <v>11771</v>
      </c>
      <c r="G111" s="19">
        <v>19074649449.5</v>
      </c>
      <c r="H111" s="20">
        <v>6399169488</v>
      </c>
      <c r="I111" s="7">
        <v>0</v>
      </c>
      <c r="J111" s="7">
        <v>6399169488</v>
      </c>
      <c r="K111" s="13">
        <v>0</v>
      </c>
      <c r="L111" s="18">
        <v>199502934.97999999</v>
      </c>
      <c r="M111" s="69">
        <v>0</v>
      </c>
      <c r="N111" s="13">
        <v>36517249.469999999</v>
      </c>
      <c r="O111" s="14">
        <v>0</v>
      </c>
      <c r="P111" s="28">
        <v>1745312009.8599999</v>
      </c>
      <c r="Q111" s="30">
        <v>10694147767.190001</v>
      </c>
      <c r="S111" s="91">
        <v>19074649449.5</v>
      </c>
      <c r="T111" s="43">
        <f t="shared" si="3"/>
        <v>76298598</v>
      </c>
      <c r="U111" s="43">
        <f>VLOOKUP(A111,'IVC - CÁLCULO INICIAL'!$A$12:$U$1118,21,0)</f>
        <v>51785130.640000001</v>
      </c>
      <c r="V111" s="43">
        <f t="shared" si="4"/>
        <v>24513467.359999999</v>
      </c>
      <c r="W111" s="46">
        <f t="shared" si="5"/>
        <v>6128366.8399999999</v>
      </c>
    </row>
    <row r="112" spans="1:23" x14ac:dyDescent="0.2">
      <c r="A112" s="26" t="s">
        <v>212</v>
      </c>
      <c r="B112" s="9">
        <v>890980344</v>
      </c>
      <c r="C112" s="6" t="s">
        <v>8</v>
      </c>
      <c r="D112" s="6" t="s">
        <v>213</v>
      </c>
      <c r="E112" s="9" t="s">
        <v>13</v>
      </c>
      <c r="F112" s="19">
        <v>12986</v>
      </c>
      <c r="G112" s="19">
        <v>24039142594.099998</v>
      </c>
      <c r="H112" s="20">
        <v>6966613102</v>
      </c>
      <c r="I112" s="7">
        <v>0</v>
      </c>
      <c r="J112" s="7">
        <v>6966613102</v>
      </c>
      <c r="K112" s="13">
        <v>0</v>
      </c>
      <c r="L112" s="18">
        <v>251418751.58000001</v>
      </c>
      <c r="M112" s="69">
        <v>0</v>
      </c>
      <c r="N112" s="13">
        <v>157608587.30000001</v>
      </c>
      <c r="O112" s="14">
        <v>0</v>
      </c>
      <c r="P112" s="28">
        <v>1924756028.9000001</v>
      </c>
      <c r="Q112" s="30">
        <v>14738746124.32</v>
      </c>
      <c r="S112" s="91">
        <v>24039142594.099998</v>
      </c>
      <c r="T112" s="43">
        <f t="shared" si="3"/>
        <v>96156570</v>
      </c>
      <c r="U112" s="43">
        <f>VLOOKUP(A112,'IVC - CÁLCULO INICIAL'!$A$12:$U$1118,21,0)</f>
        <v>65263068</v>
      </c>
      <c r="V112" s="43">
        <f t="shared" si="4"/>
        <v>30893502</v>
      </c>
      <c r="W112" s="46">
        <f t="shared" si="5"/>
        <v>7723375.5</v>
      </c>
    </row>
    <row r="113" spans="1:23" x14ac:dyDescent="0.2">
      <c r="A113" s="26" t="s">
        <v>214</v>
      </c>
      <c r="B113" s="9">
        <v>890981554</v>
      </c>
      <c r="C113" s="6" t="s">
        <v>8</v>
      </c>
      <c r="D113" s="6" t="s">
        <v>215</v>
      </c>
      <c r="E113" s="9" t="s">
        <v>13</v>
      </c>
      <c r="F113" s="19">
        <v>17895</v>
      </c>
      <c r="G113" s="19">
        <v>26556679386.07</v>
      </c>
      <c r="H113" s="20">
        <v>9642917226</v>
      </c>
      <c r="I113" s="7">
        <v>0</v>
      </c>
      <c r="J113" s="7">
        <v>9642917226</v>
      </c>
      <c r="K113" s="13">
        <v>0</v>
      </c>
      <c r="L113" s="18">
        <v>750501937.35000002</v>
      </c>
      <c r="M113" s="69">
        <v>0</v>
      </c>
      <c r="N113" s="13">
        <v>0</v>
      </c>
      <c r="O113" s="14">
        <v>0</v>
      </c>
      <c r="P113" s="28">
        <v>2648617468.8200002</v>
      </c>
      <c r="Q113" s="30">
        <v>13514642753.9</v>
      </c>
      <c r="S113" s="91">
        <v>26556679386.07</v>
      </c>
      <c r="T113" s="43">
        <f t="shared" si="3"/>
        <v>106226718</v>
      </c>
      <c r="U113" s="43">
        <f>VLOOKUP(A113,'IVC - CÁLCULO INICIAL'!$A$12:$U$1118,21,0)</f>
        <v>72097844.640000001</v>
      </c>
      <c r="V113" s="43">
        <f t="shared" si="4"/>
        <v>34128873.359999999</v>
      </c>
      <c r="W113" s="46">
        <f t="shared" si="5"/>
        <v>8532218.3399999999</v>
      </c>
    </row>
    <row r="114" spans="1:23" x14ac:dyDescent="0.2">
      <c r="A114" s="26" t="s">
        <v>216</v>
      </c>
      <c r="B114" s="9">
        <v>890983803</v>
      </c>
      <c r="C114" s="6" t="s">
        <v>8</v>
      </c>
      <c r="D114" s="6" t="s">
        <v>217</v>
      </c>
      <c r="E114" s="9" t="s">
        <v>13</v>
      </c>
      <c r="F114" s="19">
        <v>6286</v>
      </c>
      <c r="G114" s="19">
        <v>10843199404.34</v>
      </c>
      <c r="H114" s="20">
        <v>3329378538</v>
      </c>
      <c r="I114" s="7">
        <v>0</v>
      </c>
      <c r="J114" s="7">
        <v>3329378538</v>
      </c>
      <c r="K114" s="13">
        <v>0</v>
      </c>
      <c r="L114" s="18">
        <v>123455411.34999999</v>
      </c>
      <c r="M114" s="69">
        <v>0</v>
      </c>
      <c r="N114" s="13">
        <v>0</v>
      </c>
      <c r="O114" s="14">
        <v>0</v>
      </c>
      <c r="P114" s="28">
        <v>931654348.65999997</v>
      </c>
      <c r="Q114" s="30">
        <v>6458711106.3299999</v>
      </c>
      <c r="S114" s="91">
        <v>10843199404.34</v>
      </c>
      <c r="T114" s="43">
        <f t="shared" si="3"/>
        <v>43372798</v>
      </c>
      <c r="U114" s="43">
        <f>VLOOKUP(A114,'IVC - CÁLCULO INICIAL'!$A$12:$U$1118,21,0)</f>
        <v>29437841.359999999</v>
      </c>
      <c r="V114" s="43">
        <f t="shared" si="4"/>
        <v>13934956.640000001</v>
      </c>
      <c r="W114" s="46">
        <f t="shared" si="5"/>
        <v>3483739.16</v>
      </c>
    </row>
    <row r="115" spans="1:23" x14ac:dyDescent="0.2">
      <c r="A115" s="26" t="s">
        <v>218</v>
      </c>
      <c r="B115" s="9">
        <v>890983813</v>
      </c>
      <c r="C115" s="6" t="s">
        <v>8</v>
      </c>
      <c r="D115" s="6" t="s">
        <v>219</v>
      </c>
      <c r="E115" s="9" t="s">
        <v>13</v>
      </c>
      <c r="F115" s="19">
        <v>17400</v>
      </c>
      <c r="G115" s="19">
        <v>25212791321.080002</v>
      </c>
      <c r="H115" s="20">
        <v>9481245501</v>
      </c>
      <c r="I115" s="7">
        <v>0</v>
      </c>
      <c r="J115" s="7">
        <v>9481245501</v>
      </c>
      <c r="K115" s="13">
        <v>0</v>
      </c>
      <c r="L115" s="18">
        <v>259057963.81999999</v>
      </c>
      <c r="M115" s="69">
        <v>0</v>
      </c>
      <c r="N115" s="13">
        <v>0</v>
      </c>
      <c r="O115" s="14">
        <v>0</v>
      </c>
      <c r="P115" s="28">
        <v>2574257292.1999998</v>
      </c>
      <c r="Q115" s="30">
        <v>12898230564.060001</v>
      </c>
      <c r="S115" s="91">
        <v>25212791321.080002</v>
      </c>
      <c r="T115" s="43">
        <f t="shared" si="3"/>
        <v>100851165</v>
      </c>
      <c r="U115" s="43">
        <f>VLOOKUP(A115,'IVC - CÁLCULO INICIAL'!$A$12:$U$1118,21,0)</f>
        <v>68449368</v>
      </c>
      <c r="V115" s="43">
        <f t="shared" si="4"/>
        <v>32401797</v>
      </c>
      <c r="W115" s="46">
        <f t="shared" si="5"/>
        <v>8100449.25</v>
      </c>
    </row>
    <row r="116" spans="1:23" x14ac:dyDescent="0.2">
      <c r="A116" s="26" t="s">
        <v>220</v>
      </c>
      <c r="B116" s="9">
        <v>890981391</v>
      </c>
      <c r="C116" s="6" t="s">
        <v>8</v>
      </c>
      <c r="D116" s="6" t="s">
        <v>221</v>
      </c>
      <c r="E116" s="9" t="s">
        <v>13</v>
      </c>
      <c r="F116" s="19">
        <v>27513</v>
      </c>
      <c r="G116" s="19">
        <v>37212527990.370003</v>
      </c>
      <c r="H116" s="20">
        <v>14867683279</v>
      </c>
      <c r="I116" s="7">
        <v>0</v>
      </c>
      <c r="J116" s="7">
        <v>14867683279</v>
      </c>
      <c r="K116" s="13">
        <v>0</v>
      </c>
      <c r="L116" s="18">
        <v>741239475.27999997</v>
      </c>
      <c r="M116" s="69">
        <v>0</v>
      </c>
      <c r="N116" s="13">
        <v>0</v>
      </c>
      <c r="O116" s="14">
        <v>0</v>
      </c>
      <c r="P116" s="28">
        <v>4001942998.6999998</v>
      </c>
      <c r="Q116" s="30">
        <v>17601662237.390003</v>
      </c>
      <c r="S116" s="91">
        <v>37212527990.370003</v>
      </c>
      <c r="T116" s="43">
        <f t="shared" si="3"/>
        <v>148850112</v>
      </c>
      <c r="U116" s="43">
        <f>VLOOKUP(A116,'IVC - CÁLCULO INICIAL'!$A$12:$U$1118,21,0)</f>
        <v>101027053.36</v>
      </c>
      <c r="V116" s="43">
        <f t="shared" si="4"/>
        <v>47823058.640000001</v>
      </c>
      <c r="W116" s="46">
        <f t="shared" si="5"/>
        <v>11955764.66</v>
      </c>
    </row>
    <row r="117" spans="1:23" x14ac:dyDescent="0.2">
      <c r="A117" s="26" t="s">
        <v>222</v>
      </c>
      <c r="B117" s="9">
        <v>890980357</v>
      </c>
      <c r="C117" s="6" t="s">
        <v>8</v>
      </c>
      <c r="D117" s="6" t="s">
        <v>223</v>
      </c>
      <c r="E117" s="9" t="s">
        <v>13</v>
      </c>
      <c r="F117" s="19">
        <v>23846</v>
      </c>
      <c r="G117" s="19">
        <v>37524856881.270004</v>
      </c>
      <c r="H117" s="20">
        <v>12852094715</v>
      </c>
      <c r="I117" s="7">
        <v>0</v>
      </c>
      <c r="J117" s="7">
        <v>12852094715</v>
      </c>
      <c r="K117" s="13">
        <v>0</v>
      </c>
      <c r="L117" s="18">
        <v>476281839.85000002</v>
      </c>
      <c r="M117" s="69">
        <v>0</v>
      </c>
      <c r="N117" s="13">
        <v>0</v>
      </c>
      <c r="O117" s="14">
        <v>0</v>
      </c>
      <c r="P117" s="28">
        <v>3535596342.0999999</v>
      </c>
      <c r="Q117" s="30">
        <v>20660883984.32</v>
      </c>
      <c r="S117" s="91">
        <v>37524856881.270004</v>
      </c>
      <c r="T117" s="43">
        <f t="shared" si="3"/>
        <v>150099428</v>
      </c>
      <c r="U117" s="43">
        <f>VLOOKUP(A117,'IVC - CÁLCULO INICIAL'!$A$12:$U$1118,21,0)</f>
        <v>101874984.64</v>
      </c>
      <c r="V117" s="43">
        <f t="shared" si="4"/>
        <v>48224443.359999999</v>
      </c>
      <c r="W117" s="46">
        <f t="shared" si="5"/>
        <v>12056110.84</v>
      </c>
    </row>
    <row r="118" spans="1:23" x14ac:dyDescent="0.2">
      <c r="A118" s="26" t="s">
        <v>224</v>
      </c>
      <c r="B118" s="9">
        <v>890981080</v>
      </c>
      <c r="C118" s="6" t="s">
        <v>8</v>
      </c>
      <c r="D118" s="6" t="s">
        <v>225</v>
      </c>
      <c r="E118" s="9" t="s">
        <v>13</v>
      </c>
      <c r="F118" s="19">
        <v>8757</v>
      </c>
      <c r="G118" s="19">
        <v>14047170978.759998</v>
      </c>
      <c r="H118" s="20">
        <v>4707243388</v>
      </c>
      <c r="I118" s="7">
        <v>0</v>
      </c>
      <c r="J118" s="7">
        <v>4707243388</v>
      </c>
      <c r="K118" s="13">
        <v>0</v>
      </c>
      <c r="L118" s="18">
        <v>160586430.94999999</v>
      </c>
      <c r="M118" s="69">
        <v>0</v>
      </c>
      <c r="N118" s="13">
        <v>0</v>
      </c>
      <c r="O118" s="14">
        <v>0</v>
      </c>
      <c r="P118" s="28">
        <v>1293214009.8499999</v>
      </c>
      <c r="Q118" s="30">
        <v>7886127149.9599991</v>
      </c>
      <c r="S118" s="91">
        <v>14047170978.759998</v>
      </c>
      <c r="T118" s="43">
        <f t="shared" si="3"/>
        <v>56188684</v>
      </c>
      <c r="U118" s="43">
        <f>VLOOKUP(A118,'IVC - CÁLCULO INICIAL'!$A$12:$U$1118,21,0)</f>
        <v>38136196.640000001</v>
      </c>
      <c r="V118" s="43">
        <f t="shared" si="4"/>
        <v>18052487.359999999</v>
      </c>
      <c r="W118" s="46">
        <f t="shared" si="5"/>
        <v>4513121.84</v>
      </c>
    </row>
    <row r="119" spans="1:23" x14ac:dyDescent="0.2">
      <c r="A119" s="26" t="s">
        <v>226</v>
      </c>
      <c r="B119" s="9">
        <v>890981238</v>
      </c>
      <c r="C119" s="6" t="s">
        <v>8</v>
      </c>
      <c r="D119" s="6" t="s">
        <v>227</v>
      </c>
      <c r="E119" s="9" t="s">
        <v>13</v>
      </c>
      <c r="F119" s="19">
        <v>9316</v>
      </c>
      <c r="G119" s="19">
        <v>17169597343.25</v>
      </c>
      <c r="H119" s="20">
        <v>5005634912</v>
      </c>
      <c r="I119" s="7">
        <v>0</v>
      </c>
      <c r="J119" s="7">
        <v>5005634912</v>
      </c>
      <c r="K119" s="13">
        <v>0</v>
      </c>
      <c r="L119" s="18">
        <v>185383826.41</v>
      </c>
      <c r="M119" s="69">
        <v>0</v>
      </c>
      <c r="N119" s="13">
        <v>0</v>
      </c>
      <c r="O119" s="14">
        <v>0</v>
      </c>
      <c r="P119" s="28">
        <v>1379744913.99</v>
      </c>
      <c r="Q119" s="30">
        <v>10598833690.85</v>
      </c>
      <c r="S119" s="91">
        <v>17169597343.25</v>
      </c>
      <c r="T119" s="43">
        <f t="shared" si="3"/>
        <v>68678389</v>
      </c>
      <c r="U119" s="43">
        <f>VLOOKUP(A119,'IVC - CÁLCULO INICIAL'!$A$12:$U$1118,21,0)</f>
        <v>46613168</v>
      </c>
      <c r="V119" s="43">
        <f t="shared" si="4"/>
        <v>22065221</v>
      </c>
      <c r="W119" s="46">
        <f t="shared" si="5"/>
        <v>5516305.25</v>
      </c>
    </row>
    <row r="120" spans="1:23" x14ac:dyDescent="0.2">
      <c r="A120" s="26" t="s">
        <v>228</v>
      </c>
      <c r="B120" s="9">
        <v>890984295</v>
      </c>
      <c r="C120" s="6" t="s">
        <v>8</v>
      </c>
      <c r="D120" s="6" t="s">
        <v>229</v>
      </c>
      <c r="E120" s="9" t="s">
        <v>16</v>
      </c>
      <c r="F120" s="19">
        <v>26306</v>
      </c>
      <c r="G120" s="19">
        <v>38872026830.149994</v>
      </c>
      <c r="H120" s="20">
        <v>14095758335</v>
      </c>
      <c r="I120" s="7">
        <v>0</v>
      </c>
      <c r="J120" s="7">
        <v>14095758335</v>
      </c>
      <c r="K120" s="13">
        <v>0</v>
      </c>
      <c r="L120" s="18">
        <v>342293620.91000003</v>
      </c>
      <c r="M120" s="69">
        <v>0</v>
      </c>
      <c r="N120" s="13">
        <v>456948551.82999998</v>
      </c>
      <c r="O120" s="14">
        <v>0</v>
      </c>
      <c r="P120" s="28">
        <v>3900718167.4499998</v>
      </c>
      <c r="Q120" s="30">
        <v>20076308154.959999</v>
      </c>
      <c r="S120" s="91">
        <v>38872026830.149994</v>
      </c>
      <c r="T120" s="43">
        <f t="shared" si="3"/>
        <v>155488107</v>
      </c>
      <c r="U120" s="43">
        <f>VLOOKUP(A120,'IVC - CÁLCULO INICIAL'!$A$12:$U$1118,21,0)</f>
        <v>105532372</v>
      </c>
      <c r="V120" s="43">
        <f t="shared" si="4"/>
        <v>49955735</v>
      </c>
      <c r="W120" s="46">
        <f t="shared" si="5"/>
        <v>12488933.75</v>
      </c>
    </row>
    <row r="121" spans="1:23" x14ac:dyDescent="0.2">
      <c r="A121" s="26" t="s">
        <v>230</v>
      </c>
      <c r="B121" s="9">
        <v>890982583</v>
      </c>
      <c r="C121" s="6" t="s">
        <v>8</v>
      </c>
      <c r="D121" s="6" t="s">
        <v>231</v>
      </c>
      <c r="E121" s="9" t="s">
        <v>13</v>
      </c>
      <c r="F121" s="19">
        <v>3205</v>
      </c>
      <c r="G121" s="19">
        <v>5454585400.6000004</v>
      </c>
      <c r="H121" s="20">
        <v>1739254379</v>
      </c>
      <c r="I121" s="7">
        <v>0</v>
      </c>
      <c r="J121" s="7">
        <v>1739254379</v>
      </c>
      <c r="K121" s="13">
        <v>0</v>
      </c>
      <c r="L121" s="18">
        <v>70512055.069999993</v>
      </c>
      <c r="M121" s="69">
        <v>0</v>
      </c>
      <c r="N121" s="13">
        <v>0</v>
      </c>
      <c r="O121" s="14">
        <v>0</v>
      </c>
      <c r="P121" s="28">
        <v>469315126.73000002</v>
      </c>
      <c r="Q121" s="30">
        <v>3175503839.8000002</v>
      </c>
      <c r="S121" s="91">
        <v>5454585400.6000004</v>
      </c>
      <c r="T121" s="43">
        <f t="shared" si="3"/>
        <v>21818342</v>
      </c>
      <c r="U121" s="43">
        <f>VLOOKUP(A121,'IVC - CÁLCULO INICIAL'!$A$12:$U$1118,21,0)</f>
        <v>14808472.640000001</v>
      </c>
      <c r="V121" s="43">
        <f t="shared" si="4"/>
        <v>7009869.3599999994</v>
      </c>
      <c r="W121" s="46">
        <f t="shared" si="5"/>
        <v>1752467.34</v>
      </c>
    </row>
    <row r="122" spans="1:23" x14ac:dyDescent="0.2">
      <c r="A122" s="26" t="s">
        <v>232</v>
      </c>
      <c r="B122" s="9">
        <v>890980781</v>
      </c>
      <c r="C122" s="6" t="s">
        <v>8</v>
      </c>
      <c r="D122" s="6" t="s">
        <v>233</v>
      </c>
      <c r="E122" s="9" t="s">
        <v>13</v>
      </c>
      <c r="F122" s="19">
        <v>3612</v>
      </c>
      <c r="G122" s="19">
        <v>7213303338.4799995</v>
      </c>
      <c r="H122" s="20">
        <v>1879467115</v>
      </c>
      <c r="I122" s="7">
        <v>0</v>
      </c>
      <c r="J122" s="7">
        <v>1879467115</v>
      </c>
      <c r="K122" s="13">
        <v>0</v>
      </c>
      <c r="L122" s="18">
        <v>166344072.78</v>
      </c>
      <c r="M122" s="69">
        <v>0</v>
      </c>
      <c r="N122" s="13">
        <v>0</v>
      </c>
      <c r="O122" s="14">
        <v>0</v>
      </c>
      <c r="P122" s="28">
        <v>534176198.94999999</v>
      </c>
      <c r="Q122" s="30">
        <v>4633315951.75</v>
      </c>
      <c r="S122" s="91">
        <v>7213303338.4799995</v>
      </c>
      <c r="T122" s="43">
        <f t="shared" si="3"/>
        <v>28853213</v>
      </c>
      <c r="U122" s="43">
        <f>VLOOKUP(A122,'IVC - CÁLCULO INICIAL'!$A$12:$U$1118,21,0)</f>
        <v>19583157.359999999</v>
      </c>
      <c r="V122" s="43">
        <f t="shared" si="4"/>
        <v>9270055.6400000006</v>
      </c>
      <c r="W122" s="46">
        <f t="shared" si="5"/>
        <v>2317513.91</v>
      </c>
    </row>
    <row r="123" spans="1:23" x14ac:dyDescent="0.2">
      <c r="A123" s="26" t="s">
        <v>234</v>
      </c>
      <c r="B123" s="9">
        <v>890981367</v>
      </c>
      <c r="C123" s="6" t="s">
        <v>8</v>
      </c>
      <c r="D123" s="6" t="s">
        <v>235</v>
      </c>
      <c r="E123" s="9" t="s">
        <v>16</v>
      </c>
      <c r="F123" s="19">
        <v>3917</v>
      </c>
      <c r="G123" s="19">
        <v>6425249510.0500002</v>
      </c>
      <c r="H123" s="20">
        <v>2119675498</v>
      </c>
      <c r="I123" s="7">
        <v>0</v>
      </c>
      <c r="J123" s="7">
        <v>2119675498</v>
      </c>
      <c r="K123" s="13">
        <v>0</v>
      </c>
      <c r="L123" s="18">
        <v>45785873.299999997</v>
      </c>
      <c r="M123" s="69">
        <v>0</v>
      </c>
      <c r="N123" s="13">
        <v>0</v>
      </c>
      <c r="O123" s="14">
        <v>0</v>
      </c>
      <c r="P123" s="28">
        <v>580929603.41999996</v>
      </c>
      <c r="Q123" s="30">
        <v>3678858535.3299999</v>
      </c>
      <c r="S123" s="91">
        <v>6425249510.0500002</v>
      </c>
      <c r="T123" s="43">
        <f t="shared" si="3"/>
        <v>25700998</v>
      </c>
      <c r="U123" s="43">
        <f>VLOOKUP(A123,'IVC - CÁLCULO INICIAL'!$A$12:$U$1118,21,0)</f>
        <v>17443696</v>
      </c>
      <c r="V123" s="43">
        <f t="shared" si="4"/>
        <v>8257302</v>
      </c>
      <c r="W123" s="46">
        <f t="shared" si="5"/>
        <v>2064325.5</v>
      </c>
    </row>
    <row r="124" spans="1:23" x14ac:dyDescent="0.2">
      <c r="A124" s="26" t="s">
        <v>236</v>
      </c>
      <c r="B124" s="9">
        <v>890981138</v>
      </c>
      <c r="C124" s="6" t="s">
        <v>8</v>
      </c>
      <c r="D124" s="6" t="s">
        <v>237</v>
      </c>
      <c r="E124" s="9" t="s">
        <v>16</v>
      </c>
      <c r="F124" s="19">
        <v>103291</v>
      </c>
      <c r="G124" s="19">
        <v>150606839337.78003</v>
      </c>
      <c r="H124" s="20">
        <v>55565580603</v>
      </c>
      <c r="I124" s="7">
        <v>0</v>
      </c>
      <c r="J124" s="7">
        <v>55565580603</v>
      </c>
      <c r="K124" s="13">
        <v>0</v>
      </c>
      <c r="L124" s="18">
        <v>1418026978.3699999</v>
      </c>
      <c r="M124" s="69">
        <v>527261425.55000001</v>
      </c>
      <c r="N124" s="13">
        <v>0</v>
      </c>
      <c r="O124" s="14">
        <v>0</v>
      </c>
      <c r="P124" s="28">
        <v>15290144342.15</v>
      </c>
      <c r="Q124" s="30">
        <v>77805825988.710007</v>
      </c>
      <c r="S124" s="91">
        <v>150606839337.78003</v>
      </c>
      <c r="T124" s="43">
        <f t="shared" si="3"/>
        <v>602427357</v>
      </c>
      <c r="U124" s="43">
        <f>VLOOKUP(A124,'IVC - CÁLCULO INICIAL'!$A$12:$U$1118,21,0)</f>
        <v>408877494.63999999</v>
      </c>
      <c r="V124" s="43">
        <f t="shared" si="4"/>
        <v>193549862.36000001</v>
      </c>
      <c r="W124" s="46">
        <f t="shared" si="5"/>
        <v>48387465.590000004</v>
      </c>
    </row>
    <row r="125" spans="1:23" x14ac:dyDescent="0.2">
      <c r="A125" s="26" t="s">
        <v>238</v>
      </c>
      <c r="B125" s="9">
        <v>890984575</v>
      </c>
      <c r="C125" s="6" t="s">
        <v>8</v>
      </c>
      <c r="D125" s="6" t="s">
        <v>239</v>
      </c>
      <c r="E125" s="9" t="s">
        <v>13</v>
      </c>
      <c r="F125" s="19">
        <v>5425</v>
      </c>
      <c r="G125" s="19">
        <v>8400511534.8100004</v>
      </c>
      <c r="H125" s="20">
        <v>2916791737</v>
      </c>
      <c r="I125" s="7">
        <v>0</v>
      </c>
      <c r="J125" s="7">
        <v>2916791737</v>
      </c>
      <c r="K125" s="13">
        <v>0</v>
      </c>
      <c r="L125" s="18">
        <v>60606610.210000001</v>
      </c>
      <c r="M125" s="69">
        <v>0</v>
      </c>
      <c r="N125" s="13">
        <v>167477012.80000001</v>
      </c>
      <c r="O125" s="14">
        <v>0</v>
      </c>
      <c r="P125" s="28">
        <v>804158556.79999995</v>
      </c>
      <c r="Q125" s="30">
        <v>4451477618</v>
      </c>
      <c r="S125" s="91">
        <v>8400511534.8100004</v>
      </c>
      <c r="T125" s="43">
        <f t="shared" si="3"/>
        <v>33602046</v>
      </c>
      <c r="U125" s="43">
        <f>VLOOKUP(A125,'IVC - CÁLCULO INICIAL'!$A$12:$U$1118,21,0)</f>
        <v>22806269.359999999</v>
      </c>
      <c r="V125" s="43">
        <f t="shared" si="4"/>
        <v>10795776.640000001</v>
      </c>
      <c r="W125" s="46">
        <f t="shared" si="5"/>
        <v>2698944.16</v>
      </c>
    </row>
    <row r="126" spans="1:23" x14ac:dyDescent="0.2">
      <c r="A126" s="26" t="s">
        <v>240</v>
      </c>
      <c r="B126" s="9">
        <v>890907515</v>
      </c>
      <c r="C126" s="6" t="s">
        <v>8</v>
      </c>
      <c r="D126" s="6" t="s">
        <v>241</v>
      </c>
      <c r="E126" s="9" t="s">
        <v>13</v>
      </c>
      <c r="F126" s="19">
        <v>24865</v>
      </c>
      <c r="G126" s="19">
        <v>35508242267.269989</v>
      </c>
      <c r="H126" s="20">
        <v>13557312247</v>
      </c>
      <c r="I126" s="7">
        <v>0</v>
      </c>
      <c r="J126" s="7">
        <v>13557312247</v>
      </c>
      <c r="K126" s="13">
        <v>0</v>
      </c>
      <c r="L126" s="18">
        <v>515287865.38</v>
      </c>
      <c r="M126" s="69">
        <v>0</v>
      </c>
      <c r="N126" s="13">
        <v>0</v>
      </c>
      <c r="O126" s="14">
        <v>0</v>
      </c>
      <c r="P126" s="28">
        <v>3668880650.6999998</v>
      </c>
      <c r="Q126" s="30">
        <v>17766761504.189995</v>
      </c>
      <c r="S126" s="91">
        <v>35508242267.269989</v>
      </c>
      <c r="T126" s="43">
        <f t="shared" si="3"/>
        <v>142032969</v>
      </c>
      <c r="U126" s="43">
        <f>VLOOKUP(A126,'IVC - CÁLCULO INICIAL'!$A$12:$U$1118,21,0)</f>
        <v>96400144.640000001</v>
      </c>
      <c r="V126" s="43">
        <f t="shared" si="4"/>
        <v>45632824.359999999</v>
      </c>
      <c r="W126" s="46">
        <f t="shared" si="5"/>
        <v>11408206.09</v>
      </c>
    </row>
    <row r="127" spans="1:23" x14ac:dyDescent="0.2">
      <c r="A127" s="26" t="s">
        <v>242</v>
      </c>
      <c r="B127" s="9">
        <v>890981106</v>
      </c>
      <c r="C127" s="6" t="s">
        <v>8</v>
      </c>
      <c r="D127" s="6" t="s">
        <v>243</v>
      </c>
      <c r="E127" s="9" t="s">
        <v>16</v>
      </c>
      <c r="F127" s="19">
        <v>13476</v>
      </c>
      <c r="G127" s="19">
        <v>20270603634.93</v>
      </c>
      <c r="H127" s="20">
        <v>7260856411</v>
      </c>
      <c r="I127" s="7">
        <v>0</v>
      </c>
      <c r="J127" s="7">
        <v>7260856411</v>
      </c>
      <c r="K127" s="13">
        <v>0</v>
      </c>
      <c r="L127" s="18">
        <v>195562043.25999999</v>
      </c>
      <c r="M127" s="69">
        <v>0</v>
      </c>
      <c r="N127" s="13">
        <v>63403399</v>
      </c>
      <c r="O127" s="14">
        <v>0</v>
      </c>
      <c r="P127" s="28">
        <v>1997483546.95</v>
      </c>
      <c r="Q127" s="30">
        <v>10753298234.719999</v>
      </c>
      <c r="S127" s="91">
        <v>20270603634.93</v>
      </c>
      <c r="T127" s="43">
        <f t="shared" si="3"/>
        <v>81082415</v>
      </c>
      <c r="U127" s="43">
        <f>VLOOKUP(A127,'IVC - CÁLCULO INICIAL'!$A$12:$U$1118,21,0)</f>
        <v>55031987.359999999</v>
      </c>
      <c r="V127" s="43">
        <f t="shared" si="4"/>
        <v>26050427.640000001</v>
      </c>
      <c r="W127" s="46">
        <f t="shared" si="5"/>
        <v>6512606.9100000001</v>
      </c>
    </row>
    <row r="128" spans="1:23" x14ac:dyDescent="0.2">
      <c r="A128" s="26" t="s">
        <v>244</v>
      </c>
      <c r="B128" s="9">
        <v>890984186</v>
      </c>
      <c r="C128" s="6" t="s">
        <v>8</v>
      </c>
      <c r="D128" s="6" t="s">
        <v>245</v>
      </c>
      <c r="E128" s="9" t="s">
        <v>13</v>
      </c>
      <c r="F128" s="19">
        <v>2973</v>
      </c>
      <c r="G128" s="19">
        <v>5632659906.8299999</v>
      </c>
      <c r="H128" s="20">
        <v>1614101685</v>
      </c>
      <c r="I128" s="7">
        <v>0</v>
      </c>
      <c r="J128" s="7">
        <v>1614101685</v>
      </c>
      <c r="K128" s="13">
        <v>0</v>
      </c>
      <c r="L128" s="18">
        <v>43927145.810000002</v>
      </c>
      <c r="M128" s="69">
        <v>0</v>
      </c>
      <c r="N128" s="13">
        <v>0</v>
      </c>
      <c r="O128" s="14">
        <v>0</v>
      </c>
      <c r="P128" s="28">
        <v>440224119.5</v>
      </c>
      <c r="Q128" s="30">
        <v>3534406956.52</v>
      </c>
      <c r="S128" s="91">
        <v>5632659906.8299999</v>
      </c>
      <c r="T128" s="43">
        <f t="shared" si="3"/>
        <v>22530640</v>
      </c>
      <c r="U128" s="43">
        <f>VLOOKUP(A128,'IVC - CÁLCULO INICIAL'!$A$12:$U$1118,21,0)</f>
        <v>15291920.640000001</v>
      </c>
      <c r="V128" s="43">
        <f t="shared" si="4"/>
        <v>7238719.3599999994</v>
      </c>
      <c r="W128" s="46">
        <f t="shared" si="5"/>
        <v>1809679.84</v>
      </c>
    </row>
    <row r="129" spans="1:23" x14ac:dyDescent="0.2">
      <c r="A129" s="26" t="s">
        <v>246</v>
      </c>
      <c r="B129" s="9">
        <v>890985285</v>
      </c>
      <c r="C129" s="6" t="s">
        <v>8</v>
      </c>
      <c r="D129" s="6" t="s">
        <v>247</v>
      </c>
      <c r="E129" s="9" t="s">
        <v>13</v>
      </c>
      <c r="F129" s="19">
        <v>11359</v>
      </c>
      <c r="G129" s="19">
        <v>16671034609.280001</v>
      </c>
      <c r="H129" s="20">
        <v>6167097963</v>
      </c>
      <c r="I129" s="7">
        <v>0</v>
      </c>
      <c r="J129" s="7">
        <v>6167097963</v>
      </c>
      <c r="K129" s="13">
        <v>0</v>
      </c>
      <c r="L129" s="18">
        <v>141565661.75999999</v>
      </c>
      <c r="M129" s="69">
        <v>0</v>
      </c>
      <c r="N129" s="13">
        <v>0</v>
      </c>
      <c r="O129" s="14">
        <v>0</v>
      </c>
      <c r="P129" s="28">
        <v>1684903642.8199999</v>
      </c>
      <c r="Q129" s="30">
        <v>8677467341.7000008</v>
      </c>
      <c r="S129" s="91">
        <v>16671034609.280001</v>
      </c>
      <c r="T129" s="43">
        <f t="shared" si="3"/>
        <v>66684138</v>
      </c>
      <c r="U129" s="43">
        <f>VLOOKUP(A129,'IVC - CÁLCULO INICIAL'!$A$12:$U$1118,21,0)</f>
        <v>45259636.640000001</v>
      </c>
      <c r="V129" s="43">
        <f t="shared" si="4"/>
        <v>21424501.359999999</v>
      </c>
      <c r="W129" s="46">
        <f t="shared" si="5"/>
        <v>5356125.34</v>
      </c>
    </row>
    <row r="130" spans="1:23" x14ac:dyDescent="0.2">
      <c r="A130" s="26" t="s">
        <v>248</v>
      </c>
      <c r="B130" s="9">
        <v>890980764</v>
      </c>
      <c r="C130" s="6" t="s">
        <v>8</v>
      </c>
      <c r="D130" s="6" t="s">
        <v>249</v>
      </c>
      <c r="E130" s="9" t="s">
        <v>13</v>
      </c>
      <c r="F130" s="19">
        <v>5998</v>
      </c>
      <c r="G130" s="19">
        <v>10656992411.950001</v>
      </c>
      <c r="H130" s="20">
        <v>3169649874</v>
      </c>
      <c r="I130" s="7">
        <v>0</v>
      </c>
      <c r="J130" s="7">
        <v>3169649874</v>
      </c>
      <c r="K130" s="13">
        <v>0</v>
      </c>
      <c r="L130" s="18">
        <v>184904709.00999999</v>
      </c>
      <c r="M130" s="69">
        <v>0</v>
      </c>
      <c r="N130" s="13">
        <v>0</v>
      </c>
      <c r="O130" s="14">
        <v>0</v>
      </c>
      <c r="P130" s="28">
        <v>887720990.80999994</v>
      </c>
      <c r="Q130" s="30">
        <v>6414716838.1300011</v>
      </c>
      <c r="S130" s="91">
        <v>10656992411.950001</v>
      </c>
      <c r="T130" s="43">
        <f t="shared" si="3"/>
        <v>42627970</v>
      </c>
      <c r="U130" s="43">
        <f>VLOOKUP(A130,'IVC - CÁLCULO INICIAL'!$A$12:$U$1118,21,0)</f>
        <v>28932314</v>
      </c>
      <c r="V130" s="43">
        <f t="shared" si="4"/>
        <v>13695656</v>
      </c>
      <c r="W130" s="46">
        <f t="shared" si="5"/>
        <v>3423914</v>
      </c>
    </row>
    <row r="131" spans="1:23" x14ac:dyDescent="0.2">
      <c r="A131" s="26" t="s">
        <v>250</v>
      </c>
      <c r="B131" s="9">
        <v>800020665</v>
      </c>
      <c r="C131" s="6" t="s">
        <v>8</v>
      </c>
      <c r="D131" s="6" t="s">
        <v>251</v>
      </c>
      <c r="E131" s="9" t="s">
        <v>16</v>
      </c>
      <c r="F131" s="19">
        <v>7666</v>
      </c>
      <c r="G131" s="19">
        <v>10835257650.68</v>
      </c>
      <c r="H131" s="20">
        <v>4052015128</v>
      </c>
      <c r="I131" s="7">
        <v>0</v>
      </c>
      <c r="J131" s="7">
        <v>4052015128</v>
      </c>
      <c r="K131" s="13">
        <v>0</v>
      </c>
      <c r="L131" s="18">
        <v>98362157.709999993</v>
      </c>
      <c r="M131" s="69">
        <v>0</v>
      </c>
      <c r="N131" s="13">
        <v>0</v>
      </c>
      <c r="O131" s="14">
        <v>0</v>
      </c>
      <c r="P131" s="28">
        <v>1133658740.6500001</v>
      </c>
      <c r="Q131" s="30">
        <v>5551221624.3199997</v>
      </c>
      <c r="S131" s="91">
        <v>10835257650.68</v>
      </c>
      <c r="T131" s="43">
        <f t="shared" si="3"/>
        <v>43341031</v>
      </c>
      <c r="U131" s="43">
        <f>VLOOKUP(A131,'IVC - CÁLCULO INICIAL'!$A$12:$U$1118,21,0)</f>
        <v>29416280</v>
      </c>
      <c r="V131" s="43">
        <f t="shared" si="4"/>
        <v>13924751</v>
      </c>
      <c r="W131" s="46">
        <f t="shared" si="5"/>
        <v>3481187.75</v>
      </c>
    </row>
    <row r="132" spans="1:23" x14ac:dyDescent="0.2">
      <c r="A132" s="26" t="s">
        <v>252</v>
      </c>
      <c r="B132" s="9">
        <v>890980964</v>
      </c>
      <c r="C132" s="6" t="s">
        <v>8</v>
      </c>
      <c r="D132" s="6" t="s">
        <v>253</v>
      </c>
      <c r="E132" s="9" t="s">
        <v>13</v>
      </c>
      <c r="F132" s="19">
        <v>5663</v>
      </c>
      <c r="G132" s="19">
        <v>8372667801.7600002</v>
      </c>
      <c r="H132" s="20">
        <v>3077739783</v>
      </c>
      <c r="I132" s="7">
        <v>0</v>
      </c>
      <c r="J132" s="7">
        <v>3077739783</v>
      </c>
      <c r="K132" s="13">
        <v>0</v>
      </c>
      <c r="L132" s="18">
        <v>87839122.209999993</v>
      </c>
      <c r="M132" s="69">
        <v>0</v>
      </c>
      <c r="N132" s="13">
        <v>0</v>
      </c>
      <c r="O132" s="14">
        <v>0</v>
      </c>
      <c r="P132" s="28">
        <v>827757894.28999996</v>
      </c>
      <c r="Q132" s="30">
        <v>4379331002.2600002</v>
      </c>
      <c r="S132" s="91">
        <v>8372667801.7600002</v>
      </c>
      <c r="T132" s="43">
        <f t="shared" si="3"/>
        <v>33490671</v>
      </c>
      <c r="U132" s="43">
        <f>VLOOKUP(A132,'IVC - CÁLCULO INICIAL'!$A$12:$U$1118,21,0)</f>
        <v>22730677.359999999</v>
      </c>
      <c r="V132" s="43">
        <f t="shared" si="4"/>
        <v>10759993.640000001</v>
      </c>
      <c r="W132" s="46">
        <f t="shared" si="5"/>
        <v>2689998.41</v>
      </c>
    </row>
    <row r="133" spans="1:23" x14ac:dyDescent="0.2">
      <c r="A133" s="26" t="s">
        <v>254</v>
      </c>
      <c r="B133" s="9">
        <v>890980096</v>
      </c>
      <c r="C133" s="6" t="s">
        <v>8</v>
      </c>
      <c r="D133" s="6" t="s">
        <v>255</v>
      </c>
      <c r="E133" s="9" t="s">
        <v>13</v>
      </c>
      <c r="F133" s="19">
        <v>27088</v>
      </c>
      <c r="G133" s="19">
        <v>40160884576.120003</v>
      </c>
      <c r="H133" s="20">
        <v>14576722108</v>
      </c>
      <c r="I133" s="7">
        <v>0</v>
      </c>
      <c r="J133" s="7">
        <v>14576722108</v>
      </c>
      <c r="K133" s="13">
        <v>0</v>
      </c>
      <c r="L133" s="18">
        <v>557243813.41999996</v>
      </c>
      <c r="M133" s="69">
        <v>0</v>
      </c>
      <c r="N133" s="13">
        <v>50486620</v>
      </c>
      <c r="O133" s="14">
        <v>0</v>
      </c>
      <c r="P133" s="28">
        <v>4012035797.1300001</v>
      </c>
      <c r="Q133" s="30">
        <v>20964396237.570004</v>
      </c>
      <c r="S133" s="91">
        <v>40160884576.120003</v>
      </c>
      <c r="T133" s="43">
        <f t="shared" si="3"/>
        <v>160643538</v>
      </c>
      <c r="U133" s="43">
        <f>VLOOKUP(A133,'IVC - CÁLCULO INICIAL'!$A$12:$U$1118,21,0)</f>
        <v>109031448.64</v>
      </c>
      <c r="V133" s="43">
        <f t="shared" si="4"/>
        <v>51612089.359999999</v>
      </c>
      <c r="W133" s="46">
        <f t="shared" si="5"/>
        <v>12903022.34</v>
      </c>
    </row>
    <row r="134" spans="1:23" x14ac:dyDescent="0.2">
      <c r="A134" s="26" t="s">
        <v>256</v>
      </c>
      <c r="B134" s="9">
        <v>890984030</v>
      </c>
      <c r="C134" s="6" t="s">
        <v>8</v>
      </c>
      <c r="D134" s="6" t="s">
        <v>257</v>
      </c>
      <c r="E134" s="9" t="s">
        <v>13</v>
      </c>
      <c r="F134" s="19">
        <v>15491</v>
      </c>
      <c r="G134" s="19">
        <v>25136101510.720001</v>
      </c>
      <c r="H134" s="20">
        <v>8317702671</v>
      </c>
      <c r="I134" s="7">
        <v>0</v>
      </c>
      <c r="J134" s="7">
        <v>8317702671</v>
      </c>
      <c r="K134" s="13">
        <v>0</v>
      </c>
      <c r="L134" s="18">
        <v>257528887.11000001</v>
      </c>
      <c r="M134" s="69">
        <v>0</v>
      </c>
      <c r="N134" s="13">
        <v>0</v>
      </c>
      <c r="O134" s="14">
        <v>0</v>
      </c>
      <c r="P134" s="28">
        <v>2296705335.5300002</v>
      </c>
      <c r="Q134" s="30">
        <v>14264164617.08</v>
      </c>
      <c r="S134" s="91">
        <v>25136101510.720001</v>
      </c>
      <c r="T134" s="43">
        <f t="shared" si="3"/>
        <v>100544406</v>
      </c>
      <c r="U134" s="43">
        <f>VLOOKUP(A134,'IVC - CÁLCULO INICIAL'!$A$12:$U$1118,21,0)</f>
        <v>68241165.359999999</v>
      </c>
      <c r="V134" s="43">
        <f t="shared" si="4"/>
        <v>32303240.640000001</v>
      </c>
      <c r="W134" s="46">
        <f t="shared" si="5"/>
        <v>8075810.1600000001</v>
      </c>
    </row>
    <row r="135" spans="1:23" x14ac:dyDescent="0.2">
      <c r="A135" s="26" t="s">
        <v>258</v>
      </c>
      <c r="B135" s="9">
        <v>890984265</v>
      </c>
      <c r="C135" s="6" t="s">
        <v>8</v>
      </c>
      <c r="D135" s="6" t="s">
        <v>259</v>
      </c>
      <c r="E135" s="9" t="s">
        <v>13</v>
      </c>
      <c r="F135" s="19">
        <v>9819</v>
      </c>
      <c r="G135" s="19">
        <v>13466252823.459999</v>
      </c>
      <c r="H135" s="20">
        <v>5016444195</v>
      </c>
      <c r="I135" s="7">
        <v>0</v>
      </c>
      <c r="J135" s="7">
        <v>5016444195</v>
      </c>
      <c r="K135" s="13">
        <v>0</v>
      </c>
      <c r="L135" s="18">
        <v>139426221.25999999</v>
      </c>
      <c r="M135" s="69">
        <v>0</v>
      </c>
      <c r="N135" s="13">
        <v>0</v>
      </c>
      <c r="O135" s="14">
        <v>0</v>
      </c>
      <c r="P135" s="28">
        <v>1451285044</v>
      </c>
      <c r="Q135" s="30">
        <v>6859097363.1999989</v>
      </c>
      <c r="S135" s="91">
        <v>13466252823.459999</v>
      </c>
      <c r="T135" s="43">
        <f t="shared" si="3"/>
        <v>53865011</v>
      </c>
      <c r="U135" s="43">
        <f>VLOOKUP(A135,'IVC - CÁLCULO INICIAL'!$A$12:$U$1118,21,0)</f>
        <v>36559081.359999999</v>
      </c>
      <c r="V135" s="43">
        <f t="shared" si="4"/>
        <v>17305929.640000001</v>
      </c>
      <c r="W135" s="46">
        <f t="shared" si="5"/>
        <v>4326482.41</v>
      </c>
    </row>
    <row r="136" spans="1:23" x14ac:dyDescent="0.2">
      <c r="A136" s="26" t="s">
        <v>260</v>
      </c>
      <c r="B136" s="9">
        <v>890981150</v>
      </c>
      <c r="C136" s="6" t="s">
        <v>8</v>
      </c>
      <c r="D136" s="6" t="s">
        <v>261</v>
      </c>
      <c r="E136" s="9" t="s">
        <v>13</v>
      </c>
      <c r="F136" s="19">
        <v>24678</v>
      </c>
      <c r="G136" s="19">
        <v>32986485989.580002</v>
      </c>
      <c r="H136" s="20">
        <v>13406221883</v>
      </c>
      <c r="I136" s="7">
        <v>0</v>
      </c>
      <c r="J136" s="7">
        <v>13406221883</v>
      </c>
      <c r="K136" s="13">
        <v>0</v>
      </c>
      <c r="L136" s="18">
        <v>316085683.58999997</v>
      </c>
      <c r="M136" s="69">
        <v>0</v>
      </c>
      <c r="N136" s="13">
        <v>1484525</v>
      </c>
      <c r="O136" s="14">
        <v>0</v>
      </c>
      <c r="P136" s="28">
        <v>3659233122.8000002</v>
      </c>
      <c r="Q136" s="30">
        <v>15603460775.190002</v>
      </c>
      <c r="S136" s="91">
        <v>32986485989.580002</v>
      </c>
      <c r="T136" s="43">
        <f t="shared" si="3"/>
        <v>131945944</v>
      </c>
      <c r="U136" s="43">
        <f>VLOOKUP(A136,'IVC - CÁLCULO INICIAL'!$A$12:$U$1118,21,0)</f>
        <v>89553912.640000001</v>
      </c>
      <c r="V136" s="43">
        <f t="shared" si="4"/>
        <v>42392031.359999999</v>
      </c>
      <c r="W136" s="46">
        <f t="shared" si="5"/>
        <v>10598007.84</v>
      </c>
    </row>
    <row r="137" spans="1:23" x14ac:dyDescent="0.2">
      <c r="A137" s="26" t="s">
        <v>262</v>
      </c>
      <c r="B137" s="9">
        <v>890102018</v>
      </c>
      <c r="C137" s="6" t="s">
        <v>263</v>
      </c>
      <c r="D137" s="6" t="s">
        <v>264</v>
      </c>
      <c r="E137" s="9" t="s">
        <v>10</v>
      </c>
      <c r="F137" s="19">
        <v>765238</v>
      </c>
      <c r="G137" s="19">
        <v>1262380893738.79</v>
      </c>
      <c r="H137" s="20">
        <v>417131166390</v>
      </c>
      <c r="I137" s="7">
        <v>0</v>
      </c>
      <c r="J137" s="7">
        <v>417131166390</v>
      </c>
      <c r="K137" s="13">
        <v>0</v>
      </c>
      <c r="L137" s="18">
        <v>17754834233.139999</v>
      </c>
      <c r="M137" s="69">
        <v>24158345708.290001</v>
      </c>
      <c r="N137" s="13">
        <v>0</v>
      </c>
      <c r="O137" s="14">
        <v>0</v>
      </c>
      <c r="P137" s="28">
        <v>0</v>
      </c>
      <c r="Q137" s="30">
        <v>803336547407.35999</v>
      </c>
      <c r="S137" s="91">
        <v>1262380893738.79</v>
      </c>
      <c r="T137" s="43">
        <f t="shared" si="3"/>
        <v>5049523575</v>
      </c>
      <c r="U137" s="43">
        <f>VLOOKUP(A137,'IVC - CÁLCULO INICIAL'!$A$12:$U$1118,21,0)</f>
        <v>3427195867.3600001</v>
      </c>
      <c r="V137" s="43">
        <f t="shared" si="4"/>
        <v>1622327707.6399999</v>
      </c>
      <c r="W137" s="46">
        <f t="shared" si="5"/>
        <v>405581926.91000003</v>
      </c>
    </row>
    <row r="138" spans="1:23" x14ac:dyDescent="0.2">
      <c r="A138" s="26" t="s">
        <v>265</v>
      </c>
      <c r="B138" s="9">
        <v>890112371</v>
      </c>
      <c r="C138" s="6" t="s">
        <v>263</v>
      </c>
      <c r="D138" s="6" t="s">
        <v>266</v>
      </c>
      <c r="E138" s="9" t="s">
        <v>13</v>
      </c>
      <c r="F138" s="19">
        <v>42732</v>
      </c>
      <c r="G138" s="19">
        <v>62775514066.199997</v>
      </c>
      <c r="H138" s="20">
        <v>23233341011</v>
      </c>
      <c r="I138" s="7">
        <v>0</v>
      </c>
      <c r="J138" s="7">
        <v>23233341011</v>
      </c>
      <c r="K138" s="13">
        <v>0</v>
      </c>
      <c r="L138" s="18">
        <v>516878313.58999997</v>
      </c>
      <c r="M138" s="69">
        <v>0</v>
      </c>
      <c r="N138" s="13">
        <v>0</v>
      </c>
      <c r="O138" s="14">
        <v>2609871473.6599998</v>
      </c>
      <c r="P138" s="28">
        <v>5130061217.3699999</v>
      </c>
      <c r="Q138" s="30">
        <v>31285362050.579998</v>
      </c>
      <c r="S138" s="91">
        <v>62775514066.199997</v>
      </c>
      <c r="T138" s="43">
        <f t="shared" si="3"/>
        <v>251102056</v>
      </c>
      <c r="U138" s="43">
        <f>VLOOKUP(A138,'IVC - CÁLCULO INICIAL'!$A$12:$U$1118,21,0)</f>
        <v>170427153.36000001</v>
      </c>
      <c r="V138" s="43">
        <f t="shared" si="4"/>
        <v>80674902.639999986</v>
      </c>
      <c r="W138" s="46">
        <f t="shared" si="5"/>
        <v>20168725.66</v>
      </c>
    </row>
    <row r="139" spans="1:23" x14ac:dyDescent="0.2">
      <c r="A139" s="26" t="s">
        <v>267</v>
      </c>
      <c r="B139" s="9">
        <v>800094462</v>
      </c>
      <c r="C139" s="6" t="s">
        <v>263</v>
      </c>
      <c r="D139" s="6" t="s">
        <v>268</v>
      </c>
      <c r="E139" s="9" t="s">
        <v>13</v>
      </c>
      <c r="F139" s="19">
        <v>24507</v>
      </c>
      <c r="G139" s="19">
        <v>36528542263.209999</v>
      </c>
      <c r="H139" s="20">
        <v>13301644969</v>
      </c>
      <c r="I139" s="7">
        <v>0</v>
      </c>
      <c r="J139" s="7">
        <v>13301644969</v>
      </c>
      <c r="K139" s="13">
        <v>0</v>
      </c>
      <c r="L139" s="18">
        <v>265002711.36000001</v>
      </c>
      <c r="M139" s="69">
        <v>0</v>
      </c>
      <c r="N139" s="13">
        <v>63149792</v>
      </c>
      <c r="O139" s="14">
        <v>0</v>
      </c>
      <c r="P139" s="28">
        <v>2957724954.7800002</v>
      </c>
      <c r="Q139" s="30">
        <v>19941019836.07</v>
      </c>
      <c r="S139" s="91">
        <v>36528542263.209999</v>
      </c>
      <c r="T139" s="43">
        <f t="shared" si="3"/>
        <v>146114169</v>
      </c>
      <c r="U139" s="43">
        <f>VLOOKUP(A139,'IVC - CÁLCULO INICIAL'!$A$12:$U$1118,21,0)</f>
        <v>99170123.359999999</v>
      </c>
      <c r="V139" s="43">
        <f t="shared" si="4"/>
        <v>46944045.640000001</v>
      </c>
      <c r="W139" s="46">
        <f t="shared" si="5"/>
        <v>11736011.41</v>
      </c>
    </row>
    <row r="140" spans="1:23" x14ac:dyDescent="0.2">
      <c r="A140" s="26" t="s">
        <v>269</v>
      </c>
      <c r="B140" s="9">
        <v>800094466</v>
      </c>
      <c r="C140" s="6" t="s">
        <v>263</v>
      </c>
      <c r="D140" s="6" t="s">
        <v>270</v>
      </c>
      <c r="E140" s="9" t="s">
        <v>13</v>
      </c>
      <c r="F140" s="19">
        <v>15165</v>
      </c>
      <c r="G140" s="19">
        <v>21414419607.450001</v>
      </c>
      <c r="H140" s="20">
        <v>8200390525</v>
      </c>
      <c r="I140" s="7">
        <v>0</v>
      </c>
      <c r="J140" s="7">
        <v>8200390525</v>
      </c>
      <c r="K140" s="13">
        <v>0</v>
      </c>
      <c r="L140" s="18">
        <v>181806913.58000001</v>
      </c>
      <c r="M140" s="69">
        <v>0</v>
      </c>
      <c r="N140" s="13">
        <v>0</v>
      </c>
      <c r="O140" s="14">
        <v>0</v>
      </c>
      <c r="P140" s="28">
        <v>1831767344.01</v>
      </c>
      <c r="Q140" s="30">
        <v>11200454824.860001</v>
      </c>
      <c r="S140" s="91">
        <v>21414419607.450001</v>
      </c>
      <c r="T140" s="43">
        <f t="shared" si="3"/>
        <v>85657678</v>
      </c>
      <c r="U140" s="43">
        <f>VLOOKUP(A140,'IVC - CÁLCULO INICIAL'!$A$12:$U$1118,21,0)</f>
        <v>58137294.640000001</v>
      </c>
      <c r="V140" s="43">
        <f t="shared" si="4"/>
        <v>27520383.359999999</v>
      </c>
      <c r="W140" s="46">
        <f t="shared" si="5"/>
        <v>6880095.8399999999</v>
      </c>
    </row>
    <row r="141" spans="1:23" x14ac:dyDescent="0.2">
      <c r="A141" s="26" t="s">
        <v>271</v>
      </c>
      <c r="B141" s="9">
        <v>890102472</v>
      </c>
      <c r="C141" s="6" t="s">
        <v>263</v>
      </c>
      <c r="D141" s="6" t="s">
        <v>272</v>
      </c>
      <c r="E141" s="9" t="s">
        <v>13</v>
      </c>
      <c r="F141" s="19">
        <v>32701</v>
      </c>
      <c r="G141" s="19">
        <v>46185338351.989998</v>
      </c>
      <c r="H141" s="20">
        <v>17793164597</v>
      </c>
      <c r="I141" s="7">
        <v>0</v>
      </c>
      <c r="J141" s="7">
        <v>17793164597</v>
      </c>
      <c r="K141" s="13">
        <v>0</v>
      </c>
      <c r="L141" s="18">
        <v>398805326.33999997</v>
      </c>
      <c r="M141" s="69">
        <v>0</v>
      </c>
      <c r="N141" s="13">
        <v>0</v>
      </c>
      <c r="O141" s="14">
        <v>0</v>
      </c>
      <c r="P141" s="28">
        <v>3946656789.7199998</v>
      </c>
      <c r="Q141" s="30">
        <v>24046711638.929996</v>
      </c>
      <c r="S141" s="91">
        <v>46185338351.989998</v>
      </c>
      <c r="T141" s="43">
        <f t="shared" ref="T141:T204" si="6">+ROUND(S141*0.004,0)</f>
        <v>184741353</v>
      </c>
      <c r="U141" s="43">
        <f>VLOOKUP(A141,'IVC - CÁLCULO INICIAL'!$A$12:$U$1118,21,0)</f>
        <v>125387038</v>
      </c>
      <c r="V141" s="43">
        <f t="shared" ref="V141:V204" si="7">+T141-U141</f>
        <v>59354315</v>
      </c>
      <c r="W141" s="46">
        <f t="shared" ref="W141:W204" si="8">ROUND(V141/4,2)</f>
        <v>14838578.75</v>
      </c>
    </row>
    <row r="142" spans="1:23" x14ac:dyDescent="0.2">
      <c r="A142" s="26" t="s">
        <v>273</v>
      </c>
      <c r="B142" s="9">
        <v>800069901</v>
      </c>
      <c r="C142" s="6" t="s">
        <v>263</v>
      </c>
      <c r="D142" s="6" t="s">
        <v>274</v>
      </c>
      <c r="E142" s="9" t="s">
        <v>13</v>
      </c>
      <c r="F142" s="19">
        <v>15497</v>
      </c>
      <c r="G142" s="19">
        <v>22362873012.759998</v>
      </c>
      <c r="H142" s="20">
        <v>8378968431</v>
      </c>
      <c r="I142" s="7">
        <v>0</v>
      </c>
      <c r="J142" s="7">
        <v>8378968431</v>
      </c>
      <c r="K142" s="13">
        <v>0</v>
      </c>
      <c r="L142" s="18">
        <v>192287289.66999999</v>
      </c>
      <c r="M142" s="69">
        <v>0</v>
      </c>
      <c r="N142" s="13">
        <v>1462125757</v>
      </c>
      <c r="O142" s="14">
        <v>0</v>
      </c>
      <c r="P142" s="28">
        <v>1836000267.3599999</v>
      </c>
      <c r="Q142" s="30">
        <v>10493491267.729998</v>
      </c>
      <c r="S142" s="91">
        <v>22362873012.759998</v>
      </c>
      <c r="T142" s="43">
        <f t="shared" si="6"/>
        <v>89451492</v>
      </c>
      <c r="U142" s="43">
        <f>VLOOKUP(A142,'IVC - CÁLCULO INICIAL'!$A$12:$U$1118,21,0)</f>
        <v>60712219.359999999</v>
      </c>
      <c r="V142" s="43">
        <f t="shared" si="7"/>
        <v>28739272.640000001</v>
      </c>
      <c r="W142" s="46">
        <f t="shared" si="8"/>
        <v>7184818.1600000001</v>
      </c>
    </row>
    <row r="143" spans="1:23" x14ac:dyDescent="0.2">
      <c r="A143" s="26" t="s">
        <v>275</v>
      </c>
      <c r="B143" s="9">
        <v>890103003</v>
      </c>
      <c r="C143" s="6" t="s">
        <v>263</v>
      </c>
      <c r="D143" s="6" t="s">
        <v>276</v>
      </c>
      <c r="E143" s="9" t="s">
        <v>13</v>
      </c>
      <c r="F143" s="19">
        <v>22456</v>
      </c>
      <c r="G143" s="19">
        <v>33240051887.590004</v>
      </c>
      <c r="H143" s="20">
        <v>12260229116</v>
      </c>
      <c r="I143" s="7">
        <v>0</v>
      </c>
      <c r="J143" s="7">
        <v>12260229116</v>
      </c>
      <c r="K143" s="13">
        <v>0</v>
      </c>
      <c r="L143" s="18">
        <v>263985731.09999999</v>
      </c>
      <c r="M143" s="69">
        <v>0</v>
      </c>
      <c r="N143" s="13">
        <v>0</v>
      </c>
      <c r="O143" s="14">
        <v>0</v>
      </c>
      <c r="P143" s="28">
        <v>2713908569.8899999</v>
      </c>
      <c r="Q143" s="30">
        <v>18001928470.600002</v>
      </c>
      <c r="S143" s="91">
        <v>33240051887.590004</v>
      </c>
      <c r="T143" s="43">
        <f t="shared" si="6"/>
        <v>132960208</v>
      </c>
      <c r="U143" s="43">
        <f>VLOOKUP(A143,'IVC - CÁLCULO INICIAL'!$A$12:$U$1118,21,0)</f>
        <v>90242310.640000001</v>
      </c>
      <c r="V143" s="43">
        <f t="shared" si="7"/>
        <v>42717897.359999999</v>
      </c>
      <c r="W143" s="46">
        <f t="shared" si="8"/>
        <v>10679474.34</v>
      </c>
    </row>
    <row r="144" spans="1:23" x14ac:dyDescent="0.2">
      <c r="A144" s="26" t="s">
        <v>277</v>
      </c>
      <c r="B144" s="9">
        <v>890114335</v>
      </c>
      <c r="C144" s="6" t="s">
        <v>263</v>
      </c>
      <c r="D144" s="6" t="s">
        <v>278</v>
      </c>
      <c r="E144" s="9" t="s">
        <v>13</v>
      </c>
      <c r="F144" s="19">
        <v>79401</v>
      </c>
      <c r="G144" s="19">
        <v>114340972432.92999</v>
      </c>
      <c r="H144" s="20">
        <v>43234085488</v>
      </c>
      <c r="I144" s="7">
        <v>0</v>
      </c>
      <c r="J144" s="7">
        <v>43234085488</v>
      </c>
      <c r="K144" s="13">
        <v>0</v>
      </c>
      <c r="L144" s="18">
        <v>937427740.26999998</v>
      </c>
      <c r="M144" s="69">
        <v>0</v>
      </c>
      <c r="N144" s="13">
        <v>1895044155.8</v>
      </c>
      <c r="O144" s="14">
        <v>0</v>
      </c>
      <c r="P144" s="28">
        <v>9536534423.4300003</v>
      </c>
      <c r="Q144" s="30">
        <v>58737880625.429985</v>
      </c>
      <c r="S144" s="91">
        <v>114340972432.92999</v>
      </c>
      <c r="T144" s="43">
        <f t="shared" si="6"/>
        <v>457363890</v>
      </c>
      <c r="U144" s="43">
        <f>VLOOKUP(A144,'IVC - CÁLCULO INICIAL'!$A$12:$U$1118,21,0)</f>
        <v>310420500</v>
      </c>
      <c r="V144" s="43">
        <f t="shared" si="7"/>
        <v>146943390</v>
      </c>
      <c r="W144" s="46">
        <f t="shared" si="8"/>
        <v>36735847.5</v>
      </c>
    </row>
    <row r="145" spans="1:23" x14ac:dyDescent="0.2">
      <c r="A145" s="26" t="s">
        <v>279</v>
      </c>
      <c r="B145" s="9">
        <v>800019218</v>
      </c>
      <c r="C145" s="6" t="s">
        <v>263</v>
      </c>
      <c r="D145" s="6" t="s">
        <v>280</v>
      </c>
      <c r="E145" s="9" t="s">
        <v>13</v>
      </c>
      <c r="F145" s="19">
        <v>17864</v>
      </c>
      <c r="G145" s="19">
        <v>25132067081.110001</v>
      </c>
      <c r="H145" s="20">
        <v>9743220577</v>
      </c>
      <c r="I145" s="7">
        <v>0</v>
      </c>
      <c r="J145" s="7">
        <v>9743220577</v>
      </c>
      <c r="K145" s="13">
        <v>0</v>
      </c>
      <c r="L145" s="18">
        <v>180521723.05000001</v>
      </c>
      <c r="M145" s="69">
        <v>0</v>
      </c>
      <c r="N145" s="13">
        <v>0</v>
      </c>
      <c r="O145" s="14">
        <v>0</v>
      </c>
      <c r="P145" s="28">
        <v>2139682282.47</v>
      </c>
      <c r="Q145" s="30">
        <v>13068642498.590002</v>
      </c>
      <c r="S145" s="91">
        <v>25132067081.110001</v>
      </c>
      <c r="T145" s="43">
        <f t="shared" si="6"/>
        <v>100528268</v>
      </c>
      <c r="U145" s="43">
        <f>VLOOKUP(A145,'IVC - CÁLCULO INICIAL'!$A$12:$U$1118,21,0)</f>
        <v>68230212.640000001</v>
      </c>
      <c r="V145" s="43">
        <f t="shared" si="7"/>
        <v>32298055.359999999</v>
      </c>
      <c r="W145" s="46">
        <f t="shared" si="8"/>
        <v>8074513.8399999999</v>
      </c>
    </row>
    <row r="146" spans="1:23" x14ac:dyDescent="0.2">
      <c r="A146" s="26" t="s">
        <v>281</v>
      </c>
      <c r="B146" s="9">
        <v>800094449</v>
      </c>
      <c r="C146" s="6" t="s">
        <v>263</v>
      </c>
      <c r="D146" s="6" t="s">
        <v>282</v>
      </c>
      <c r="E146" s="9" t="s">
        <v>13</v>
      </c>
      <c r="F146" s="19">
        <v>17157</v>
      </c>
      <c r="G146" s="19">
        <v>25558760274.27</v>
      </c>
      <c r="H146" s="20">
        <v>9309756021</v>
      </c>
      <c r="I146" s="7">
        <v>0</v>
      </c>
      <c r="J146" s="7">
        <v>9309756021</v>
      </c>
      <c r="K146" s="13">
        <v>0</v>
      </c>
      <c r="L146" s="18">
        <v>231988157.41999999</v>
      </c>
      <c r="M146" s="69">
        <v>0</v>
      </c>
      <c r="N146" s="13">
        <v>561147196</v>
      </c>
      <c r="O146" s="14">
        <v>0</v>
      </c>
      <c r="P146" s="28">
        <v>2073648678.23</v>
      </c>
      <c r="Q146" s="30">
        <v>13382220221.620001</v>
      </c>
      <c r="S146" s="91">
        <v>25558760274.27</v>
      </c>
      <c r="T146" s="43">
        <f t="shared" si="6"/>
        <v>102235041</v>
      </c>
      <c r="U146" s="43">
        <f>VLOOKUP(A146,'IVC - CÁLCULO INICIAL'!$A$12:$U$1118,21,0)</f>
        <v>69388627.359999999</v>
      </c>
      <c r="V146" s="43">
        <f t="shared" si="7"/>
        <v>32846413.640000001</v>
      </c>
      <c r="W146" s="46">
        <f t="shared" si="8"/>
        <v>8211603.4100000001</v>
      </c>
    </row>
    <row r="147" spans="1:23" x14ac:dyDescent="0.2">
      <c r="A147" s="26" t="s">
        <v>283</v>
      </c>
      <c r="B147" s="9">
        <v>800094457</v>
      </c>
      <c r="C147" s="6" t="s">
        <v>263</v>
      </c>
      <c r="D147" s="6" t="s">
        <v>284</v>
      </c>
      <c r="E147" s="9" t="s">
        <v>13</v>
      </c>
      <c r="F147" s="19">
        <v>4138</v>
      </c>
      <c r="G147" s="19">
        <v>6312383781.0500002</v>
      </c>
      <c r="H147" s="20">
        <v>2233654256</v>
      </c>
      <c r="I147" s="7">
        <v>0</v>
      </c>
      <c r="J147" s="7">
        <v>2233654256</v>
      </c>
      <c r="K147" s="13">
        <v>0</v>
      </c>
      <c r="L147" s="18">
        <v>45129194.509999998</v>
      </c>
      <c r="M147" s="69">
        <v>0</v>
      </c>
      <c r="N147" s="13">
        <v>0</v>
      </c>
      <c r="O147" s="14">
        <v>0</v>
      </c>
      <c r="P147" s="28">
        <v>499847777.16000003</v>
      </c>
      <c r="Q147" s="30">
        <v>3533752553.3800001</v>
      </c>
      <c r="S147" s="91">
        <v>6312383781.0500002</v>
      </c>
      <c r="T147" s="43">
        <f t="shared" si="6"/>
        <v>25249535</v>
      </c>
      <c r="U147" s="43">
        <f>VLOOKUP(A147,'IVC - CÁLCULO INICIAL'!$A$12:$U$1118,21,0)</f>
        <v>17137280.640000001</v>
      </c>
      <c r="V147" s="43">
        <f t="shared" si="7"/>
        <v>8112254.3599999994</v>
      </c>
      <c r="W147" s="46">
        <f t="shared" si="8"/>
        <v>2028063.59</v>
      </c>
    </row>
    <row r="148" spans="1:23" x14ac:dyDescent="0.2">
      <c r="A148" s="26" t="s">
        <v>285</v>
      </c>
      <c r="B148" s="9">
        <v>800076751</v>
      </c>
      <c r="C148" s="6" t="s">
        <v>263</v>
      </c>
      <c r="D148" s="6" t="s">
        <v>286</v>
      </c>
      <c r="E148" s="9" t="s">
        <v>13</v>
      </c>
      <c r="F148" s="19">
        <v>12121</v>
      </c>
      <c r="G148" s="19">
        <v>17707744727.970001</v>
      </c>
      <c r="H148" s="20">
        <v>6594670722</v>
      </c>
      <c r="I148" s="7">
        <v>0</v>
      </c>
      <c r="J148" s="7">
        <v>6594670722</v>
      </c>
      <c r="K148" s="13">
        <v>0</v>
      </c>
      <c r="L148" s="18">
        <v>152018454.19</v>
      </c>
      <c r="M148" s="69">
        <v>0</v>
      </c>
      <c r="N148" s="13">
        <v>0</v>
      </c>
      <c r="O148" s="14">
        <v>0</v>
      </c>
      <c r="P148" s="28">
        <v>1465075241.3399999</v>
      </c>
      <c r="Q148" s="30">
        <v>9495980310.4400005</v>
      </c>
      <c r="S148" s="91">
        <v>17707744727.970001</v>
      </c>
      <c r="T148" s="43">
        <f t="shared" si="6"/>
        <v>70830979</v>
      </c>
      <c r="U148" s="43">
        <f>VLOOKUP(A148,'IVC - CÁLCULO INICIAL'!$A$12:$U$1118,21,0)</f>
        <v>48074166.640000001</v>
      </c>
      <c r="V148" s="43">
        <f t="shared" si="7"/>
        <v>22756812.359999999</v>
      </c>
      <c r="W148" s="46">
        <f t="shared" si="8"/>
        <v>5689203.0899999999</v>
      </c>
    </row>
    <row r="149" spans="1:23" x14ac:dyDescent="0.2">
      <c r="A149" s="26" t="s">
        <v>287</v>
      </c>
      <c r="B149" s="9">
        <v>890116278</v>
      </c>
      <c r="C149" s="6" t="s">
        <v>263</v>
      </c>
      <c r="D149" s="6" t="s">
        <v>288</v>
      </c>
      <c r="E149" s="9" t="s">
        <v>13</v>
      </c>
      <c r="F149" s="19">
        <v>19760</v>
      </c>
      <c r="G149" s="19">
        <v>28292451588.509995</v>
      </c>
      <c r="H149" s="20">
        <v>10607209543</v>
      </c>
      <c r="I149" s="7">
        <v>0</v>
      </c>
      <c r="J149" s="7">
        <v>10607209543</v>
      </c>
      <c r="K149" s="13">
        <v>0</v>
      </c>
      <c r="L149" s="18">
        <v>238725097.88</v>
      </c>
      <c r="M149" s="69">
        <v>0</v>
      </c>
      <c r="N149" s="13">
        <v>0</v>
      </c>
      <c r="O149" s="14">
        <v>0</v>
      </c>
      <c r="P149" s="28">
        <v>2387368768.6999998</v>
      </c>
      <c r="Q149" s="30">
        <v>15059148178.929996</v>
      </c>
      <c r="S149" s="91">
        <v>28292451588.509995</v>
      </c>
      <c r="T149" s="43">
        <f t="shared" si="6"/>
        <v>113169806</v>
      </c>
      <c r="U149" s="43">
        <f>VLOOKUP(A149,'IVC - CÁLCULO INICIAL'!$A$12:$U$1118,21,0)</f>
        <v>76810235.359999999</v>
      </c>
      <c r="V149" s="43">
        <f t="shared" si="7"/>
        <v>36359570.640000001</v>
      </c>
      <c r="W149" s="46">
        <f t="shared" si="8"/>
        <v>9089892.6600000001</v>
      </c>
    </row>
    <row r="150" spans="1:23" x14ac:dyDescent="0.2">
      <c r="A150" s="26" t="s">
        <v>289</v>
      </c>
      <c r="B150" s="9">
        <v>800094386</v>
      </c>
      <c r="C150" s="6" t="s">
        <v>263</v>
      </c>
      <c r="D150" s="6" t="s">
        <v>290</v>
      </c>
      <c r="E150" s="9" t="s">
        <v>13</v>
      </c>
      <c r="F150" s="19">
        <v>19691</v>
      </c>
      <c r="G150" s="19">
        <v>28831477712.009998</v>
      </c>
      <c r="H150" s="20">
        <v>10723205378</v>
      </c>
      <c r="I150" s="7">
        <v>0</v>
      </c>
      <c r="J150" s="7">
        <v>10723205378</v>
      </c>
      <c r="K150" s="13">
        <v>0</v>
      </c>
      <c r="L150" s="18">
        <v>472672132.30000001</v>
      </c>
      <c r="M150" s="69">
        <v>0</v>
      </c>
      <c r="N150" s="13">
        <v>1201163627.24</v>
      </c>
      <c r="O150" s="14">
        <v>0</v>
      </c>
      <c r="P150" s="28">
        <v>2364873804.6199999</v>
      </c>
      <c r="Q150" s="30">
        <v>14069562769.849998</v>
      </c>
      <c r="S150" s="91">
        <v>28831477712.009998</v>
      </c>
      <c r="T150" s="43">
        <f t="shared" si="6"/>
        <v>115325911</v>
      </c>
      <c r="U150" s="43">
        <f>VLOOKUP(A150,'IVC - CÁLCULO INICIAL'!$A$12:$U$1118,21,0)</f>
        <v>78273619.359999999</v>
      </c>
      <c r="V150" s="43">
        <f t="shared" si="7"/>
        <v>37052291.640000001</v>
      </c>
      <c r="W150" s="46">
        <f t="shared" si="8"/>
        <v>9263072.9100000001</v>
      </c>
    </row>
    <row r="151" spans="1:23" x14ac:dyDescent="0.2">
      <c r="A151" s="26" t="s">
        <v>291</v>
      </c>
      <c r="B151" s="9">
        <v>890103962</v>
      </c>
      <c r="C151" s="6" t="s">
        <v>263</v>
      </c>
      <c r="D151" s="6" t="s">
        <v>292</v>
      </c>
      <c r="E151" s="9" t="s">
        <v>13</v>
      </c>
      <c r="F151" s="19">
        <v>22743</v>
      </c>
      <c r="G151" s="19">
        <v>34012500903.279999</v>
      </c>
      <c r="H151" s="20">
        <v>12391205249</v>
      </c>
      <c r="I151" s="7">
        <v>0</v>
      </c>
      <c r="J151" s="7">
        <v>12391205249</v>
      </c>
      <c r="K151" s="13">
        <v>0</v>
      </c>
      <c r="L151" s="18">
        <v>233870213.09</v>
      </c>
      <c r="M151" s="69">
        <v>0</v>
      </c>
      <c r="N151" s="13">
        <v>0</v>
      </c>
      <c r="O151" s="14">
        <v>0</v>
      </c>
      <c r="P151" s="28">
        <v>2747651016.02</v>
      </c>
      <c r="Q151" s="30">
        <v>18639774425.169998</v>
      </c>
      <c r="S151" s="91">
        <v>34012500903.279999</v>
      </c>
      <c r="T151" s="43">
        <f t="shared" si="6"/>
        <v>136050004</v>
      </c>
      <c r="U151" s="43">
        <f>VLOOKUP(A151,'IVC - CÁLCULO INICIAL'!$A$12:$U$1118,21,0)</f>
        <v>92339406.640000001</v>
      </c>
      <c r="V151" s="43">
        <f t="shared" si="7"/>
        <v>43710597.359999999</v>
      </c>
      <c r="W151" s="46">
        <f t="shared" si="8"/>
        <v>10927649.34</v>
      </c>
    </row>
    <row r="152" spans="1:23" x14ac:dyDescent="0.2">
      <c r="A152" s="26" t="s">
        <v>293</v>
      </c>
      <c r="B152" s="9">
        <v>890115982</v>
      </c>
      <c r="C152" s="6" t="s">
        <v>263</v>
      </c>
      <c r="D152" s="6" t="s">
        <v>294</v>
      </c>
      <c r="E152" s="9" t="s">
        <v>13</v>
      </c>
      <c r="F152" s="19">
        <v>20722</v>
      </c>
      <c r="G152" s="19">
        <v>29758963225.329998</v>
      </c>
      <c r="H152" s="20">
        <v>11304096469</v>
      </c>
      <c r="I152" s="7">
        <v>0</v>
      </c>
      <c r="J152" s="7">
        <v>11304096469</v>
      </c>
      <c r="K152" s="13">
        <v>0</v>
      </c>
      <c r="L152" s="18">
        <v>234217641.40000001</v>
      </c>
      <c r="M152" s="69">
        <v>0</v>
      </c>
      <c r="N152" s="13">
        <v>44256573.240000002</v>
      </c>
      <c r="O152" s="14">
        <v>0</v>
      </c>
      <c r="P152" s="28">
        <v>2498634182.4400001</v>
      </c>
      <c r="Q152" s="30">
        <v>15677758359.249998</v>
      </c>
      <c r="S152" s="91">
        <v>29758963225.329998</v>
      </c>
      <c r="T152" s="43">
        <f t="shared" si="6"/>
        <v>119035853</v>
      </c>
      <c r="U152" s="43">
        <f>VLOOKUP(A152,'IVC - CÁLCULO INICIAL'!$A$12:$U$1118,21,0)</f>
        <v>80791618.640000001</v>
      </c>
      <c r="V152" s="43">
        <f t="shared" si="7"/>
        <v>38244234.359999999</v>
      </c>
      <c r="W152" s="46">
        <f t="shared" si="8"/>
        <v>9561058.5899999999</v>
      </c>
    </row>
    <row r="153" spans="1:23" x14ac:dyDescent="0.2">
      <c r="A153" s="26" t="s">
        <v>295</v>
      </c>
      <c r="B153" s="9">
        <v>800094844</v>
      </c>
      <c r="C153" s="6" t="s">
        <v>263</v>
      </c>
      <c r="D153" s="6" t="s">
        <v>183</v>
      </c>
      <c r="E153" s="9" t="s">
        <v>13</v>
      </c>
      <c r="F153" s="19">
        <v>71345</v>
      </c>
      <c r="G153" s="19">
        <v>104351480592.60001</v>
      </c>
      <c r="H153" s="20">
        <v>38656182899</v>
      </c>
      <c r="I153" s="7">
        <v>0</v>
      </c>
      <c r="J153" s="7">
        <v>38656182899</v>
      </c>
      <c r="K153" s="13">
        <v>0</v>
      </c>
      <c r="L153" s="18">
        <v>967511059.78999996</v>
      </c>
      <c r="M153" s="69">
        <v>0</v>
      </c>
      <c r="N153" s="13">
        <v>0</v>
      </c>
      <c r="O153" s="14">
        <v>0</v>
      </c>
      <c r="P153" s="28">
        <v>8609040447.3799992</v>
      </c>
      <c r="Q153" s="30">
        <v>56118746186.430008</v>
      </c>
      <c r="S153" s="91">
        <v>104351480592.60001</v>
      </c>
      <c r="T153" s="43">
        <f t="shared" si="6"/>
        <v>417405922</v>
      </c>
      <c r="U153" s="43">
        <f>VLOOKUP(A153,'IVC - CÁLCULO INICIAL'!$A$12:$U$1118,21,0)</f>
        <v>283300361.36000001</v>
      </c>
      <c r="V153" s="43">
        <f t="shared" si="7"/>
        <v>134105560.63999999</v>
      </c>
      <c r="W153" s="46">
        <f t="shared" si="8"/>
        <v>33526390.16</v>
      </c>
    </row>
    <row r="154" spans="1:23" x14ac:dyDescent="0.2">
      <c r="A154" s="26" t="s">
        <v>296</v>
      </c>
      <c r="B154" s="9">
        <v>800019254</v>
      </c>
      <c r="C154" s="6" t="s">
        <v>263</v>
      </c>
      <c r="D154" s="6" t="s">
        <v>297</v>
      </c>
      <c r="E154" s="9" t="s">
        <v>13</v>
      </c>
      <c r="F154" s="19">
        <v>12594</v>
      </c>
      <c r="G154" s="19">
        <v>18361187989.720001</v>
      </c>
      <c r="H154" s="20">
        <v>6758490621</v>
      </c>
      <c r="I154" s="7">
        <v>0</v>
      </c>
      <c r="J154" s="7">
        <v>6758490621</v>
      </c>
      <c r="K154" s="13">
        <v>0</v>
      </c>
      <c r="L154" s="18">
        <v>144114109.34</v>
      </c>
      <c r="M154" s="69">
        <v>0</v>
      </c>
      <c r="N154" s="13">
        <v>1421595147.6800001</v>
      </c>
      <c r="O154" s="14">
        <v>0</v>
      </c>
      <c r="P154" s="28">
        <v>1518893838.2</v>
      </c>
      <c r="Q154" s="30">
        <v>8518094273.500001</v>
      </c>
      <c r="S154" s="91">
        <v>18361187989.720001</v>
      </c>
      <c r="T154" s="43">
        <f t="shared" si="6"/>
        <v>73444752</v>
      </c>
      <c r="U154" s="43">
        <f>VLOOKUP(A154,'IVC - CÁLCULO INICIAL'!$A$12:$U$1118,21,0)</f>
        <v>49848178</v>
      </c>
      <c r="V154" s="43">
        <f t="shared" si="7"/>
        <v>23596574</v>
      </c>
      <c r="W154" s="46">
        <f t="shared" si="8"/>
        <v>5899143.5</v>
      </c>
    </row>
    <row r="155" spans="1:23" x14ac:dyDescent="0.2">
      <c r="A155" s="26" t="s">
        <v>298</v>
      </c>
      <c r="B155" s="9">
        <v>800116284</v>
      </c>
      <c r="C155" s="6" t="s">
        <v>263</v>
      </c>
      <c r="D155" s="6" t="s">
        <v>299</v>
      </c>
      <c r="E155" s="9" t="s">
        <v>13</v>
      </c>
      <c r="F155" s="19">
        <v>19479</v>
      </c>
      <c r="G155" s="19">
        <v>28995797257.389999</v>
      </c>
      <c r="H155" s="20">
        <v>10543835447</v>
      </c>
      <c r="I155" s="7">
        <v>0</v>
      </c>
      <c r="J155" s="7">
        <v>10543835447</v>
      </c>
      <c r="K155" s="13">
        <v>0</v>
      </c>
      <c r="L155" s="18">
        <v>234996558.22999999</v>
      </c>
      <c r="M155" s="69">
        <v>0</v>
      </c>
      <c r="N155" s="13">
        <v>564167816.20000005</v>
      </c>
      <c r="O155" s="14">
        <v>0</v>
      </c>
      <c r="P155" s="28">
        <v>2351328449.9099998</v>
      </c>
      <c r="Q155" s="30">
        <v>15301468986.049999</v>
      </c>
      <c r="S155" s="91">
        <v>28995797257.389999</v>
      </c>
      <c r="T155" s="43">
        <f t="shared" si="6"/>
        <v>115983189</v>
      </c>
      <c r="U155" s="43">
        <f>VLOOKUP(A155,'IVC - CÁLCULO INICIAL'!$A$12:$U$1118,21,0)</f>
        <v>78719724.640000001</v>
      </c>
      <c r="V155" s="43">
        <f t="shared" si="7"/>
        <v>37263464.359999999</v>
      </c>
      <c r="W155" s="46">
        <f t="shared" si="8"/>
        <v>9315866.0899999999</v>
      </c>
    </row>
    <row r="156" spans="1:23" x14ac:dyDescent="0.2">
      <c r="A156" s="26" t="s">
        <v>300</v>
      </c>
      <c r="B156" s="9">
        <v>890106291</v>
      </c>
      <c r="C156" s="6" t="s">
        <v>263</v>
      </c>
      <c r="D156" s="6" t="s">
        <v>301</v>
      </c>
      <c r="E156" s="9" t="s">
        <v>49</v>
      </c>
      <c r="F156" s="19">
        <v>318641</v>
      </c>
      <c r="G156" s="19">
        <v>520345399215.17004</v>
      </c>
      <c r="H156" s="20">
        <v>173591438780</v>
      </c>
      <c r="I156" s="7">
        <v>0</v>
      </c>
      <c r="J156" s="7">
        <v>173591438780</v>
      </c>
      <c r="K156" s="13">
        <v>0</v>
      </c>
      <c r="L156" s="18">
        <v>4552941014.5100002</v>
      </c>
      <c r="M156" s="69">
        <v>3874317916.6599998</v>
      </c>
      <c r="N156" s="13">
        <v>0</v>
      </c>
      <c r="O156" s="14">
        <v>0</v>
      </c>
      <c r="P156" s="28">
        <v>37764932711.010002</v>
      </c>
      <c r="Q156" s="30">
        <v>300561768792.98999</v>
      </c>
      <c r="S156" s="91">
        <v>520345399215.17004</v>
      </c>
      <c r="T156" s="43">
        <f t="shared" si="6"/>
        <v>2081381597</v>
      </c>
      <c r="U156" s="43">
        <f>VLOOKUP(A156,'IVC - CÁLCULO INICIAL'!$A$12:$U$1118,21,0)</f>
        <v>1412668403.3599999</v>
      </c>
      <c r="V156" s="43">
        <f t="shared" si="7"/>
        <v>668713193.6400001</v>
      </c>
      <c r="W156" s="46">
        <f t="shared" si="8"/>
        <v>167178298.41</v>
      </c>
    </row>
    <row r="157" spans="1:23" x14ac:dyDescent="0.2">
      <c r="A157" s="26" t="s">
        <v>302</v>
      </c>
      <c r="B157" s="9">
        <v>890116159</v>
      </c>
      <c r="C157" s="6" t="s">
        <v>263</v>
      </c>
      <c r="D157" s="6" t="s">
        <v>303</v>
      </c>
      <c r="E157" s="9" t="s">
        <v>13</v>
      </c>
      <c r="F157" s="19">
        <v>9801</v>
      </c>
      <c r="G157" s="19">
        <v>14003726112.470001</v>
      </c>
      <c r="H157" s="20">
        <v>5267746732</v>
      </c>
      <c r="I157" s="7">
        <v>0</v>
      </c>
      <c r="J157" s="7">
        <v>5267746732</v>
      </c>
      <c r="K157" s="13">
        <v>0</v>
      </c>
      <c r="L157" s="18">
        <v>115826949.64</v>
      </c>
      <c r="M157" s="69">
        <v>0</v>
      </c>
      <c r="N157" s="13">
        <v>0</v>
      </c>
      <c r="O157" s="14">
        <v>0</v>
      </c>
      <c r="P157" s="28">
        <v>1184734774.99</v>
      </c>
      <c r="Q157" s="30">
        <v>7435417655.8400002</v>
      </c>
      <c r="S157" s="91">
        <v>14003726112.470001</v>
      </c>
      <c r="T157" s="43">
        <f t="shared" si="6"/>
        <v>56014904</v>
      </c>
      <c r="U157" s="43">
        <f>VLOOKUP(A157,'IVC - CÁLCULO INICIAL'!$A$12:$U$1118,21,0)</f>
        <v>38018250</v>
      </c>
      <c r="V157" s="43">
        <f t="shared" si="7"/>
        <v>17996654</v>
      </c>
      <c r="W157" s="46">
        <f t="shared" si="8"/>
        <v>4499163.5</v>
      </c>
    </row>
    <row r="158" spans="1:23" x14ac:dyDescent="0.2">
      <c r="A158" s="26" t="s">
        <v>304</v>
      </c>
      <c r="B158" s="9">
        <v>800053552</v>
      </c>
      <c r="C158" s="6" t="s">
        <v>263</v>
      </c>
      <c r="D158" s="6" t="s">
        <v>305</v>
      </c>
      <c r="E158" s="9" t="s">
        <v>13</v>
      </c>
      <c r="F158" s="19">
        <v>7835</v>
      </c>
      <c r="G158" s="19">
        <v>11684618403.389999</v>
      </c>
      <c r="H158" s="20">
        <v>4197213682</v>
      </c>
      <c r="I158" s="7">
        <v>0</v>
      </c>
      <c r="J158" s="7">
        <v>4197213682</v>
      </c>
      <c r="K158" s="13">
        <v>0</v>
      </c>
      <c r="L158" s="18">
        <v>91909796.379999995</v>
      </c>
      <c r="M158" s="69">
        <v>0</v>
      </c>
      <c r="N158" s="13">
        <v>85132071</v>
      </c>
      <c r="O158" s="14">
        <v>0</v>
      </c>
      <c r="P158" s="28">
        <v>946118838.77999997</v>
      </c>
      <c r="Q158" s="30">
        <v>6364244015.2299995</v>
      </c>
      <c r="S158" s="91">
        <v>11684618403.389999</v>
      </c>
      <c r="T158" s="43">
        <f t="shared" si="6"/>
        <v>46738474</v>
      </c>
      <c r="U158" s="43">
        <f>VLOOKUP(A158,'IVC - CÁLCULO INICIAL'!$A$12:$U$1118,21,0)</f>
        <v>31722181.359999999</v>
      </c>
      <c r="V158" s="43">
        <f t="shared" si="7"/>
        <v>15016292.640000001</v>
      </c>
      <c r="W158" s="46">
        <f t="shared" si="8"/>
        <v>3754073.16</v>
      </c>
    </row>
    <row r="159" spans="1:23" x14ac:dyDescent="0.2">
      <c r="A159" s="26" t="s">
        <v>306</v>
      </c>
      <c r="B159" s="9">
        <v>800094378</v>
      </c>
      <c r="C159" s="6" t="s">
        <v>263</v>
      </c>
      <c r="D159" s="6" t="s">
        <v>307</v>
      </c>
      <c r="E159" s="9" t="s">
        <v>13</v>
      </c>
      <c r="F159" s="19">
        <v>6831</v>
      </c>
      <c r="G159" s="19">
        <v>10328552626.75</v>
      </c>
      <c r="H159" s="20">
        <v>3715514828</v>
      </c>
      <c r="I159" s="7">
        <v>0</v>
      </c>
      <c r="J159" s="7">
        <v>3715514828</v>
      </c>
      <c r="K159" s="13">
        <v>0</v>
      </c>
      <c r="L159" s="18">
        <v>78043657.909999996</v>
      </c>
      <c r="M159" s="69">
        <v>0</v>
      </c>
      <c r="N159" s="13">
        <v>0</v>
      </c>
      <c r="O159" s="14">
        <v>0</v>
      </c>
      <c r="P159" s="28">
        <v>825540993.67999995</v>
      </c>
      <c r="Q159" s="30">
        <v>5709453147.1599998</v>
      </c>
      <c r="S159" s="91">
        <v>10328552626.75</v>
      </c>
      <c r="T159" s="43">
        <f t="shared" si="6"/>
        <v>41314211</v>
      </c>
      <c r="U159" s="43">
        <f>VLOOKUP(A159,'IVC - CÁLCULO INICIAL'!$A$12:$U$1118,21,0)</f>
        <v>28040644</v>
      </c>
      <c r="V159" s="43">
        <f t="shared" si="7"/>
        <v>13273567</v>
      </c>
      <c r="W159" s="46">
        <f t="shared" si="8"/>
        <v>3318391.75</v>
      </c>
    </row>
    <row r="160" spans="1:23" x14ac:dyDescent="0.2">
      <c r="A160" s="26" t="s">
        <v>308</v>
      </c>
      <c r="B160" s="9">
        <v>800246953</v>
      </c>
      <c r="C160" s="6" t="s">
        <v>309</v>
      </c>
      <c r="D160" s="6" t="s">
        <v>309</v>
      </c>
      <c r="E160" s="9" t="s">
        <v>10</v>
      </c>
      <c r="F160" s="19">
        <v>1737371</v>
      </c>
      <c r="G160" s="19">
        <v>2900604306652.1699</v>
      </c>
      <c r="H160" s="20">
        <v>940906001175</v>
      </c>
      <c r="I160" s="7">
        <v>0</v>
      </c>
      <c r="J160" s="7">
        <v>940906001175</v>
      </c>
      <c r="K160" s="13">
        <v>0</v>
      </c>
      <c r="L160" s="18">
        <v>76504412511.289993</v>
      </c>
      <c r="M160" s="69">
        <v>372221872758.28998</v>
      </c>
      <c r="N160" s="13">
        <v>0</v>
      </c>
      <c r="O160" s="14">
        <v>0</v>
      </c>
      <c r="P160" s="28">
        <v>0</v>
      </c>
      <c r="Q160" s="30">
        <v>1510972020207.5898</v>
      </c>
      <c r="S160" s="91">
        <v>2900604306652.1699</v>
      </c>
      <c r="T160" s="43">
        <f t="shared" si="6"/>
        <v>11602417227</v>
      </c>
      <c r="U160" s="43">
        <f>VLOOKUP(A160,'IVC - CÁLCULO INICIAL'!$A$12:$U$1118,21,0)</f>
        <v>7874754079.3599997</v>
      </c>
      <c r="V160" s="43">
        <f t="shared" si="7"/>
        <v>3727663147.6400003</v>
      </c>
      <c r="W160" s="46">
        <f t="shared" si="8"/>
        <v>931915786.90999997</v>
      </c>
    </row>
    <row r="161" spans="1:23" x14ac:dyDescent="0.2">
      <c r="A161" s="26" t="s">
        <v>310</v>
      </c>
      <c r="B161" s="9">
        <v>890480184</v>
      </c>
      <c r="C161" s="6" t="s">
        <v>311</v>
      </c>
      <c r="D161" s="6" t="s">
        <v>312</v>
      </c>
      <c r="E161" s="9" t="s">
        <v>49</v>
      </c>
      <c r="F161" s="19">
        <v>683759</v>
      </c>
      <c r="G161" s="19">
        <v>1092524270595.03</v>
      </c>
      <c r="H161" s="20">
        <v>371064478463</v>
      </c>
      <c r="I161" s="7">
        <v>0</v>
      </c>
      <c r="J161" s="7">
        <v>371064478463</v>
      </c>
      <c r="K161" s="13">
        <v>0</v>
      </c>
      <c r="L161" s="18">
        <v>14854750150.75</v>
      </c>
      <c r="M161" s="69">
        <v>1937405126.23</v>
      </c>
      <c r="N161" s="13">
        <v>0</v>
      </c>
      <c r="O161" s="14">
        <v>0</v>
      </c>
      <c r="P161" s="28">
        <v>0</v>
      </c>
      <c r="Q161" s="30">
        <v>704667636855.05005</v>
      </c>
      <c r="S161" s="91">
        <v>1092524270595.03</v>
      </c>
      <c r="T161" s="43">
        <f t="shared" si="6"/>
        <v>4370097082</v>
      </c>
      <c r="U161" s="43">
        <f>VLOOKUP(A161,'IVC - CÁLCULO INICIAL'!$A$12:$U$1118,21,0)</f>
        <v>2966057775.3600001</v>
      </c>
      <c r="V161" s="43">
        <f t="shared" si="7"/>
        <v>1404039306.6399999</v>
      </c>
      <c r="W161" s="46">
        <f t="shared" si="8"/>
        <v>351009826.66000003</v>
      </c>
    </row>
    <row r="162" spans="1:23" x14ac:dyDescent="0.2">
      <c r="A162" s="26" t="s">
        <v>313</v>
      </c>
      <c r="B162" s="9">
        <v>800037371</v>
      </c>
      <c r="C162" s="6" t="s">
        <v>311</v>
      </c>
      <c r="D162" s="6" t="s">
        <v>314</v>
      </c>
      <c r="E162" s="9" t="s">
        <v>16</v>
      </c>
      <c r="F162" s="19">
        <v>21139</v>
      </c>
      <c r="G162" s="19">
        <v>33419797720.549995</v>
      </c>
      <c r="H162" s="20">
        <v>11520737589</v>
      </c>
      <c r="I162" s="7">
        <v>0</v>
      </c>
      <c r="J162" s="7">
        <v>11520737589</v>
      </c>
      <c r="K162" s="13">
        <v>0</v>
      </c>
      <c r="L162" s="18">
        <v>252476837.34</v>
      </c>
      <c r="M162" s="69">
        <v>0</v>
      </c>
      <c r="N162" s="13">
        <v>0</v>
      </c>
      <c r="O162" s="14">
        <v>2639601691.27</v>
      </c>
      <c r="P162" s="28">
        <v>1552496003.5599999</v>
      </c>
      <c r="Q162" s="30">
        <v>17454485599.379997</v>
      </c>
      <c r="S162" s="91">
        <v>33419797720.549995</v>
      </c>
      <c r="T162" s="43">
        <f t="shared" si="6"/>
        <v>133679191</v>
      </c>
      <c r="U162" s="43">
        <f>VLOOKUP(A162,'IVC - CÁLCULO INICIAL'!$A$12:$U$1118,21,0)</f>
        <v>90730296.640000001</v>
      </c>
      <c r="V162" s="43">
        <f t="shared" si="7"/>
        <v>42948894.359999999</v>
      </c>
      <c r="W162" s="46">
        <f t="shared" si="8"/>
        <v>10737223.59</v>
      </c>
    </row>
    <row r="163" spans="1:23" x14ac:dyDescent="0.2">
      <c r="A163" s="26" t="s">
        <v>315</v>
      </c>
      <c r="B163" s="9">
        <v>800254879</v>
      </c>
      <c r="C163" s="6" t="s">
        <v>311</v>
      </c>
      <c r="D163" s="6" t="s">
        <v>316</v>
      </c>
      <c r="E163" s="9" t="s">
        <v>13</v>
      </c>
      <c r="F163" s="19">
        <v>9626</v>
      </c>
      <c r="G163" s="19">
        <v>12918039060.690001</v>
      </c>
      <c r="H163" s="20">
        <v>5234128037</v>
      </c>
      <c r="I163" s="7">
        <v>0</v>
      </c>
      <c r="J163" s="7">
        <v>5234128037</v>
      </c>
      <c r="K163" s="13">
        <v>0</v>
      </c>
      <c r="L163" s="18">
        <v>115023515.66</v>
      </c>
      <c r="M163" s="69">
        <v>0</v>
      </c>
      <c r="N163" s="13">
        <v>603283649</v>
      </c>
      <c r="O163" s="14">
        <v>0</v>
      </c>
      <c r="P163" s="28">
        <v>707410706.78999996</v>
      </c>
      <c r="Q163" s="30">
        <v>6258193152.2400007</v>
      </c>
      <c r="S163" s="91">
        <v>12918039060.690001</v>
      </c>
      <c r="T163" s="43">
        <f t="shared" si="6"/>
        <v>51672156</v>
      </c>
      <c r="U163" s="43">
        <f>VLOOKUP(A163,'IVC - CÁLCULO INICIAL'!$A$12:$U$1118,21,0)</f>
        <v>35070754</v>
      </c>
      <c r="V163" s="43">
        <f t="shared" si="7"/>
        <v>16601402</v>
      </c>
      <c r="W163" s="46">
        <f t="shared" si="8"/>
        <v>4150350.5</v>
      </c>
    </row>
    <row r="164" spans="1:23" x14ac:dyDescent="0.2">
      <c r="A164" s="26" t="s">
        <v>317</v>
      </c>
      <c r="B164" s="9">
        <v>806001937</v>
      </c>
      <c r="C164" s="6" t="s">
        <v>311</v>
      </c>
      <c r="D164" s="6" t="s">
        <v>318</v>
      </c>
      <c r="E164" s="9" t="s">
        <v>16</v>
      </c>
      <c r="F164" s="19">
        <v>7845</v>
      </c>
      <c r="G164" s="19">
        <v>11891715750.27</v>
      </c>
      <c r="H164" s="20">
        <v>4238456402</v>
      </c>
      <c r="I164" s="7">
        <v>0</v>
      </c>
      <c r="J164" s="7">
        <v>4238456402</v>
      </c>
      <c r="K164" s="13">
        <v>0</v>
      </c>
      <c r="L164" s="18">
        <v>105346215.37</v>
      </c>
      <c r="M164" s="69">
        <v>0</v>
      </c>
      <c r="N164" s="13">
        <v>0</v>
      </c>
      <c r="O164" s="14">
        <v>0</v>
      </c>
      <c r="P164" s="28">
        <v>576498563.32000005</v>
      </c>
      <c r="Q164" s="30">
        <v>6971414569.5800009</v>
      </c>
      <c r="S164" s="91">
        <v>11891715750.27</v>
      </c>
      <c r="T164" s="43">
        <f t="shared" si="6"/>
        <v>47566863</v>
      </c>
      <c r="U164" s="43">
        <f>VLOOKUP(A164,'IVC - CÁLCULO INICIAL'!$A$12:$U$1118,21,0)</f>
        <v>32284423.359999999</v>
      </c>
      <c r="V164" s="43">
        <f t="shared" si="7"/>
        <v>15282439.640000001</v>
      </c>
      <c r="W164" s="46">
        <f t="shared" si="8"/>
        <v>3820609.91</v>
      </c>
    </row>
    <row r="165" spans="1:23" x14ac:dyDescent="0.2">
      <c r="A165" s="26" t="s">
        <v>319</v>
      </c>
      <c r="B165" s="9">
        <v>890480254</v>
      </c>
      <c r="C165" s="6" t="s">
        <v>311</v>
      </c>
      <c r="D165" s="6" t="s">
        <v>320</v>
      </c>
      <c r="E165" s="9" t="s">
        <v>13</v>
      </c>
      <c r="F165" s="19">
        <v>55848</v>
      </c>
      <c r="G165" s="19">
        <v>82473951471.610001</v>
      </c>
      <c r="H165" s="20">
        <v>30428709353</v>
      </c>
      <c r="I165" s="7">
        <v>0</v>
      </c>
      <c r="J165" s="7">
        <v>30428709353</v>
      </c>
      <c r="K165" s="13">
        <v>0</v>
      </c>
      <c r="L165" s="18">
        <v>741780003.84000003</v>
      </c>
      <c r="M165" s="69">
        <v>0</v>
      </c>
      <c r="N165" s="13">
        <v>0.39</v>
      </c>
      <c r="O165" s="14">
        <v>0</v>
      </c>
      <c r="P165" s="28">
        <v>4101129777.0799999</v>
      </c>
      <c r="Q165" s="30">
        <v>47202332337.300003</v>
      </c>
      <c r="S165" s="91">
        <v>82473951471.610001</v>
      </c>
      <c r="T165" s="43">
        <f t="shared" si="6"/>
        <v>329895806</v>
      </c>
      <c r="U165" s="43">
        <f>VLOOKUP(A165,'IVC - CÁLCULO INICIAL'!$A$12:$U$1118,21,0)</f>
        <v>223905785.36000001</v>
      </c>
      <c r="V165" s="43">
        <f t="shared" si="7"/>
        <v>105990020.63999999</v>
      </c>
      <c r="W165" s="46">
        <f t="shared" si="8"/>
        <v>26497505.16</v>
      </c>
    </row>
    <row r="166" spans="1:23" x14ac:dyDescent="0.2">
      <c r="A166" s="26" t="s">
        <v>321</v>
      </c>
      <c r="B166" s="9">
        <v>806004900</v>
      </c>
      <c r="C166" s="6" t="s">
        <v>311</v>
      </c>
      <c r="D166" s="6" t="s">
        <v>322</v>
      </c>
      <c r="E166" s="9" t="s">
        <v>13</v>
      </c>
      <c r="F166" s="19">
        <v>8172</v>
      </c>
      <c r="G166" s="19">
        <v>12955322025.459999</v>
      </c>
      <c r="H166" s="20">
        <v>4423017308</v>
      </c>
      <c r="I166" s="7">
        <v>0</v>
      </c>
      <c r="J166" s="7">
        <v>4423017308</v>
      </c>
      <c r="K166" s="13">
        <v>0</v>
      </c>
      <c r="L166" s="18">
        <v>96668038.739999995</v>
      </c>
      <c r="M166" s="69">
        <v>0</v>
      </c>
      <c r="N166" s="13">
        <v>463068593</v>
      </c>
      <c r="O166" s="14">
        <v>0</v>
      </c>
      <c r="P166" s="28">
        <v>600020116.33000004</v>
      </c>
      <c r="Q166" s="30">
        <v>7372547969.3899994</v>
      </c>
      <c r="S166" s="91">
        <v>12955322025.459999</v>
      </c>
      <c r="T166" s="43">
        <f t="shared" si="6"/>
        <v>51821288</v>
      </c>
      <c r="U166" s="43">
        <f>VLOOKUP(A166,'IVC - CÁLCULO INICIAL'!$A$12:$U$1118,21,0)</f>
        <v>35171972.640000001</v>
      </c>
      <c r="V166" s="43">
        <f t="shared" si="7"/>
        <v>16649315.359999999</v>
      </c>
      <c r="W166" s="46">
        <f t="shared" si="8"/>
        <v>4162328.84</v>
      </c>
    </row>
    <row r="167" spans="1:23" x14ac:dyDescent="0.2">
      <c r="A167" s="26" t="s">
        <v>323</v>
      </c>
      <c r="B167" s="9">
        <v>800015991</v>
      </c>
      <c r="C167" s="6" t="s">
        <v>311</v>
      </c>
      <c r="D167" s="6" t="s">
        <v>324</v>
      </c>
      <c r="E167" s="9" t="s">
        <v>16</v>
      </c>
      <c r="F167" s="19">
        <v>15499</v>
      </c>
      <c r="G167" s="19">
        <v>23263289388.209999</v>
      </c>
      <c r="H167" s="20">
        <v>8466166209</v>
      </c>
      <c r="I167" s="7">
        <v>0</v>
      </c>
      <c r="J167" s="7">
        <v>8466166209</v>
      </c>
      <c r="K167" s="13">
        <v>0</v>
      </c>
      <c r="L167" s="18">
        <v>177102742.69</v>
      </c>
      <c r="M167" s="69">
        <v>0</v>
      </c>
      <c r="N167" s="13">
        <v>299165891</v>
      </c>
      <c r="O167" s="14">
        <v>0</v>
      </c>
      <c r="P167" s="28">
        <v>1136238020.1099999</v>
      </c>
      <c r="Q167" s="30">
        <v>13184616525.409998</v>
      </c>
      <c r="S167" s="91">
        <v>23263289388.209999</v>
      </c>
      <c r="T167" s="43">
        <f t="shared" si="6"/>
        <v>93053158</v>
      </c>
      <c r="U167" s="43">
        <f>VLOOKUP(A167,'IVC - CÁLCULO INICIAL'!$A$12:$U$1118,21,0)</f>
        <v>63156730</v>
      </c>
      <c r="V167" s="43">
        <f t="shared" si="7"/>
        <v>29896428</v>
      </c>
      <c r="W167" s="46">
        <f t="shared" si="8"/>
        <v>7474107</v>
      </c>
    </row>
    <row r="168" spans="1:23" x14ac:dyDescent="0.2">
      <c r="A168" s="26" t="s">
        <v>325</v>
      </c>
      <c r="B168" s="9">
        <v>890481362</v>
      </c>
      <c r="C168" s="6" t="s">
        <v>311</v>
      </c>
      <c r="D168" s="6" t="s">
        <v>326</v>
      </c>
      <c r="E168" s="9" t="s">
        <v>13</v>
      </c>
      <c r="F168" s="19">
        <v>21945</v>
      </c>
      <c r="G168" s="19">
        <v>32123463475.440002</v>
      </c>
      <c r="H168" s="20">
        <v>11848309005</v>
      </c>
      <c r="I168" s="7">
        <v>0</v>
      </c>
      <c r="J168" s="7">
        <v>11848309005</v>
      </c>
      <c r="K168" s="13">
        <v>0</v>
      </c>
      <c r="L168" s="18">
        <v>260208636.97999999</v>
      </c>
      <c r="M168" s="69">
        <v>0</v>
      </c>
      <c r="N168" s="13">
        <v>854326738.79999995</v>
      </c>
      <c r="O168" s="14">
        <v>0</v>
      </c>
      <c r="P168" s="28">
        <v>1611446895.78</v>
      </c>
      <c r="Q168" s="30">
        <v>17549172198.880001</v>
      </c>
      <c r="S168" s="91">
        <v>32123463475.440002</v>
      </c>
      <c r="T168" s="43">
        <f t="shared" si="6"/>
        <v>128493854</v>
      </c>
      <c r="U168" s="43">
        <f>VLOOKUP(A168,'IVC - CÁLCULO INICIAL'!$A$12:$U$1118,21,0)</f>
        <v>87210922</v>
      </c>
      <c r="V168" s="43">
        <f t="shared" si="7"/>
        <v>41282932</v>
      </c>
      <c r="W168" s="46">
        <f t="shared" si="8"/>
        <v>10320733</v>
      </c>
    </row>
    <row r="169" spans="1:23" x14ac:dyDescent="0.2">
      <c r="A169" s="26" t="s">
        <v>327</v>
      </c>
      <c r="B169" s="9">
        <v>800253526</v>
      </c>
      <c r="C169" s="6" t="s">
        <v>311</v>
      </c>
      <c r="D169" s="6" t="s">
        <v>328</v>
      </c>
      <c r="E169" s="9" t="s">
        <v>16</v>
      </c>
      <c r="F169" s="19">
        <v>6158</v>
      </c>
      <c r="G169" s="19">
        <v>9480557291.0900002</v>
      </c>
      <c r="H169" s="20">
        <v>3267183964</v>
      </c>
      <c r="I169" s="7">
        <v>0</v>
      </c>
      <c r="J169" s="7">
        <v>3267183964</v>
      </c>
      <c r="K169" s="13">
        <v>0</v>
      </c>
      <c r="L169" s="18">
        <v>75400141.909999996</v>
      </c>
      <c r="M169" s="69">
        <v>0</v>
      </c>
      <c r="N169" s="13">
        <v>0</v>
      </c>
      <c r="O169" s="14">
        <v>0</v>
      </c>
      <c r="P169" s="28">
        <v>452495876.04000002</v>
      </c>
      <c r="Q169" s="30">
        <v>5685477309.1400003</v>
      </c>
      <c r="S169" s="91">
        <v>9480557291.0900002</v>
      </c>
      <c r="T169" s="43">
        <f t="shared" si="6"/>
        <v>37922229</v>
      </c>
      <c r="U169" s="43">
        <f>VLOOKUP(A169,'IVC - CÁLCULO INICIAL'!$A$12:$U$1118,21,0)</f>
        <v>25738449.359999999</v>
      </c>
      <c r="V169" s="43">
        <f t="shared" si="7"/>
        <v>12183779.640000001</v>
      </c>
      <c r="W169" s="46">
        <f t="shared" si="8"/>
        <v>3045944.91</v>
      </c>
    </row>
    <row r="170" spans="1:23" x14ac:dyDescent="0.2">
      <c r="A170" s="26" t="s">
        <v>329</v>
      </c>
      <c r="B170" s="9">
        <v>800254481</v>
      </c>
      <c r="C170" s="6" t="s">
        <v>311</v>
      </c>
      <c r="D170" s="6" t="s">
        <v>330</v>
      </c>
      <c r="E170" s="9" t="s">
        <v>13</v>
      </c>
      <c r="F170" s="19">
        <v>12603</v>
      </c>
      <c r="G170" s="19">
        <v>17937300636.950001</v>
      </c>
      <c r="H170" s="20">
        <v>6881170334</v>
      </c>
      <c r="I170" s="7">
        <v>0</v>
      </c>
      <c r="J170" s="7">
        <v>6881170334</v>
      </c>
      <c r="K170" s="13">
        <v>0</v>
      </c>
      <c r="L170" s="18">
        <v>152419405.97999999</v>
      </c>
      <c r="M170" s="69">
        <v>0</v>
      </c>
      <c r="N170" s="13">
        <v>408076410</v>
      </c>
      <c r="O170" s="14">
        <v>0</v>
      </c>
      <c r="P170" s="28">
        <v>923808994.49000001</v>
      </c>
      <c r="Q170" s="30">
        <v>9571825492.4800014</v>
      </c>
      <c r="S170" s="91">
        <v>17937300636.950001</v>
      </c>
      <c r="T170" s="43">
        <f t="shared" si="6"/>
        <v>71749203</v>
      </c>
      <c r="U170" s="43">
        <f>VLOOKUP(A170,'IVC - CÁLCULO INICIAL'!$A$12:$U$1118,21,0)</f>
        <v>48697380.640000001</v>
      </c>
      <c r="V170" s="43">
        <f t="shared" si="7"/>
        <v>23051822.359999999</v>
      </c>
      <c r="W170" s="46">
        <f t="shared" si="8"/>
        <v>5762955.5899999999</v>
      </c>
    </row>
    <row r="171" spans="1:23" x14ac:dyDescent="0.2">
      <c r="A171" s="26" t="s">
        <v>331</v>
      </c>
      <c r="B171" s="9">
        <v>800038613</v>
      </c>
      <c r="C171" s="6" t="s">
        <v>311</v>
      </c>
      <c r="D171" s="6" t="s">
        <v>332</v>
      </c>
      <c r="E171" s="9" t="s">
        <v>16</v>
      </c>
      <c r="F171" s="19">
        <v>14772</v>
      </c>
      <c r="G171" s="19">
        <v>23841031254.98</v>
      </c>
      <c r="H171" s="20">
        <v>7945982516</v>
      </c>
      <c r="I171" s="7">
        <v>0</v>
      </c>
      <c r="J171" s="7">
        <v>7945982516</v>
      </c>
      <c r="K171" s="13">
        <v>0</v>
      </c>
      <c r="L171" s="18">
        <v>174693976.97999999</v>
      </c>
      <c r="M171" s="69">
        <v>0</v>
      </c>
      <c r="N171" s="13">
        <v>0</v>
      </c>
      <c r="O171" s="14">
        <v>0</v>
      </c>
      <c r="P171" s="28">
        <v>1085740185.99</v>
      </c>
      <c r="Q171" s="30">
        <v>14634614576.01</v>
      </c>
      <c r="S171" s="91">
        <v>23841031254.98</v>
      </c>
      <c r="T171" s="43">
        <f t="shared" si="6"/>
        <v>95364125</v>
      </c>
      <c r="U171" s="43">
        <f>VLOOKUP(A171,'IVC - CÁLCULO INICIAL'!$A$12:$U$1118,21,0)</f>
        <v>64725222</v>
      </c>
      <c r="V171" s="43">
        <f t="shared" si="7"/>
        <v>30638903</v>
      </c>
      <c r="W171" s="46">
        <f t="shared" si="8"/>
        <v>7659725.75</v>
      </c>
    </row>
    <row r="172" spans="1:23" x14ac:dyDescent="0.2">
      <c r="A172" s="26" t="s">
        <v>333</v>
      </c>
      <c r="B172" s="9">
        <v>806000701</v>
      </c>
      <c r="C172" s="6" t="s">
        <v>311</v>
      </c>
      <c r="D172" s="6" t="s">
        <v>334</v>
      </c>
      <c r="E172" s="9" t="s">
        <v>13</v>
      </c>
      <c r="F172" s="19">
        <v>11442</v>
      </c>
      <c r="G172" s="19">
        <v>16335358732.559999</v>
      </c>
      <c r="H172" s="20">
        <v>6209508797</v>
      </c>
      <c r="I172" s="7">
        <v>0</v>
      </c>
      <c r="J172" s="7">
        <v>6209508797</v>
      </c>
      <c r="K172" s="13">
        <v>0</v>
      </c>
      <c r="L172" s="18">
        <v>129118455.65000001</v>
      </c>
      <c r="M172" s="69">
        <v>0</v>
      </c>
      <c r="N172" s="13">
        <v>0</v>
      </c>
      <c r="O172" s="14">
        <v>0</v>
      </c>
      <c r="P172" s="28">
        <v>839498927.90999997</v>
      </c>
      <c r="Q172" s="30">
        <v>9157232552</v>
      </c>
      <c r="S172" s="91">
        <v>16335358732.559999</v>
      </c>
      <c r="T172" s="43">
        <f t="shared" si="6"/>
        <v>65341435</v>
      </c>
      <c r="U172" s="43">
        <f>VLOOKUP(A172,'IVC - CÁLCULO INICIAL'!$A$12:$U$1118,21,0)</f>
        <v>44348321.359999999</v>
      </c>
      <c r="V172" s="43">
        <f t="shared" si="7"/>
        <v>20993113.640000001</v>
      </c>
      <c r="W172" s="46">
        <f t="shared" si="8"/>
        <v>5248278.41</v>
      </c>
    </row>
    <row r="173" spans="1:23" x14ac:dyDescent="0.2">
      <c r="A173" s="26" t="s">
        <v>335</v>
      </c>
      <c r="B173" s="9">
        <v>890480022</v>
      </c>
      <c r="C173" s="6" t="s">
        <v>311</v>
      </c>
      <c r="D173" s="6" t="s">
        <v>336</v>
      </c>
      <c r="E173" s="9" t="s">
        <v>13</v>
      </c>
      <c r="F173" s="19">
        <v>69551</v>
      </c>
      <c r="G173" s="19">
        <v>100891489464.06</v>
      </c>
      <c r="H173" s="20">
        <v>37666858930</v>
      </c>
      <c r="I173" s="7">
        <v>0</v>
      </c>
      <c r="J173" s="7">
        <v>37666858930</v>
      </c>
      <c r="K173" s="13">
        <v>0</v>
      </c>
      <c r="L173" s="18">
        <v>841480413.88</v>
      </c>
      <c r="M173" s="69">
        <v>0</v>
      </c>
      <c r="N173" s="13">
        <v>0</v>
      </c>
      <c r="O173" s="14">
        <v>0</v>
      </c>
      <c r="P173" s="28">
        <v>5103735974.1599998</v>
      </c>
      <c r="Q173" s="30">
        <v>57279414146.020004</v>
      </c>
      <c r="S173" s="91">
        <v>100891489464.06</v>
      </c>
      <c r="T173" s="43">
        <f t="shared" si="6"/>
        <v>403565958</v>
      </c>
      <c r="U173" s="43">
        <f>VLOOKUP(A173,'IVC - CÁLCULO INICIAL'!$A$12:$U$1118,21,0)</f>
        <v>273906946.63999999</v>
      </c>
      <c r="V173" s="43">
        <f t="shared" si="7"/>
        <v>129659011.36000001</v>
      </c>
      <c r="W173" s="46">
        <f t="shared" si="8"/>
        <v>32414752.84</v>
      </c>
    </row>
    <row r="174" spans="1:23" x14ac:dyDescent="0.2">
      <c r="A174" s="26" t="s">
        <v>337</v>
      </c>
      <c r="B174" s="9">
        <v>890481295</v>
      </c>
      <c r="C174" s="6" t="s">
        <v>311</v>
      </c>
      <c r="D174" s="6" t="s">
        <v>338</v>
      </c>
      <c r="E174" s="9" t="s">
        <v>13</v>
      </c>
      <c r="F174" s="19">
        <v>7277</v>
      </c>
      <c r="G174" s="19">
        <v>11693801020.43</v>
      </c>
      <c r="H174" s="20">
        <v>3882445872</v>
      </c>
      <c r="I174" s="7">
        <v>0</v>
      </c>
      <c r="J174" s="7">
        <v>3882445872</v>
      </c>
      <c r="K174" s="13">
        <v>0</v>
      </c>
      <c r="L174" s="18">
        <v>83719820.400000006</v>
      </c>
      <c r="M174" s="69">
        <v>0</v>
      </c>
      <c r="N174" s="13">
        <v>0</v>
      </c>
      <c r="O174" s="14">
        <v>0</v>
      </c>
      <c r="P174" s="28">
        <v>534674301.87</v>
      </c>
      <c r="Q174" s="30">
        <v>7192961026.1600008</v>
      </c>
      <c r="S174" s="91">
        <v>11693801020.43</v>
      </c>
      <c r="T174" s="43">
        <f t="shared" si="6"/>
        <v>46775204</v>
      </c>
      <c r="U174" s="43">
        <f>VLOOKUP(A174,'IVC - CÁLCULO INICIAL'!$A$12:$U$1118,21,0)</f>
        <v>31747111.359999999</v>
      </c>
      <c r="V174" s="43">
        <f t="shared" si="7"/>
        <v>15028092.640000001</v>
      </c>
      <c r="W174" s="46">
        <f t="shared" si="8"/>
        <v>3757023.16</v>
      </c>
    </row>
    <row r="175" spans="1:23" x14ac:dyDescent="0.2">
      <c r="A175" s="26" t="s">
        <v>339</v>
      </c>
      <c r="B175" s="9">
        <v>806001439</v>
      </c>
      <c r="C175" s="6" t="s">
        <v>311</v>
      </c>
      <c r="D175" s="6" t="s">
        <v>340</v>
      </c>
      <c r="E175" s="9" t="s">
        <v>13</v>
      </c>
      <c r="F175" s="19">
        <v>6347</v>
      </c>
      <c r="G175" s="19">
        <v>9360193813.0400009</v>
      </c>
      <c r="H175" s="20">
        <v>3449967064</v>
      </c>
      <c r="I175" s="7">
        <v>0</v>
      </c>
      <c r="J175" s="7">
        <v>3449967064</v>
      </c>
      <c r="K175" s="13">
        <v>0</v>
      </c>
      <c r="L175" s="18">
        <v>78512023.700000003</v>
      </c>
      <c r="M175" s="69">
        <v>0</v>
      </c>
      <c r="N175" s="13">
        <v>0</v>
      </c>
      <c r="O175" s="14">
        <v>0</v>
      </c>
      <c r="P175" s="28">
        <v>465873759.31</v>
      </c>
      <c r="Q175" s="30">
        <v>5365840966.0300007</v>
      </c>
      <c r="S175" s="91">
        <v>9360193813.0400009</v>
      </c>
      <c r="T175" s="43">
        <f t="shared" si="6"/>
        <v>37440775</v>
      </c>
      <c r="U175" s="43">
        <f>VLOOKUP(A175,'IVC - CÁLCULO INICIAL'!$A$12:$U$1118,21,0)</f>
        <v>25411678.640000001</v>
      </c>
      <c r="V175" s="43">
        <f t="shared" si="7"/>
        <v>12029096.359999999</v>
      </c>
      <c r="W175" s="46">
        <f t="shared" si="8"/>
        <v>3007274.09</v>
      </c>
    </row>
    <row r="176" spans="1:23" x14ac:dyDescent="0.2">
      <c r="A176" s="26" t="s">
        <v>341</v>
      </c>
      <c r="B176" s="9">
        <v>800255214</v>
      </c>
      <c r="C176" s="6" t="s">
        <v>311</v>
      </c>
      <c r="D176" s="6" t="s">
        <v>342</v>
      </c>
      <c r="E176" s="9" t="s">
        <v>16</v>
      </c>
      <c r="F176" s="19">
        <v>11831</v>
      </c>
      <c r="G176" s="19">
        <v>18931008957.869999</v>
      </c>
      <c r="H176" s="20">
        <v>6424001738</v>
      </c>
      <c r="I176" s="7">
        <v>0</v>
      </c>
      <c r="J176" s="7">
        <v>6424001738</v>
      </c>
      <c r="K176" s="13">
        <v>0</v>
      </c>
      <c r="L176" s="18">
        <v>133269551.91</v>
      </c>
      <c r="M176" s="69">
        <v>0</v>
      </c>
      <c r="N176" s="13">
        <v>44139604</v>
      </c>
      <c r="O176" s="14">
        <v>0</v>
      </c>
      <c r="P176" s="28">
        <v>860521315.91999996</v>
      </c>
      <c r="Q176" s="30">
        <v>11469076748.039999</v>
      </c>
      <c r="S176" s="91">
        <v>18931008957.869999</v>
      </c>
      <c r="T176" s="43">
        <f t="shared" si="6"/>
        <v>75724036</v>
      </c>
      <c r="U176" s="43">
        <f>VLOOKUP(A176,'IVC - CÁLCULO INICIAL'!$A$12:$U$1118,21,0)</f>
        <v>51395166</v>
      </c>
      <c r="V176" s="43">
        <f t="shared" si="7"/>
        <v>24328870</v>
      </c>
      <c r="W176" s="46">
        <f t="shared" si="8"/>
        <v>6082217.5</v>
      </c>
    </row>
    <row r="177" spans="1:23" x14ac:dyDescent="0.2">
      <c r="A177" s="26" t="s">
        <v>343</v>
      </c>
      <c r="B177" s="9">
        <v>800028432</v>
      </c>
      <c r="C177" s="6" t="s">
        <v>311</v>
      </c>
      <c r="D177" s="6" t="s">
        <v>344</v>
      </c>
      <c r="E177" s="9" t="s">
        <v>13</v>
      </c>
      <c r="F177" s="19">
        <v>119933</v>
      </c>
      <c r="G177" s="19">
        <v>178187956639.81</v>
      </c>
      <c r="H177" s="20">
        <v>64592774408</v>
      </c>
      <c r="I177" s="7">
        <v>0</v>
      </c>
      <c r="J177" s="7">
        <v>64592774408</v>
      </c>
      <c r="K177" s="13">
        <v>0</v>
      </c>
      <c r="L177" s="18">
        <v>1621505461.21</v>
      </c>
      <c r="M177" s="69">
        <v>0</v>
      </c>
      <c r="N177" s="13">
        <v>0</v>
      </c>
      <c r="O177" s="14">
        <v>0</v>
      </c>
      <c r="P177" s="28">
        <v>8800883078.2800007</v>
      </c>
      <c r="Q177" s="30">
        <v>103172793692.31999</v>
      </c>
      <c r="S177" s="91">
        <v>178187956639.81</v>
      </c>
      <c r="T177" s="43">
        <f t="shared" si="6"/>
        <v>712751827</v>
      </c>
      <c r="U177" s="43">
        <f>VLOOKUP(A177,'IVC - CÁLCULO INICIAL'!$A$12:$U$1118,21,0)</f>
        <v>483756552</v>
      </c>
      <c r="V177" s="43">
        <f t="shared" si="7"/>
        <v>228995275</v>
      </c>
      <c r="W177" s="46">
        <f t="shared" si="8"/>
        <v>57248818.75</v>
      </c>
    </row>
    <row r="178" spans="1:23" x14ac:dyDescent="0.2">
      <c r="A178" s="26" t="s">
        <v>345</v>
      </c>
      <c r="B178" s="9">
        <v>800095514</v>
      </c>
      <c r="C178" s="6" t="s">
        <v>311</v>
      </c>
      <c r="D178" s="6" t="s">
        <v>346</v>
      </c>
      <c r="E178" s="9" t="s">
        <v>13</v>
      </c>
      <c r="F178" s="19">
        <v>23621</v>
      </c>
      <c r="G178" s="19">
        <v>35543689423.309998</v>
      </c>
      <c r="H178" s="20">
        <v>12902158053</v>
      </c>
      <c r="I178" s="7">
        <v>0</v>
      </c>
      <c r="J178" s="7">
        <v>12902158053</v>
      </c>
      <c r="K178" s="13">
        <v>0</v>
      </c>
      <c r="L178" s="18">
        <v>270826267.42000002</v>
      </c>
      <c r="M178" s="69">
        <v>0</v>
      </c>
      <c r="N178" s="13">
        <v>0</v>
      </c>
      <c r="O178" s="14">
        <v>0</v>
      </c>
      <c r="P178" s="28">
        <v>1732362379.22</v>
      </c>
      <c r="Q178" s="30">
        <v>20638342723.669998</v>
      </c>
      <c r="S178" s="91">
        <v>35543689423.309998</v>
      </c>
      <c r="T178" s="43">
        <f t="shared" si="6"/>
        <v>142174758</v>
      </c>
      <c r="U178" s="43">
        <f>VLOOKUP(A178,'IVC - CÁLCULO INICIAL'!$A$12:$U$1118,21,0)</f>
        <v>96496379.359999999</v>
      </c>
      <c r="V178" s="43">
        <f t="shared" si="7"/>
        <v>45678378.640000001</v>
      </c>
      <c r="W178" s="46">
        <f t="shared" si="8"/>
        <v>11419594.66</v>
      </c>
    </row>
    <row r="179" spans="1:23" x14ac:dyDescent="0.2">
      <c r="A179" s="26" t="s">
        <v>347</v>
      </c>
      <c r="B179" s="9">
        <v>800095511</v>
      </c>
      <c r="C179" s="6" t="s">
        <v>311</v>
      </c>
      <c r="D179" s="6" t="s">
        <v>348</v>
      </c>
      <c r="E179" s="9" t="s">
        <v>16</v>
      </c>
      <c r="F179" s="19">
        <v>8569</v>
      </c>
      <c r="G179" s="19">
        <v>15843477946.27</v>
      </c>
      <c r="H179" s="20">
        <v>4614826191</v>
      </c>
      <c r="I179" s="7">
        <v>0</v>
      </c>
      <c r="J179" s="7">
        <v>4614826191</v>
      </c>
      <c r="K179" s="13">
        <v>0</v>
      </c>
      <c r="L179" s="18">
        <v>101165129.95999999</v>
      </c>
      <c r="M179" s="69">
        <v>0</v>
      </c>
      <c r="N179" s="13">
        <v>283778798</v>
      </c>
      <c r="O179" s="14">
        <v>0</v>
      </c>
      <c r="P179" s="28">
        <v>629422057.59000003</v>
      </c>
      <c r="Q179" s="30">
        <v>10214285769.720001</v>
      </c>
      <c r="S179" s="91">
        <v>15843477946.27</v>
      </c>
      <c r="T179" s="43">
        <f t="shared" si="6"/>
        <v>63373912</v>
      </c>
      <c r="U179" s="43">
        <f>VLOOKUP(A179,'IVC - CÁLCULO INICIAL'!$A$12:$U$1118,21,0)</f>
        <v>43012930.640000001</v>
      </c>
      <c r="V179" s="43">
        <f t="shared" si="7"/>
        <v>20360981.359999999</v>
      </c>
      <c r="W179" s="46">
        <f t="shared" si="8"/>
        <v>5090245.34</v>
      </c>
    </row>
    <row r="180" spans="1:23" x14ac:dyDescent="0.2">
      <c r="A180" s="26" t="s">
        <v>349</v>
      </c>
      <c r="B180" s="9">
        <v>800095466</v>
      </c>
      <c r="C180" s="6" t="s">
        <v>311</v>
      </c>
      <c r="D180" s="6" t="s">
        <v>350</v>
      </c>
      <c r="E180" s="9" t="s">
        <v>13</v>
      </c>
      <c r="F180" s="19">
        <v>46885</v>
      </c>
      <c r="G180" s="19">
        <v>67436116501.620003</v>
      </c>
      <c r="H180" s="20">
        <v>25460989519</v>
      </c>
      <c r="I180" s="7">
        <v>0</v>
      </c>
      <c r="J180" s="7">
        <v>25460989519</v>
      </c>
      <c r="K180" s="13">
        <v>0</v>
      </c>
      <c r="L180" s="18">
        <v>532500271.43000001</v>
      </c>
      <c r="M180" s="69">
        <v>0</v>
      </c>
      <c r="N180" s="13">
        <v>508504069</v>
      </c>
      <c r="O180" s="14">
        <v>0</v>
      </c>
      <c r="P180" s="28">
        <v>3440835681.1700001</v>
      </c>
      <c r="Q180" s="30">
        <v>37493286961.020004</v>
      </c>
      <c r="S180" s="91">
        <v>67436116501.620003</v>
      </c>
      <c r="T180" s="43">
        <f t="shared" si="6"/>
        <v>269744466</v>
      </c>
      <c r="U180" s="43">
        <f>VLOOKUP(A180,'IVC - CÁLCULO INICIAL'!$A$12:$U$1118,21,0)</f>
        <v>183080068</v>
      </c>
      <c r="V180" s="43">
        <f t="shared" si="7"/>
        <v>86664398</v>
      </c>
      <c r="W180" s="46">
        <f t="shared" si="8"/>
        <v>21666099.5</v>
      </c>
    </row>
    <row r="181" spans="1:23" x14ac:dyDescent="0.2">
      <c r="A181" s="26" t="s">
        <v>351</v>
      </c>
      <c r="B181" s="9">
        <v>800254722</v>
      </c>
      <c r="C181" s="6" t="s">
        <v>311</v>
      </c>
      <c r="D181" s="6" t="s">
        <v>352</v>
      </c>
      <c r="E181" s="9" t="s">
        <v>16</v>
      </c>
      <c r="F181" s="19">
        <v>9851</v>
      </c>
      <c r="G181" s="19">
        <v>14472822822.329998</v>
      </c>
      <c r="H181" s="20">
        <v>5349411638</v>
      </c>
      <c r="I181" s="7">
        <v>0</v>
      </c>
      <c r="J181" s="7">
        <v>5349411638</v>
      </c>
      <c r="K181" s="13">
        <v>0</v>
      </c>
      <c r="L181" s="18">
        <v>103114310.86</v>
      </c>
      <c r="M181" s="69">
        <v>0</v>
      </c>
      <c r="N181" s="13">
        <v>562891370</v>
      </c>
      <c r="O181" s="14">
        <v>0</v>
      </c>
      <c r="P181" s="28">
        <v>719244988.14999998</v>
      </c>
      <c r="Q181" s="30">
        <v>7738160515.3199997</v>
      </c>
      <c r="S181" s="91">
        <v>14472822822.329998</v>
      </c>
      <c r="T181" s="43">
        <f t="shared" si="6"/>
        <v>57891291</v>
      </c>
      <c r="U181" s="43">
        <f>VLOOKUP(A181,'IVC - CÁLCULO INICIAL'!$A$12:$U$1118,21,0)</f>
        <v>39291784.640000001</v>
      </c>
      <c r="V181" s="43">
        <f t="shared" si="7"/>
        <v>18599506.359999999</v>
      </c>
      <c r="W181" s="46">
        <f t="shared" si="8"/>
        <v>4649876.59</v>
      </c>
    </row>
    <row r="182" spans="1:23" x14ac:dyDescent="0.2">
      <c r="A182" s="26" t="s">
        <v>353</v>
      </c>
      <c r="B182" s="9">
        <v>890480643</v>
      </c>
      <c r="C182" s="6" t="s">
        <v>311</v>
      </c>
      <c r="D182" s="6" t="s">
        <v>354</v>
      </c>
      <c r="E182" s="9" t="s">
        <v>13</v>
      </c>
      <c r="F182" s="19">
        <v>45150</v>
      </c>
      <c r="G182" s="19">
        <v>65389790682.18</v>
      </c>
      <c r="H182" s="20">
        <v>24273281106</v>
      </c>
      <c r="I182" s="7">
        <v>0</v>
      </c>
      <c r="J182" s="7">
        <v>24273281106</v>
      </c>
      <c r="K182" s="13">
        <v>0</v>
      </c>
      <c r="L182" s="18">
        <v>477413883.06</v>
      </c>
      <c r="M182" s="69">
        <v>527261425.55000001</v>
      </c>
      <c r="N182" s="13">
        <v>1473781585</v>
      </c>
      <c r="O182" s="14">
        <v>0</v>
      </c>
      <c r="P182" s="28">
        <v>3315289391.9699998</v>
      </c>
      <c r="Q182" s="30">
        <v>35322763290.599998</v>
      </c>
      <c r="S182" s="91">
        <v>65389790682.18</v>
      </c>
      <c r="T182" s="43">
        <f t="shared" si="6"/>
        <v>261559163</v>
      </c>
      <c r="U182" s="43">
        <f>VLOOKUP(A182,'IVC - CÁLCULO INICIAL'!$A$12:$U$1118,21,0)</f>
        <v>177524566</v>
      </c>
      <c r="V182" s="43">
        <f t="shared" si="7"/>
        <v>84034597</v>
      </c>
      <c r="W182" s="46">
        <f t="shared" si="8"/>
        <v>21008649.25</v>
      </c>
    </row>
    <row r="183" spans="1:23" x14ac:dyDescent="0.2">
      <c r="A183" s="26" t="s">
        <v>355</v>
      </c>
      <c r="B183" s="9">
        <v>890480431</v>
      </c>
      <c r="C183" s="6" t="s">
        <v>311</v>
      </c>
      <c r="D183" s="6" t="s">
        <v>356</v>
      </c>
      <c r="E183" s="9" t="s">
        <v>16</v>
      </c>
      <c r="F183" s="19">
        <v>13178</v>
      </c>
      <c r="G183" s="19">
        <v>20166725061.93</v>
      </c>
      <c r="H183" s="20">
        <v>7175288291</v>
      </c>
      <c r="I183" s="7">
        <v>0</v>
      </c>
      <c r="J183" s="7">
        <v>7175288291</v>
      </c>
      <c r="K183" s="13">
        <v>0</v>
      </c>
      <c r="L183" s="18">
        <v>169819484.02000001</v>
      </c>
      <c r="M183" s="69">
        <v>0</v>
      </c>
      <c r="N183" s="13">
        <v>0</v>
      </c>
      <c r="O183" s="14">
        <v>0</v>
      </c>
      <c r="P183" s="28">
        <v>967397372.40999997</v>
      </c>
      <c r="Q183" s="30">
        <v>11854219914.5</v>
      </c>
      <c r="S183" s="91">
        <v>20166725061.93</v>
      </c>
      <c r="T183" s="43">
        <f t="shared" si="6"/>
        <v>80666900</v>
      </c>
      <c r="U183" s="43">
        <f>VLOOKUP(A183,'IVC - CÁLCULO INICIAL'!$A$12:$U$1118,21,0)</f>
        <v>54749970.640000001</v>
      </c>
      <c r="V183" s="43">
        <f t="shared" si="7"/>
        <v>25916929.359999999</v>
      </c>
      <c r="W183" s="46">
        <f t="shared" si="8"/>
        <v>6479232.3399999999</v>
      </c>
    </row>
    <row r="184" spans="1:23" x14ac:dyDescent="0.2">
      <c r="A184" s="26" t="s">
        <v>357</v>
      </c>
      <c r="B184" s="9">
        <v>900192833</v>
      </c>
      <c r="C184" s="6" t="s">
        <v>311</v>
      </c>
      <c r="D184" s="6" t="s">
        <v>358</v>
      </c>
      <c r="E184" s="9" t="s">
        <v>16</v>
      </c>
      <c r="F184" s="19">
        <v>6411</v>
      </c>
      <c r="G184" s="19">
        <v>8867154381.2900009</v>
      </c>
      <c r="H184" s="20">
        <v>3469488679</v>
      </c>
      <c r="I184" s="7">
        <v>0</v>
      </c>
      <c r="J184" s="7">
        <v>3469488679</v>
      </c>
      <c r="K184" s="13">
        <v>0</v>
      </c>
      <c r="L184" s="18">
        <v>66987693.210000001</v>
      </c>
      <c r="M184" s="69">
        <v>0</v>
      </c>
      <c r="N184" s="13">
        <v>0</v>
      </c>
      <c r="O184" s="14">
        <v>0</v>
      </c>
      <c r="P184" s="28">
        <v>461242953.56</v>
      </c>
      <c r="Q184" s="30">
        <v>4869435055.5200005</v>
      </c>
      <c r="S184" s="91">
        <v>8867154381.2900009</v>
      </c>
      <c r="T184" s="43">
        <f t="shared" si="6"/>
        <v>35468618</v>
      </c>
      <c r="U184" s="43">
        <f>VLOOKUP(A184,'IVC - CÁLCULO INICIAL'!$A$12:$U$1118,21,0)</f>
        <v>24073142</v>
      </c>
      <c r="V184" s="43">
        <f t="shared" si="7"/>
        <v>11395476</v>
      </c>
      <c r="W184" s="46">
        <f t="shared" si="8"/>
        <v>2848869</v>
      </c>
    </row>
    <row r="185" spans="1:23" x14ac:dyDescent="0.2">
      <c r="A185" s="26" t="s">
        <v>359</v>
      </c>
      <c r="B185" s="9">
        <v>800042974</v>
      </c>
      <c r="C185" s="6" t="s">
        <v>311</v>
      </c>
      <c r="D185" s="6" t="s">
        <v>360</v>
      </c>
      <c r="E185" s="9" t="s">
        <v>16</v>
      </c>
      <c r="F185" s="19">
        <v>21990</v>
      </c>
      <c r="G185" s="19">
        <v>34131717598.449997</v>
      </c>
      <c r="H185" s="20">
        <v>11933102172</v>
      </c>
      <c r="I185" s="7">
        <v>0</v>
      </c>
      <c r="J185" s="7">
        <v>11933102172</v>
      </c>
      <c r="K185" s="13">
        <v>0</v>
      </c>
      <c r="L185" s="18">
        <v>241256005.97</v>
      </c>
      <c r="M185" s="69">
        <v>0</v>
      </c>
      <c r="N185" s="13">
        <v>0</v>
      </c>
      <c r="O185" s="14">
        <v>0</v>
      </c>
      <c r="P185" s="28">
        <v>1615342652.99</v>
      </c>
      <c r="Q185" s="30">
        <v>20342016767.489998</v>
      </c>
      <c r="S185" s="91">
        <v>34131717598.449997</v>
      </c>
      <c r="T185" s="43">
        <f t="shared" si="6"/>
        <v>136526870</v>
      </c>
      <c r="U185" s="43">
        <f>VLOOKUP(A185,'IVC - CÁLCULO INICIAL'!$A$12:$U$1118,21,0)</f>
        <v>92663064</v>
      </c>
      <c r="V185" s="43">
        <f t="shared" si="7"/>
        <v>43863806</v>
      </c>
      <c r="W185" s="46">
        <f t="shared" si="8"/>
        <v>10965951.5</v>
      </c>
    </row>
    <row r="186" spans="1:23" x14ac:dyDescent="0.2">
      <c r="A186" s="26" t="s">
        <v>361</v>
      </c>
      <c r="B186" s="9">
        <v>806001274</v>
      </c>
      <c r="C186" s="6" t="s">
        <v>311</v>
      </c>
      <c r="D186" s="6" t="s">
        <v>362</v>
      </c>
      <c r="E186" s="9" t="s">
        <v>16</v>
      </c>
      <c r="F186" s="19">
        <v>5305</v>
      </c>
      <c r="G186" s="19">
        <v>8192342604.8199997</v>
      </c>
      <c r="H186" s="20">
        <v>2856631366</v>
      </c>
      <c r="I186" s="7">
        <v>0</v>
      </c>
      <c r="J186" s="7">
        <v>2856631366</v>
      </c>
      <c r="K186" s="13">
        <v>0</v>
      </c>
      <c r="L186" s="18">
        <v>58086481.25</v>
      </c>
      <c r="M186" s="69">
        <v>0</v>
      </c>
      <c r="N186" s="13">
        <v>0</v>
      </c>
      <c r="O186" s="14">
        <v>0</v>
      </c>
      <c r="P186" s="28">
        <v>389502216.88</v>
      </c>
      <c r="Q186" s="30">
        <v>4888122540.6899996</v>
      </c>
      <c r="S186" s="91">
        <v>8192342604.8199997</v>
      </c>
      <c r="T186" s="43">
        <f t="shared" si="6"/>
        <v>32769370</v>
      </c>
      <c r="U186" s="43">
        <f>VLOOKUP(A186,'IVC - CÁLCULO INICIAL'!$A$12:$U$1118,21,0)</f>
        <v>22241118</v>
      </c>
      <c r="V186" s="43">
        <f t="shared" si="7"/>
        <v>10528252</v>
      </c>
      <c r="W186" s="46">
        <f t="shared" si="8"/>
        <v>2632063</v>
      </c>
    </row>
    <row r="187" spans="1:23" x14ac:dyDescent="0.2">
      <c r="A187" s="26" t="s">
        <v>363</v>
      </c>
      <c r="B187" s="9">
        <v>890481447</v>
      </c>
      <c r="C187" s="6" t="s">
        <v>311</v>
      </c>
      <c r="D187" s="6" t="s">
        <v>364</v>
      </c>
      <c r="E187" s="9" t="s">
        <v>16</v>
      </c>
      <c r="F187" s="19">
        <v>7388</v>
      </c>
      <c r="G187" s="19">
        <v>12255061092.92</v>
      </c>
      <c r="H187" s="20">
        <v>4015763918</v>
      </c>
      <c r="I187" s="7">
        <v>0</v>
      </c>
      <c r="J187" s="7">
        <v>4015763918</v>
      </c>
      <c r="K187" s="13">
        <v>0</v>
      </c>
      <c r="L187" s="18">
        <v>89339474.730000004</v>
      </c>
      <c r="M187" s="69">
        <v>0</v>
      </c>
      <c r="N187" s="13">
        <v>0</v>
      </c>
      <c r="O187" s="14">
        <v>0</v>
      </c>
      <c r="P187" s="28">
        <v>542906845.41999996</v>
      </c>
      <c r="Q187" s="30">
        <v>7607050854.7700005</v>
      </c>
      <c r="S187" s="91">
        <v>12255061092.92</v>
      </c>
      <c r="T187" s="43">
        <f t="shared" si="6"/>
        <v>49020244</v>
      </c>
      <c r="U187" s="43">
        <f>VLOOKUP(A187,'IVC - CÁLCULO INICIAL'!$A$12:$U$1118,21,0)</f>
        <v>33270857.359999999</v>
      </c>
      <c r="V187" s="43">
        <f t="shared" si="7"/>
        <v>15749386.640000001</v>
      </c>
      <c r="W187" s="46">
        <f t="shared" si="8"/>
        <v>3937346.66</v>
      </c>
    </row>
    <row r="188" spans="1:23" x14ac:dyDescent="0.2">
      <c r="A188" s="26" t="s">
        <v>365</v>
      </c>
      <c r="B188" s="9">
        <v>806001278</v>
      </c>
      <c r="C188" s="6" t="s">
        <v>311</v>
      </c>
      <c r="D188" s="6" t="s">
        <v>366</v>
      </c>
      <c r="E188" s="9" t="s">
        <v>13</v>
      </c>
      <c r="F188" s="19">
        <v>7053</v>
      </c>
      <c r="G188" s="19">
        <v>10996914151.629999</v>
      </c>
      <c r="H188" s="20">
        <v>3820143021</v>
      </c>
      <c r="I188" s="7">
        <v>0</v>
      </c>
      <c r="J188" s="7">
        <v>3820143021</v>
      </c>
      <c r="K188" s="13">
        <v>0</v>
      </c>
      <c r="L188" s="18">
        <v>76000449.909999996</v>
      </c>
      <c r="M188" s="69">
        <v>0</v>
      </c>
      <c r="N188" s="13">
        <v>234935122</v>
      </c>
      <c r="O188" s="14">
        <v>0</v>
      </c>
      <c r="P188" s="28">
        <v>518282719.62</v>
      </c>
      <c r="Q188" s="30">
        <v>6347552839.0999994</v>
      </c>
      <c r="S188" s="91">
        <v>10996914151.629999</v>
      </c>
      <c r="T188" s="43">
        <f t="shared" si="6"/>
        <v>43987657</v>
      </c>
      <c r="U188" s="43">
        <f>VLOOKUP(A188,'IVC - CÁLCULO INICIAL'!$A$12:$U$1118,21,0)</f>
        <v>29855156</v>
      </c>
      <c r="V188" s="43">
        <f t="shared" si="7"/>
        <v>14132501</v>
      </c>
      <c r="W188" s="46">
        <f t="shared" si="8"/>
        <v>3533125.25</v>
      </c>
    </row>
    <row r="189" spans="1:23" x14ac:dyDescent="0.2">
      <c r="A189" s="26" t="s">
        <v>367</v>
      </c>
      <c r="B189" s="9">
        <v>890481310</v>
      </c>
      <c r="C189" s="6" t="s">
        <v>311</v>
      </c>
      <c r="D189" s="6" t="s">
        <v>368</v>
      </c>
      <c r="E189" s="9" t="s">
        <v>13</v>
      </c>
      <c r="F189" s="19">
        <v>15327</v>
      </c>
      <c r="G189" s="19">
        <v>22812329941.990002</v>
      </c>
      <c r="H189" s="20">
        <v>8334056163</v>
      </c>
      <c r="I189" s="7">
        <v>0</v>
      </c>
      <c r="J189" s="7">
        <v>8334056163</v>
      </c>
      <c r="K189" s="13">
        <v>0</v>
      </c>
      <c r="L189" s="18">
        <v>185336435.78999999</v>
      </c>
      <c r="M189" s="69">
        <v>0</v>
      </c>
      <c r="N189" s="13">
        <v>0</v>
      </c>
      <c r="O189" s="14">
        <v>0</v>
      </c>
      <c r="P189" s="28">
        <v>1115068622.4000001</v>
      </c>
      <c r="Q189" s="30">
        <v>13177868720.800001</v>
      </c>
      <c r="S189" s="91">
        <v>22812329941.990002</v>
      </c>
      <c r="T189" s="43">
        <f t="shared" si="6"/>
        <v>91249320</v>
      </c>
      <c r="U189" s="43">
        <f>VLOOKUP(A189,'IVC - CÁLCULO INICIAL'!$A$12:$U$1118,21,0)</f>
        <v>61932435.359999999</v>
      </c>
      <c r="V189" s="43">
        <f t="shared" si="7"/>
        <v>29316884.640000001</v>
      </c>
      <c r="W189" s="46">
        <f t="shared" si="8"/>
        <v>7329221.1600000001</v>
      </c>
    </row>
    <row r="190" spans="1:23" x14ac:dyDescent="0.2">
      <c r="A190" s="26" t="s">
        <v>369</v>
      </c>
      <c r="B190" s="9">
        <v>800037166</v>
      </c>
      <c r="C190" s="6" t="s">
        <v>311</v>
      </c>
      <c r="D190" s="6" t="s">
        <v>370</v>
      </c>
      <c r="E190" s="9" t="s">
        <v>16</v>
      </c>
      <c r="F190" s="19">
        <v>9586</v>
      </c>
      <c r="G190" s="19">
        <v>16211988098.889999</v>
      </c>
      <c r="H190" s="20">
        <v>5223615076</v>
      </c>
      <c r="I190" s="7">
        <v>0</v>
      </c>
      <c r="J190" s="7">
        <v>5223615076</v>
      </c>
      <c r="K190" s="13">
        <v>0</v>
      </c>
      <c r="L190" s="18">
        <v>126299936.16</v>
      </c>
      <c r="M190" s="69">
        <v>0</v>
      </c>
      <c r="N190" s="13">
        <v>258631296</v>
      </c>
      <c r="O190" s="14">
        <v>0</v>
      </c>
      <c r="P190" s="28">
        <v>703294435.00999999</v>
      </c>
      <c r="Q190" s="30">
        <v>9900147355.7199993</v>
      </c>
      <c r="S190" s="91">
        <v>16211988098.889999</v>
      </c>
      <c r="T190" s="43">
        <f t="shared" si="6"/>
        <v>64847952</v>
      </c>
      <c r="U190" s="43">
        <f>VLOOKUP(A190,'IVC - CÁLCULO INICIAL'!$A$12:$U$1118,21,0)</f>
        <v>44013386.640000001</v>
      </c>
      <c r="V190" s="43">
        <f t="shared" si="7"/>
        <v>20834565.359999999</v>
      </c>
      <c r="W190" s="46">
        <f t="shared" si="8"/>
        <v>5208641.34</v>
      </c>
    </row>
    <row r="191" spans="1:23" x14ac:dyDescent="0.2">
      <c r="A191" s="26" t="s">
        <v>371</v>
      </c>
      <c r="B191" s="9">
        <v>800026685</v>
      </c>
      <c r="C191" s="6" t="s">
        <v>311</v>
      </c>
      <c r="D191" s="6" t="s">
        <v>372</v>
      </c>
      <c r="E191" s="9" t="s">
        <v>13</v>
      </c>
      <c r="F191" s="19">
        <v>22783</v>
      </c>
      <c r="G191" s="19">
        <v>35086639443.589996</v>
      </c>
      <c r="H191" s="20">
        <v>12147076606</v>
      </c>
      <c r="I191" s="7">
        <v>0</v>
      </c>
      <c r="J191" s="7">
        <v>12147076606</v>
      </c>
      <c r="K191" s="13">
        <v>0</v>
      </c>
      <c r="L191" s="18">
        <v>266571695.43000001</v>
      </c>
      <c r="M191" s="69">
        <v>0</v>
      </c>
      <c r="N191" s="13">
        <v>687317702.47000003</v>
      </c>
      <c r="O191" s="14">
        <v>0</v>
      </c>
      <c r="P191" s="28">
        <v>1673484991.8399999</v>
      </c>
      <c r="Q191" s="30">
        <v>20312188447.849995</v>
      </c>
      <c r="S191" s="91">
        <v>35086639443.589996</v>
      </c>
      <c r="T191" s="43">
        <f t="shared" si="6"/>
        <v>140346558</v>
      </c>
      <c r="U191" s="43">
        <f>VLOOKUP(A191,'IVC - CÁLCULO INICIAL'!$A$12:$U$1118,21,0)</f>
        <v>95255549.359999999</v>
      </c>
      <c r="V191" s="43">
        <f t="shared" si="7"/>
        <v>45091008.640000001</v>
      </c>
      <c r="W191" s="46">
        <f t="shared" si="8"/>
        <v>11272752.16</v>
      </c>
    </row>
    <row r="192" spans="1:23" x14ac:dyDescent="0.2">
      <c r="A192" s="26" t="s">
        <v>373</v>
      </c>
      <c r="B192" s="9">
        <v>806003884</v>
      </c>
      <c r="C192" s="6" t="s">
        <v>311</v>
      </c>
      <c r="D192" s="6" t="s">
        <v>374</v>
      </c>
      <c r="E192" s="9" t="s">
        <v>16</v>
      </c>
      <c r="F192" s="19">
        <v>8522</v>
      </c>
      <c r="G192" s="19">
        <v>13781537788.269999</v>
      </c>
      <c r="H192" s="20">
        <v>4622199496</v>
      </c>
      <c r="I192" s="7">
        <v>0</v>
      </c>
      <c r="J192" s="7">
        <v>4622199496</v>
      </c>
      <c r="K192" s="13">
        <v>0</v>
      </c>
      <c r="L192" s="18">
        <v>104248708.2</v>
      </c>
      <c r="M192" s="69">
        <v>0</v>
      </c>
      <c r="N192" s="13">
        <v>1817064597.3600001</v>
      </c>
      <c r="O192" s="14">
        <v>0</v>
      </c>
      <c r="P192" s="28">
        <v>619057873.28999996</v>
      </c>
      <c r="Q192" s="30">
        <v>6618967113.4199991</v>
      </c>
      <c r="S192" s="91">
        <v>13781537788.269999</v>
      </c>
      <c r="T192" s="43">
        <f t="shared" si="6"/>
        <v>55126151</v>
      </c>
      <c r="U192" s="43">
        <f>VLOOKUP(A192,'IVC - CÁLCULO INICIAL'!$A$12:$U$1118,21,0)</f>
        <v>37415038</v>
      </c>
      <c r="V192" s="43">
        <f t="shared" si="7"/>
        <v>17711113</v>
      </c>
      <c r="W192" s="46">
        <f t="shared" si="8"/>
        <v>4427778.25</v>
      </c>
    </row>
    <row r="193" spans="1:23" x14ac:dyDescent="0.2">
      <c r="A193" s="26" t="s">
        <v>375</v>
      </c>
      <c r="B193" s="9">
        <v>800037175</v>
      </c>
      <c r="C193" s="6" t="s">
        <v>311</v>
      </c>
      <c r="D193" s="6" t="s">
        <v>376</v>
      </c>
      <c r="E193" s="9" t="s">
        <v>13</v>
      </c>
      <c r="F193" s="19">
        <v>33653</v>
      </c>
      <c r="G193" s="19">
        <v>52622226531.879997</v>
      </c>
      <c r="H193" s="20">
        <v>18300812536</v>
      </c>
      <c r="I193" s="7">
        <v>0</v>
      </c>
      <c r="J193" s="7">
        <v>18300812536</v>
      </c>
      <c r="K193" s="13">
        <v>0</v>
      </c>
      <c r="L193" s="18">
        <v>408802713.66000003</v>
      </c>
      <c r="M193" s="69">
        <v>0</v>
      </c>
      <c r="N193" s="13">
        <v>466539240</v>
      </c>
      <c r="O193" s="14">
        <v>0</v>
      </c>
      <c r="P193" s="28">
        <v>2462633095.3400002</v>
      </c>
      <c r="Q193" s="30">
        <v>30983438946.879997</v>
      </c>
      <c r="S193" s="91">
        <v>52622226531.879997</v>
      </c>
      <c r="T193" s="43">
        <f t="shared" si="6"/>
        <v>210488906</v>
      </c>
      <c r="U193" s="43">
        <f>VLOOKUP(A193,'IVC - CÁLCULO INICIAL'!$A$12:$U$1118,21,0)</f>
        <v>142862331.36000001</v>
      </c>
      <c r="V193" s="43">
        <f t="shared" si="7"/>
        <v>67626574.639999986</v>
      </c>
      <c r="W193" s="46">
        <f t="shared" si="8"/>
        <v>16906643.66</v>
      </c>
    </row>
    <row r="194" spans="1:23" x14ac:dyDescent="0.2">
      <c r="A194" s="26" t="s">
        <v>377</v>
      </c>
      <c r="B194" s="9">
        <v>800043486</v>
      </c>
      <c r="C194" s="6" t="s">
        <v>311</v>
      </c>
      <c r="D194" s="6" t="s">
        <v>378</v>
      </c>
      <c r="E194" s="9" t="s">
        <v>16</v>
      </c>
      <c r="F194" s="19">
        <v>14608</v>
      </c>
      <c r="G194" s="19">
        <v>22628379327.529999</v>
      </c>
      <c r="H194" s="20">
        <v>7948421292</v>
      </c>
      <c r="I194" s="7">
        <v>0</v>
      </c>
      <c r="J194" s="7">
        <v>7948421292</v>
      </c>
      <c r="K194" s="13">
        <v>0</v>
      </c>
      <c r="L194" s="18">
        <v>156717021.99000001</v>
      </c>
      <c r="M194" s="69">
        <v>0</v>
      </c>
      <c r="N194" s="13">
        <v>0</v>
      </c>
      <c r="O194" s="14">
        <v>0</v>
      </c>
      <c r="P194" s="28">
        <v>1070598186.24</v>
      </c>
      <c r="Q194" s="30">
        <v>13452642827.299999</v>
      </c>
      <c r="S194" s="91">
        <v>22628379327.529999</v>
      </c>
      <c r="T194" s="43">
        <f t="shared" si="6"/>
        <v>90513517</v>
      </c>
      <c r="U194" s="43">
        <f>VLOOKUP(A194,'IVC - CÁLCULO INICIAL'!$A$12:$U$1118,21,0)</f>
        <v>61433034</v>
      </c>
      <c r="V194" s="43">
        <f t="shared" si="7"/>
        <v>29080483</v>
      </c>
      <c r="W194" s="46">
        <f t="shared" si="8"/>
        <v>7270120.75</v>
      </c>
    </row>
    <row r="195" spans="1:23" x14ac:dyDescent="0.2">
      <c r="A195" s="26" t="s">
        <v>379</v>
      </c>
      <c r="B195" s="9">
        <v>890480203</v>
      </c>
      <c r="C195" s="6" t="s">
        <v>311</v>
      </c>
      <c r="D195" s="6" t="s">
        <v>380</v>
      </c>
      <c r="E195" s="9" t="s">
        <v>13</v>
      </c>
      <c r="F195" s="19">
        <v>26461</v>
      </c>
      <c r="G195" s="19">
        <v>33637424936.849995</v>
      </c>
      <c r="H195" s="20">
        <v>14392440403</v>
      </c>
      <c r="I195" s="7">
        <v>0</v>
      </c>
      <c r="J195" s="7">
        <v>14392440403</v>
      </c>
      <c r="K195" s="13">
        <v>0</v>
      </c>
      <c r="L195" s="18">
        <v>372587046.47000003</v>
      </c>
      <c r="M195" s="69">
        <v>0</v>
      </c>
      <c r="N195" s="13">
        <v>0</v>
      </c>
      <c r="O195" s="14">
        <v>0</v>
      </c>
      <c r="P195" s="28">
        <v>1944276870.8800001</v>
      </c>
      <c r="Q195" s="30">
        <v>16928120616.499996</v>
      </c>
      <c r="S195" s="91">
        <v>33637424936.849995</v>
      </c>
      <c r="T195" s="43">
        <f t="shared" si="6"/>
        <v>134549700</v>
      </c>
      <c r="U195" s="43">
        <f>VLOOKUP(A195,'IVC - CÁLCULO INICIAL'!$A$12:$U$1118,21,0)</f>
        <v>91321125.359999999</v>
      </c>
      <c r="V195" s="43">
        <f t="shared" si="7"/>
        <v>43228574.640000001</v>
      </c>
      <c r="W195" s="46">
        <f t="shared" si="8"/>
        <v>10807143.66</v>
      </c>
    </row>
    <row r="196" spans="1:23" x14ac:dyDescent="0.2">
      <c r="A196" s="26" t="s">
        <v>381</v>
      </c>
      <c r="B196" s="9">
        <v>890480069</v>
      </c>
      <c r="C196" s="6" t="s">
        <v>311</v>
      </c>
      <c r="D196" s="6" t="s">
        <v>382</v>
      </c>
      <c r="E196" s="9" t="s">
        <v>13</v>
      </c>
      <c r="F196" s="19">
        <v>11450</v>
      </c>
      <c r="G196" s="19">
        <v>16395020476.5</v>
      </c>
      <c r="H196" s="20">
        <v>6238039101</v>
      </c>
      <c r="I196" s="7">
        <v>0</v>
      </c>
      <c r="J196" s="7">
        <v>6238039101</v>
      </c>
      <c r="K196" s="13">
        <v>0</v>
      </c>
      <c r="L196" s="18">
        <v>138718991.83000001</v>
      </c>
      <c r="M196" s="69">
        <v>0</v>
      </c>
      <c r="N196" s="13">
        <v>0</v>
      </c>
      <c r="O196" s="14">
        <v>0</v>
      </c>
      <c r="P196" s="28">
        <v>840527995.86000001</v>
      </c>
      <c r="Q196" s="30">
        <v>9177734387.8099995</v>
      </c>
      <c r="S196" s="91">
        <v>16395020476.5</v>
      </c>
      <c r="T196" s="43">
        <f t="shared" si="6"/>
        <v>65580082</v>
      </c>
      <c r="U196" s="43">
        <f>VLOOKUP(A196,'IVC - CÁLCULO INICIAL'!$A$12:$U$1118,21,0)</f>
        <v>44510295.359999999</v>
      </c>
      <c r="V196" s="43">
        <f t="shared" si="7"/>
        <v>21069786.640000001</v>
      </c>
      <c r="W196" s="46">
        <f t="shared" si="8"/>
        <v>5267446.66</v>
      </c>
    </row>
    <row r="197" spans="1:23" x14ac:dyDescent="0.2">
      <c r="A197" s="26" t="s">
        <v>383</v>
      </c>
      <c r="B197" s="9">
        <v>890481343</v>
      </c>
      <c r="C197" s="6" t="s">
        <v>311</v>
      </c>
      <c r="D197" s="6" t="s">
        <v>384</v>
      </c>
      <c r="E197" s="9" t="s">
        <v>13</v>
      </c>
      <c r="F197" s="19">
        <v>16370</v>
      </c>
      <c r="G197" s="19">
        <v>23127815040.389999</v>
      </c>
      <c r="H197" s="20">
        <v>8880268705</v>
      </c>
      <c r="I197" s="7">
        <v>0</v>
      </c>
      <c r="J197" s="7">
        <v>8880268705</v>
      </c>
      <c r="K197" s="13">
        <v>0</v>
      </c>
      <c r="L197" s="18">
        <v>225935878.90000001</v>
      </c>
      <c r="M197" s="69">
        <v>0</v>
      </c>
      <c r="N197" s="13">
        <v>0</v>
      </c>
      <c r="O197" s="14">
        <v>0</v>
      </c>
      <c r="P197" s="28">
        <v>1202024863.6900001</v>
      </c>
      <c r="Q197" s="30">
        <v>12819585592.799999</v>
      </c>
      <c r="S197" s="91">
        <v>23127815040.389999</v>
      </c>
      <c r="T197" s="43">
        <f t="shared" si="6"/>
        <v>92511260</v>
      </c>
      <c r="U197" s="43">
        <f>VLOOKUP(A197,'IVC - CÁLCULO INICIAL'!$A$12:$U$1118,21,0)</f>
        <v>62788935.359999999</v>
      </c>
      <c r="V197" s="43">
        <f t="shared" si="7"/>
        <v>29722324.640000001</v>
      </c>
      <c r="W197" s="46">
        <f t="shared" si="8"/>
        <v>7430581.1600000001</v>
      </c>
    </row>
    <row r="198" spans="1:23" x14ac:dyDescent="0.2">
      <c r="A198" s="26" t="s">
        <v>385</v>
      </c>
      <c r="B198" s="9">
        <v>800049017</v>
      </c>
      <c r="C198" s="6" t="s">
        <v>311</v>
      </c>
      <c r="D198" s="6" t="s">
        <v>386</v>
      </c>
      <c r="E198" s="9" t="s">
        <v>13</v>
      </c>
      <c r="F198" s="19">
        <v>40309</v>
      </c>
      <c r="G198" s="19">
        <v>49411256843.489998</v>
      </c>
      <c r="H198" s="20">
        <v>21919340265</v>
      </c>
      <c r="I198" s="7">
        <v>0</v>
      </c>
      <c r="J198" s="7">
        <v>21919340265</v>
      </c>
      <c r="K198" s="13">
        <v>0</v>
      </c>
      <c r="L198" s="18">
        <v>482110095.23000002</v>
      </c>
      <c r="M198" s="69">
        <v>0</v>
      </c>
      <c r="N198" s="13">
        <v>0</v>
      </c>
      <c r="O198" s="14">
        <v>0</v>
      </c>
      <c r="P198" s="28">
        <v>2950117281.4899998</v>
      </c>
      <c r="Q198" s="30">
        <v>24059689201.769997</v>
      </c>
      <c r="S198" s="91">
        <v>49411256843.489998</v>
      </c>
      <c r="T198" s="43">
        <f t="shared" si="6"/>
        <v>197645027</v>
      </c>
      <c r="U198" s="43">
        <f>VLOOKUP(A198,'IVC - CÁLCULO INICIAL'!$A$12:$U$1118,21,0)</f>
        <v>134144976.64</v>
      </c>
      <c r="V198" s="43">
        <f t="shared" si="7"/>
        <v>63500050.359999999</v>
      </c>
      <c r="W198" s="46">
        <f t="shared" si="8"/>
        <v>15875012.59</v>
      </c>
    </row>
    <row r="199" spans="1:23" x14ac:dyDescent="0.2">
      <c r="A199" s="26" t="s">
        <v>387</v>
      </c>
      <c r="B199" s="9">
        <v>890480006</v>
      </c>
      <c r="C199" s="6" t="s">
        <v>311</v>
      </c>
      <c r="D199" s="6" t="s">
        <v>388</v>
      </c>
      <c r="E199" s="9" t="s">
        <v>13</v>
      </c>
      <c r="F199" s="19">
        <v>16978</v>
      </c>
      <c r="G199" s="19">
        <v>23103578200.68</v>
      </c>
      <c r="H199" s="20">
        <v>9159594430</v>
      </c>
      <c r="I199" s="7">
        <v>0</v>
      </c>
      <c r="J199" s="7">
        <v>9159594430</v>
      </c>
      <c r="K199" s="13">
        <v>0</v>
      </c>
      <c r="L199" s="18">
        <v>181367350.38</v>
      </c>
      <c r="M199" s="69">
        <v>0</v>
      </c>
      <c r="N199" s="13">
        <v>2039884645</v>
      </c>
      <c r="O199" s="14">
        <v>0</v>
      </c>
      <c r="P199" s="28">
        <v>1243114076.5999999</v>
      </c>
      <c r="Q199" s="30">
        <v>10479617698.700001</v>
      </c>
      <c r="S199" s="91">
        <v>23103578200.68</v>
      </c>
      <c r="T199" s="43">
        <f t="shared" si="6"/>
        <v>92414313</v>
      </c>
      <c r="U199" s="43">
        <f>VLOOKUP(A199,'IVC - CÁLCULO INICIAL'!$A$12:$U$1118,21,0)</f>
        <v>62723135.359999999</v>
      </c>
      <c r="V199" s="43">
        <f t="shared" si="7"/>
        <v>29691177.640000001</v>
      </c>
      <c r="W199" s="46">
        <f t="shared" si="8"/>
        <v>7422794.4100000001</v>
      </c>
    </row>
    <row r="200" spans="1:23" x14ac:dyDescent="0.2">
      <c r="A200" s="26" t="s">
        <v>389</v>
      </c>
      <c r="B200" s="9">
        <v>800035677</v>
      </c>
      <c r="C200" s="6" t="s">
        <v>311</v>
      </c>
      <c r="D200" s="6" t="s">
        <v>390</v>
      </c>
      <c r="E200" s="9" t="s">
        <v>13</v>
      </c>
      <c r="F200" s="19">
        <v>7201</v>
      </c>
      <c r="G200" s="19">
        <v>11183616351.15</v>
      </c>
      <c r="H200" s="20">
        <v>3905175527</v>
      </c>
      <c r="I200" s="7">
        <v>0</v>
      </c>
      <c r="J200" s="7">
        <v>3905175527</v>
      </c>
      <c r="K200" s="13">
        <v>0</v>
      </c>
      <c r="L200" s="18">
        <v>85248565.579999998</v>
      </c>
      <c r="M200" s="69">
        <v>0</v>
      </c>
      <c r="N200" s="13">
        <v>0</v>
      </c>
      <c r="O200" s="14">
        <v>0</v>
      </c>
      <c r="P200" s="28">
        <v>529087933.02999997</v>
      </c>
      <c r="Q200" s="30">
        <v>6664104325.54</v>
      </c>
      <c r="S200" s="91">
        <v>11183616351.15</v>
      </c>
      <c r="T200" s="43">
        <f t="shared" si="6"/>
        <v>44734465</v>
      </c>
      <c r="U200" s="43">
        <f>VLOOKUP(A200,'IVC - CÁLCULO INICIAL'!$A$12:$U$1118,21,0)</f>
        <v>30362028</v>
      </c>
      <c r="V200" s="43">
        <f t="shared" si="7"/>
        <v>14372437</v>
      </c>
      <c r="W200" s="46">
        <f t="shared" si="8"/>
        <v>3593109.25</v>
      </c>
    </row>
    <row r="201" spans="1:23" x14ac:dyDescent="0.2">
      <c r="A201" s="26" t="s">
        <v>391</v>
      </c>
      <c r="B201" s="9">
        <v>800095530</v>
      </c>
      <c r="C201" s="6" t="s">
        <v>311</v>
      </c>
      <c r="D201" s="6" t="s">
        <v>392</v>
      </c>
      <c r="E201" s="9" t="s">
        <v>13</v>
      </c>
      <c r="F201" s="19">
        <v>12118</v>
      </c>
      <c r="G201" s="19">
        <v>17475345566.82</v>
      </c>
      <c r="H201" s="20">
        <v>6441785475</v>
      </c>
      <c r="I201" s="7">
        <v>0</v>
      </c>
      <c r="J201" s="7">
        <v>6441785475</v>
      </c>
      <c r="K201" s="13">
        <v>0</v>
      </c>
      <c r="L201" s="18">
        <v>131531181.59999999</v>
      </c>
      <c r="M201" s="69">
        <v>0</v>
      </c>
      <c r="N201" s="13">
        <v>1109415663</v>
      </c>
      <c r="O201" s="14">
        <v>0</v>
      </c>
      <c r="P201" s="28">
        <v>890143771.74000001</v>
      </c>
      <c r="Q201" s="30">
        <v>8902469475.4799995</v>
      </c>
      <c r="S201" s="91">
        <v>17475345566.82</v>
      </c>
      <c r="T201" s="43">
        <f t="shared" si="6"/>
        <v>69901382</v>
      </c>
      <c r="U201" s="43">
        <f>VLOOKUP(A201,'IVC - CÁLCULO INICIAL'!$A$12:$U$1118,21,0)</f>
        <v>47443234</v>
      </c>
      <c r="V201" s="43">
        <f t="shared" si="7"/>
        <v>22458148</v>
      </c>
      <c r="W201" s="46">
        <f t="shared" si="8"/>
        <v>5614537</v>
      </c>
    </row>
    <row r="202" spans="1:23" x14ac:dyDescent="0.2">
      <c r="A202" s="26" t="s">
        <v>393</v>
      </c>
      <c r="B202" s="9">
        <v>800255213</v>
      </c>
      <c r="C202" s="6" t="s">
        <v>311</v>
      </c>
      <c r="D202" s="6" t="s">
        <v>394</v>
      </c>
      <c r="E202" s="9" t="s">
        <v>16</v>
      </c>
      <c r="F202" s="19">
        <v>21131</v>
      </c>
      <c r="G202" s="19">
        <v>29302535464.98</v>
      </c>
      <c r="H202" s="20">
        <v>11436924483</v>
      </c>
      <c r="I202" s="7">
        <v>0</v>
      </c>
      <c r="J202" s="7">
        <v>11436924483</v>
      </c>
      <c r="K202" s="13">
        <v>0</v>
      </c>
      <c r="L202" s="18">
        <v>215044040.47999999</v>
      </c>
      <c r="M202" s="69">
        <v>0</v>
      </c>
      <c r="N202" s="13">
        <v>0</v>
      </c>
      <c r="O202" s="14">
        <v>0</v>
      </c>
      <c r="P202" s="28">
        <v>1536251431</v>
      </c>
      <c r="Q202" s="30">
        <v>16114315510.5</v>
      </c>
      <c r="S202" s="91">
        <v>29302535464.98</v>
      </c>
      <c r="T202" s="43">
        <f t="shared" si="6"/>
        <v>117210142</v>
      </c>
      <c r="U202" s="43">
        <f>VLOOKUP(A202,'IVC - CÁLCULO INICIAL'!$A$12:$U$1118,21,0)</f>
        <v>79552478</v>
      </c>
      <c r="V202" s="43">
        <f t="shared" si="7"/>
        <v>37657664</v>
      </c>
      <c r="W202" s="46">
        <f t="shared" si="8"/>
        <v>9414416</v>
      </c>
    </row>
    <row r="203" spans="1:23" x14ac:dyDescent="0.2">
      <c r="A203" s="26" t="s">
        <v>395</v>
      </c>
      <c r="B203" s="9">
        <v>890481149</v>
      </c>
      <c r="C203" s="6" t="s">
        <v>311</v>
      </c>
      <c r="D203" s="6" t="s">
        <v>396</v>
      </c>
      <c r="E203" s="9" t="s">
        <v>13</v>
      </c>
      <c r="F203" s="19">
        <v>54394</v>
      </c>
      <c r="G203" s="19">
        <v>80204917199.300003</v>
      </c>
      <c r="H203" s="20">
        <v>29602521471</v>
      </c>
      <c r="I203" s="7">
        <v>0</v>
      </c>
      <c r="J203" s="7">
        <v>29602521471</v>
      </c>
      <c r="K203" s="13">
        <v>0</v>
      </c>
      <c r="L203" s="18">
        <v>872246985.57000005</v>
      </c>
      <c r="M203" s="69">
        <v>0</v>
      </c>
      <c r="N203" s="13">
        <v>0</v>
      </c>
      <c r="O203" s="14">
        <v>0</v>
      </c>
      <c r="P203" s="28">
        <v>3976906575.25</v>
      </c>
      <c r="Q203" s="30">
        <v>45753242167.480003</v>
      </c>
      <c r="S203" s="91">
        <v>80204917199.300003</v>
      </c>
      <c r="T203" s="43">
        <f t="shared" si="6"/>
        <v>320819669</v>
      </c>
      <c r="U203" s="43">
        <f>VLOOKUP(A203,'IVC - CÁLCULO INICIAL'!$A$12:$U$1118,21,0)</f>
        <v>217745660</v>
      </c>
      <c r="V203" s="43">
        <f t="shared" si="7"/>
        <v>103074009</v>
      </c>
      <c r="W203" s="46">
        <f t="shared" si="8"/>
        <v>25768502.25</v>
      </c>
    </row>
    <row r="204" spans="1:23" x14ac:dyDescent="0.2">
      <c r="A204" s="26" t="s">
        <v>397</v>
      </c>
      <c r="B204" s="9">
        <v>890481324</v>
      </c>
      <c r="C204" s="6" t="s">
        <v>311</v>
      </c>
      <c r="D204" s="6" t="s">
        <v>398</v>
      </c>
      <c r="E204" s="9" t="s">
        <v>13</v>
      </c>
      <c r="F204" s="19">
        <v>10765</v>
      </c>
      <c r="G204" s="19">
        <v>16247089771.549999</v>
      </c>
      <c r="H204" s="20">
        <v>5829606210</v>
      </c>
      <c r="I204" s="7">
        <v>0</v>
      </c>
      <c r="J204" s="7">
        <v>5829606210</v>
      </c>
      <c r="K204" s="13">
        <v>0</v>
      </c>
      <c r="L204" s="18">
        <v>132794350.2</v>
      </c>
      <c r="M204" s="69">
        <v>0</v>
      </c>
      <c r="N204" s="13">
        <v>0</v>
      </c>
      <c r="O204" s="14">
        <v>0</v>
      </c>
      <c r="P204" s="28">
        <v>790912219.98000002</v>
      </c>
      <c r="Q204" s="30">
        <v>9493776991.3699989</v>
      </c>
      <c r="S204" s="91">
        <v>16247089771.549999</v>
      </c>
      <c r="T204" s="43">
        <f t="shared" si="6"/>
        <v>64988359</v>
      </c>
      <c r="U204" s="43">
        <f>VLOOKUP(A204,'IVC - CÁLCULO INICIAL'!$A$12:$U$1118,21,0)</f>
        <v>44108683.359999999</v>
      </c>
      <c r="V204" s="43">
        <f t="shared" si="7"/>
        <v>20879675.640000001</v>
      </c>
      <c r="W204" s="46">
        <f t="shared" si="8"/>
        <v>5219918.91</v>
      </c>
    </row>
    <row r="205" spans="1:23" x14ac:dyDescent="0.2">
      <c r="A205" s="26" t="s">
        <v>399</v>
      </c>
      <c r="B205" s="9">
        <v>890481192</v>
      </c>
      <c r="C205" s="6" t="s">
        <v>311</v>
      </c>
      <c r="D205" s="6" t="s">
        <v>400</v>
      </c>
      <c r="E205" s="9" t="s">
        <v>13</v>
      </c>
      <c r="F205" s="19">
        <v>18198</v>
      </c>
      <c r="G205" s="19">
        <v>26351159948.459999</v>
      </c>
      <c r="H205" s="20">
        <v>9917769964</v>
      </c>
      <c r="I205" s="7">
        <v>0</v>
      </c>
      <c r="J205" s="7">
        <v>9917769964</v>
      </c>
      <c r="K205" s="13">
        <v>0</v>
      </c>
      <c r="L205" s="18">
        <v>198286623.22999999</v>
      </c>
      <c r="M205" s="69">
        <v>0</v>
      </c>
      <c r="N205" s="13">
        <v>0</v>
      </c>
      <c r="O205" s="14">
        <v>0</v>
      </c>
      <c r="P205" s="28">
        <v>1336685754.6700001</v>
      </c>
      <c r="Q205" s="30">
        <v>14898417606.559999</v>
      </c>
      <c r="S205" s="91">
        <v>26351159948.459999</v>
      </c>
      <c r="T205" s="43">
        <f t="shared" ref="T205:T268" si="9">+ROUND(S205*0.004,0)</f>
        <v>105404640</v>
      </c>
      <c r="U205" s="43">
        <f>VLOOKUP(A205,'IVC - CÁLCULO INICIAL'!$A$12:$U$1118,21,0)</f>
        <v>71539886.640000001</v>
      </c>
      <c r="V205" s="43">
        <f t="shared" ref="V205:V268" si="10">+T205-U205</f>
        <v>33864753.359999999</v>
      </c>
      <c r="W205" s="46">
        <f t="shared" ref="W205:W268" si="11">ROUND(V205/4,2)</f>
        <v>8466188.3399999999</v>
      </c>
    </row>
    <row r="206" spans="1:23" x14ac:dyDescent="0.2">
      <c r="A206" s="26" t="s">
        <v>401</v>
      </c>
      <c r="B206" s="9">
        <v>890481177</v>
      </c>
      <c r="C206" s="6" t="s">
        <v>311</v>
      </c>
      <c r="D206" s="6" t="s">
        <v>402</v>
      </c>
      <c r="E206" s="9" t="s">
        <v>13</v>
      </c>
      <c r="F206" s="19">
        <v>10151</v>
      </c>
      <c r="G206" s="19">
        <v>15043338472.100002</v>
      </c>
      <c r="H206" s="20">
        <v>5381753977</v>
      </c>
      <c r="I206" s="7">
        <v>0</v>
      </c>
      <c r="J206" s="7">
        <v>5381753977</v>
      </c>
      <c r="K206" s="13">
        <v>0</v>
      </c>
      <c r="L206" s="18">
        <v>119687297.84</v>
      </c>
      <c r="M206" s="69">
        <v>0</v>
      </c>
      <c r="N206" s="13">
        <v>0</v>
      </c>
      <c r="O206" s="14">
        <v>0</v>
      </c>
      <c r="P206" s="28">
        <v>745706735.28999996</v>
      </c>
      <c r="Q206" s="30">
        <v>8796190461.9700012</v>
      </c>
      <c r="S206" s="91">
        <v>15043338472.100002</v>
      </c>
      <c r="T206" s="43">
        <f t="shared" si="9"/>
        <v>60173354</v>
      </c>
      <c r="U206" s="43">
        <f>VLOOKUP(A206,'IVC - CÁLCULO INICIAL'!$A$12:$U$1118,21,0)</f>
        <v>40840658.640000001</v>
      </c>
      <c r="V206" s="43">
        <f t="shared" si="10"/>
        <v>19332695.359999999</v>
      </c>
      <c r="W206" s="46">
        <f t="shared" si="11"/>
        <v>4833173.84</v>
      </c>
    </row>
    <row r="207" spans="1:23" x14ac:dyDescent="0.2">
      <c r="A207" s="26" t="s">
        <v>403</v>
      </c>
      <c r="B207" s="9">
        <v>891800846</v>
      </c>
      <c r="C207" s="6" t="s">
        <v>404</v>
      </c>
      <c r="D207" s="6" t="s">
        <v>405</v>
      </c>
      <c r="E207" s="9" t="s">
        <v>13</v>
      </c>
      <c r="F207" s="19">
        <v>66367</v>
      </c>
      <c r="G207" s="19">
        <v>91475658917.929993</v>
      </c>
      <c r="H207" s="20">
        <v>35927279642</v>
      </c>
      <c r="I207" s="7">
        <v>0</v>
      </c>
      <c r="J207" s="7">
        <v>35927279642</v>
      </c>
      <c r="K207" s="13">
        <v>0</v>
      </c>
      <c r="L207" s="18">
        <v>1958281151.95</v>
      </c>
      <c r="M207" s="69">
        <v>2287456434.52</v>
      </c>
      <c r="N207" s="13">
        <v>0</v>
      </c>
      <c r="O207" s="14">
        <v>2976912140.75</v>
      </c>
      <c r="P207" s="28">
        <v>9855437090.3999996</v>
      </c>
      <c r="Q207" s="30">
        <v>38470292458.309998</v>
      </c>
      <c r="S207" s="91">
        <v>91475658917.929993</v>
      </c>
      <c r="T207" s="43">
        <f t="shared" si="9"/>
        <v>365902636</v>
      </c>
      <c r="U207" s="43">
        <f>VLOOKUP(A207,'IVC - CÁLCULO INICIAL'!$A$12:$U$1118,21,0)</f>
        <v>248344221.36000001</v>
      </c>
      <c r="V207" s="43">
        <f t="shared" si="10"/>
        <v>117558414.63999999</v>
      </c>
      <c r="W207" s="46">
        <f t="shared" si="11"/>
        <v>29389603.66</v>
      </c>
    </row>
    <row r="208" spans="1:23" x14ac:dyDescent="0.2">
      <c r="A208" s="26" t="s">
        <v>406</v>
      </c>
      <c r="B208" s="9">
        <v>891801281</v>
      </c>
      <c r="C208" s="6" t="s">
        <v>404</v>
      </c>
      <c r="D208" s="6" t="s">
        <v>407</v>
      </c>
      <c r="E208" s="9" t="s">
        <v>13</v>
      </c>
      <c r="F208" s="19">
        <v>1147</v>
      </c>
      <c r="G208" s="19">
        <v>2245989314.3200002</v>
      </c>
      <c r="H208" s="20">
        <v>620469961</v>
      </c>
      <c r="I208" s="7">
        <v>0</v>
      </c>
      <c r="J208" s="7">
        <v>620469961</v>
      </c>
      <c r="K208" s="13">
        <v>0</v>
      </c>
      <c r="L208" s="18">
        <v>22969645.559999999</v>
      </c>
      <c r="M208" s="69">
        <v>0</v>
      </c>
      <c r="N208" s="13">
        <v>0</v>
      </c>
      <c r="O208" s="14">
        <v>0</v>
      </c>
      <c r="P208" s="28">
        <v>171762846.18000001</v>
      </c>
      <c r="Q208" s="30">
        <v>1430786861.5800002</v>
      </c>
      <c r="S208" s="91">
        <v>2245989314.3200002</v>
      </c>
      <c r="T208" s="43">
        <f t="shared" si="9"/>
        <v>8983957</v>
      </c>
      <c r="U208" s="43">
        <f>VLOOKUP(A208,'IVC - CÁLCULO INICIAL'!$A$12:$U$1118,21,0)</f>
        <v>6097561.3600000003</v>
      </c>
      <c r="V208" s="43">
        <f t="shared" si="10"/>
        <v>2886395.6399999997</v>
      </c>
      <c r="W208" s="46">
        <f t="shared" si="11"/>
        <v>721598.91</v>
      </c>
    </row>
    <row r="209" spans="1:23" x14ac:dyDescent="0.2">
      <c r="A209" s="26" t="s">
        <v>408</v>
      </c>
      <c r="B209" s="9">
        <v>800077545</v>
      </c>
      <c r="C209" s="6" t="s">
        <v>404</v>
      </c>
      <c r="D209" s="6" t="s">
        <v>409</v>
      </c>
      <c r="E209" s="9" t="s">
        <v>16</v>
      </c>
      <c r="F209" s="19">
        <v>12837</v>
      </c>
      <c r="G209" s="19">
        <v>21177340296.099998</v>
      </c>
      <c r="H209" s="20">
        <v>6933615505</v>
      </c>
      <c r="I209" s="7">
        <v>0</v>
      </c>
      <c r="J209" s="7">
        <v>6933615505</v>
      </c>
      <c r="K209" s="13">
        <v>0</v>
      </c>
      <c r="L209" s="18">
        <v>184234574.38</v>
      </c>
      <c r="M209" s="69">
        <v>0</v>
      </c>
      <c r="N209" s="13">
        <v>0</v>
      </c>
      <c r="O209" s="14">
        <v>0</v>
      </c>
      <c r="P209" s="28">
        <v>1924943967</v>
      </c>
      <c r="Q209" s="30">
        <v>12134546249.719999</v>
      </c>
      <c r="S209" s="91">
        <v>21177340296.099998</v>
      </c>
      <c r="T209" s="43">
        <f t="shared" si="9"/>
        <v>84709361</v>
      </c>
      <c r="U209" s="43">
        <f>VLOOKUP(A209,'IVC - CÁLCULO INICIAL'!$A$12:$U$1118,21,0)</f>
        <v>57493656</v>
      </c>
      <c r="V209" s="43">
        <f t="shared" si="10"/>
        <v>27215705</v>
      </c>
      <c r="W209" s="46">
        <f t="shared" si="11"/>
        <v>6803926.25</v>
      </c>
    </row>
    <row r="210" spans="1:23" x14ac:dyDescent="0.2">
      <c r="A210" s="26" t="s">
        <v>410</v>
      </c>
      <c r="B210" s="9">
        <v>800063791</v>
      </c>
      <c r="C210" s="6" t="s">
        <v>404</v>
      </c>
      <c r="D210" s="6" t="s">
        <v>411</v>
      </c>
      <c r="E210" s="9" t="s">
        <v>13</v>
      </c>
      <c r="F210" s="19">
        <v>3769</v>
      </c>
      <c r="G210" s="19">
        <v>5875586117.3699999</v>
      </c>
      <c r="H210" s="20">
        <v>2045583324</v>
      </c>
      <c r="I210" s="7">
        <v>0</v>
      </c>
      <c r="J210" s="7">
        <v>2045583324</v>
      </c>
      <c r="K210" s="13">
        <v>0</v>
      </c>
      <c r="L210" s="18">
        <v>50756850.579999998</v>
      </c>
      <c r="M210" s="69">
        <v>0</v>
      </c>
      <c r="N210" s="13">
        <v>0</v>
      </c>
      <c r="O210" s="14">
        <v>0</v>
      </c>
      <c r="P210" s="28">
        <v>565392285.82000005</v>
      </c>
      <c r="Q210" s="30">
        <v>3213853656.9699998</v>
      </c>
      <c r="S210" s="91">
        <v>5875586117.3699999</v>
      </c>
      <c r="T210" s="43">
        <f t="shared" si="9"/>
        <v>23502344</v>
      </c>
      <c r="U210" s="43">
        <f>VLOOKUP(A210,'IVC - CÁLCULO INICIAL'!$A$12:$U$1118,21,0)</f>
        <v>15951433.359999999</v>
      </c>
      <c r="V210" s="43">
        <f t="shared" si="10"/>
        <v>7550910.6400000006</v>
      </c>
      <c r="W210" s="46">
        <f t="shared" si="11"/>
        <v>1887727.66</v>
      </c>
    </row>
    <row r="211" spans="1:23" x14ac:dyDescent="0.2">
      <c r="A211" s="26" t="s">
        <v>412</v>
      </c>
      <c r="B211" s="9">
        <v>800099199</v>
      </c>
      <c r="C211" s="6" t="s">
        <v>404</v>
      </c>
      <c r="D211" s="6" t="s">
        <v>413</v>
      </c>
      <c r="E211" s="9" t="s">
        <v>13</v>
      </c>
      <c r="F211" s="19">
        <v>4844</v>
      </c>
      <c r="G211" s="19">
        <v>8008691406.3999996</v>
      </c>
      <c r="H211" s="20">
        <v>2584650477</v>
      </c>
      <c r="I211" s="7">
        <v>0</v>
      </c>
      <c r="J211" s="7">
        <v>2584650477</v>
      </c>
      <c r="K211" s="13">
        <v>0</v>
      </c>
      <c r="L211" s="18">
        <v>60524862.43</v>
      </c>
      <c r="M211" s="69">
        <v>0</v>
      </c>
      <c r="N211" s="13">
        <v>0</v>
      </c>
      <c r="O211" s="14">
        <v>0</v>
      </c>
      <c r="P211" s="28">
        <v>726354324.21000004</v>
      </c>
      <c r="Q211" s="30">
        <v>4637161742.7599993</v>
      </c>
      <c r="S211" s="91">
        <v>8008691406.3999996</v>
      </c>
      <c r="T211" s="43">
        <f t="shared" si="9"/>
        <v>32034766</v>
      </c>
      <c r="U211" s="43">
        <f>VLOOKUP(A211,'IVC - CÁLCULO INICIAL'!$A$12:$U$1118,21,0)</f>
        <v>21742530</v>
      </c>
      <c r="V211" s="43">
        <f t="shared" si="10"/>
        <v>10292236</v>
      </c>
      <c r="W211" s="46">
        <f t="shared" si="11"/>
        <v>2573059</v>
      </c>
    </row>
    <row r="212" spans="1:23" x14ac:dyDescent="0.2">
      <c r="A212" s="26" t="s">
        <v>414</v>
      </c>
      <c r="B212" s="9">
        <v>800099390</v>
      </c>
      <c r="C212" s="6" t="s">
        <v>404</v>
      </c>
      <c r="D212" s="6" t="s">
        <v>415</v>
      </c>
      <c r="E212" s="9" t="s">
        <v>13</v>
      </c>
      <c r="F212" s="19">
        <v>1170</v>
      </c>
      <c r="G212" s="19">
        <v>2230889984.96</v>
      </c>
      <c r="H212" s="20">
        <v>628054111</v>
      </c>
      <c r="I212" s="7">
        <v>0</v>
      </c>
      <c r="J212" s="7">
        <v>628054111</v>
      </c>
      <c r="K212" s="13">
        <v>0</v>
      </c>
      <c r="L212" s="18">
        <v>15186564.779999999</v>
      </c>
      <c r="M212" s="69">
        <v>0</v>
      </c>
      <c r="N212" s="13">
        <v>0</v>
      </c>
      <c r="O212" s="14">
        <v>0</v>
      </c>
      <c r="P212" s="28">
        <v>175513126.66999999</v>
      </c>
      <c r="Q212" s="30">
        <v>1412136182.51</v>
      </c>
      <c r="S212" s="91">
        <v>2230889984.96</v>
      </c>
      <c r="T212" s="43">
        <f t="shared" si="9"/>
        <v>8923560</v>
      </c>
      <c r="U212" s="43">
        <f>VLOOKUP(A212,'IVC - CÁLCULO INICIAL'!$A$12:$U$1118,21,0)</f>
        <v>6056568.6399999997</v>
      </c>
      <c r="V212" s="43">
        <f t="shared" si="10"/>
        <v>2866991.3600000003</v>
      </c>
      <c r="W212" s="46">
        <f t="shared" si="11"/>
        <v>716747.84</v>
      </c>
    </row>
    <row r="213" spans="1:23" x14ac:dyDescent="0.2">
      <c r="A213" s="26" t="s">
        <v>416</v>
      </c>
      <c r="B213" s="9">
        <v>800017288</v>
      </c>
      <c r="C213" s="6" t="s">
        <v>404</v>
      </c>
      <c r="D213" s="6" t="s">
        <v>417</v>
      </c>
      <c r="E213" s="9" t="s">
        <v>13</v>
      </c>
      <c r="F213" s="19">
        <v>990</v>
      </c>
      <c r="G213" s="19">
        <v>2031991557.48</v>
      </c>
      <c r="H213" s="20">
        <v>526138197</v>
      </c>
      <c r="I213" s="7">
        <v>0</v>
      </c>
      <c r="J213" s="7">
        <v>526138197</v>
      </c>
      <c r="K213" s="13">
        <v>0</v>
      </c>
      <c r="L213" s="18">
        <v>12643337.619999999</v>
      </c>
      <c r="M213" s="69">
        <v>0</v>
      </c>
      <c r="N213" s="13">
        <v>0</v>
      </c>
      <c r="O213" s="14">
        <v>0</v>
      </c>
      <c r="P213" s="28">
        <v>148511107.18000001</v>
      </c>
      <c r="Q213" s="30">
        <v>1344698915.6800001</v>
      </c>
      <c r="S213" s="91">
        <v>2031991557.48</v>
      </c>
      <c r="T213" s="43">
        <f t="shared" si="9"/>
        <v>8127966</v>
      </c>
      <c r="U213" s="43">
        <f>VLOOKUP(A213,'IVC - CÁLCULO INICIAL'!$A$12:$U$1118,21,0)</f>
        <v>5516586</v>
      </c>
      <c r="V213" s="43">
        <f t="shared" si="10"/>
        <v>2611380</v>
      </c>
      <c r="W213" s="46">
        <f t="shared" si="11"/>
        <v>652845</v>
      </c>
    </row>
    <row r="214" spans="1:23" x14ac:dyDescent="0.2">
      <c r="A214" s="26" t="s">
        <v>418</v>
      </c>
      <c r="B214" s="9">
        <v>891856294</v>
      </c>
      <c r="C214" s="6" t="s">
        <v>404</v>
      </c>
      <c r="D214" s="6" t="s">
        <v>419</v>
      </c>
      <c r="E214" s="9" t="s">
        <v>16</v>
      </c>
      <c r="F214" s="19">
        <v>3729</v>
      </c>
      <c r="G214" s="19">
        <v>7992767968.8100004</v>
      </c>
      <c r="H214" s="20">
        <v>1980556806</v>
      </c>
      <c r="I214" s="7">
        <v>0</v>
      </c>
      <c r="J214" s="7">
        <v>1980556806</v>
      </c>
      <c r="K214" s="13">
        <v>0</v>
      </c>
      <c r="L214" s="18">
        <v>56207451.079999998</v>
      </c>
      <c r="M214" s="69">
        <v>0</v>
      </c>
      <c r="N214" s="13">
        <v>0</v>
      </c>
      <c r="O214" s="14">
        <v>0</v>
      </c>
      <c r="P214" s="28">
        <v>558341758.50999999</v>
      </c>
      <c r="Q214" s="30">
        <v>5397661953.2200003</v>
      </c>
      <c r="S214" s="91">
        <v>7992767968.8100004</v>
      </c>
      <c r="T214" s="43">
        <f t="shared" si="9"/>
        <v>31971072</v>
      </c>
      <c r="U214" s="43">
        <f>VLOOKUP(A214,'IVC - CÁLCULO INICIAL'!$A$12:$U$1118,21,0)</f>
        <v>21699300</v>
      </c>
      <c r="V214" s="43">
        <f t="shared" si="10"/>
        <v>10271772</v>
      </c>
      <c r="W214" s="46">
        <f t="shared" si="11"/>
        <v>2567943</v>
      </c>
    </row>
    <row r="215" spans="1:23" x14ac:dyDescent="0.2">
      <c r="A215" s="26" t="s">
        <v>420</v>
      </c>
      <c r="B215" s="9">
        <v>800023383</v>
      </c>
      <c r="C215" s="6" t="s">
        <v>404</v>
      </c>
      <c r="D215" s="6" t="s">
        <v>421</v>
      </c>
      <c r="E215" s="9" t="s">
        <v>13</v>
      </c>
      <c r="F215" s="19">
        <v>3935</v>
      </c>
      <c r="G215" s="19">
        <v>6613289836.8900003</v>
      </c>
      <c r="H215" s="20">
        <v>2139670072</v>
      </c>
      <c r="I215" s="7">
        <v>0</v>
      </c>
      <c r="J215" s="7">
        <v>2139670072</v>
      </c>
      <c r="K215" s="13">
        <v>0</v>
      </c>
      <c r="L215" s="18">
        <v>80128710.260000005</v>
      </c>
      <c r="M215" s="69">
        <v>0</v>
      </c>
      <c r="N215" s="13">
        <v>0</v>
      </c>
      <c r="O215" s="14">
        <v>0</v>
      </c>
      <c r="P215" s="28">
        <v>587293923.85000002</v>
      </c>
      <c r="Q215" s="30">
        <v>3806197130.7800002</v>
      </c>
      <c r="S215" s="91">
        <v>6613289836.8900003</v>
      </c>
      <c r="T215" s="43">
        <f t="shared" si="9"/>
        <v>26453159</v>
      </c>
      <c r="U215" s="43">
        <f>VLOOKUP(A215,'IVC - CÁLCULO INICIAL'!$A$12:$U$1118,21,0)</f>
        <v>17954200.640000001</v>
      </c>
      <c r="V215" s="43">
        <f t="shared" si="10"/>
        <v>8498958.3599999994</v>
      </c>
      <c r="W215" s="46">
        <f t="shared" si="11"/>
        <v>2124739.59</v>
      </c>
    </row>
    <row r="216" spans="1:23" x14ac:dyDescent="0.2">
      <c r="A216" s="26" t="s">
        <v>422</v>
      </c>
      <c r="B216" s="9">
        <v>800099721</v>
      </c>
      <c r="C216" s="6" t="s">
        <v>404</v>
      </c>
      <c r="D216" s="6" t="s">
        <v>57</v>
      </c>
      <c r="E216" s="9" t="s">
        <v>13</v>
      </c>
      <c r="F216" s="19">
        <v>1768</v>
      </c>
      <c r="G216" s="19">
        <v>3035280979.8299999</v>
      </c>
      <c r="H216" s="20">
        <v>954765100</v>
      </c>
      <c r="I216" s="7">
        <v>0</v>
      </c>
      <c r="J216" s="7">
        <v>954765100</v>
      </c>
      <c r="K216" s="13">
        <v>0</v>
      </c>
      <c r="L216" s="18">
        <v>21510016.16</v>
      </c>
      <c r="M216" s="69">
        <v>0</v>
      </c>
      <c r="N216" s="13">
        <v>0</v>
      </c>
      <c r="O216" s="14">
        <v>0</v>
      </c>
      <c r="P216" s="28">
        <v>265069824.63</v>
      </c>
      <c r="Q216" s="30">
        <v>1793936039.04</v>
      </c>
      <c r="S216" s="91">
        <v>3035280979.8299999</v>
      </c>
      <c r="T216" s="43">
        <f t="shared" si="9"/>
        <v>12141124</v>
      </c>
      <c r="U216" s="43">
        <f>VLOOKUP(A216,'IVC - CÁLCULO INICIAL'!$A$12:$U$1118,21,0)</f>
        <v>8240383.3600000003</v>
      </c>
      <c r="V216" s="43">
        <f t="shared" si="10"/>
        <v>3900740.6399999997</v>
      </c>
      <c r="W216" s="46">
        <f t="shared" si="11"/>
        <v>975185.16</v>
      </c>
    </row>
    <row r="217" spans="1:23" x14ac:dyDescent="0.2">
      <c r="A217" s="26" t="s">
        <v>423</v>
      </c>
      <c r="B217" s="9">
        <v>891808260</v>
      </c>
      <c r="C217" s="6" t="s">
        <v>404</v>
      </c>
      <c r="D217" s="6" t="s">
        <v>424</v>
      </c>
      <c r="E217" s="9" t="s">
        <v>13</v>
      </c>
      <c r="F217" s="19">
        <v>3703</v>
      </c>
      <c r="G217" s="19">
        <v>6488506007.7600002</v>
      </c>
      <c r="H217" s="20">
        <v>1997018566</v>
      </c>
      <c r="I217" s="7">
        <v>0</v>
      </c>
      <c r="J217" s="7">
        <v>1997018566</v>
      </c>
      <c r="K217" s="13">
        <v>0</v>
      </c>
      <c r="L217" s="18">
        <v>42083079.509999998</v>
      </c>
      <c r="M217" s="69">
        <v>0</v>
      </c>
      <c r="N217" s="13">
        <v>0</v>
      </c>
      <c r="O217" s="14">
        <v>0</v>
      </c>
      <c r="P217" s="28">
        <v>555341534.12</v>
      </c>
      <c r="Q217" s="30">
        <v>3894062828.1300001</v>
      </c>
      <c r="S217" s="91">
        <v>6488506007.7600002</v>
      </c>
      <c r="T217" s="43">
        <f t="shared" si="9"/>
        <v>25954024</v>
      </c>
      <c r="U217" s="43">
        <f>VLOOKUP(A217,'IVC - CÁLCULO INICIAL'!$A$12:$U$1118,21,0)</f>
        <v>17615428.640000001</v>
      </c>
      <c r="V217" s="43">
        <f t="shared" si="10"/>
        <v>8338595.3599999994</v>
      </c>
      <c r="W217" s="46">
        <f t="shared" si="11"/>
        <v>2084648.84</v>
      </c>
    </row>
    <row r="218" spans="1:23" x14ac:dyDescent="0.2">
      <c r="A218" s="26" t="s">
        <v>425</v>
      </c>
      <c r="B218" s="9">
        <v>800099714</v>
      </c>
      <c r="C218" s="6" t="s">
        <v>404</v>
      </c>
      <c r="D218" s="6" t="s">
        <v>426</v>
      </c>
      <c r="E218" s="9" t="s">
        <v>13</v>
      </c>
      <c r="F218" s="19">
        <v>534</v>
      </c>
      <c r="G218" s="19">
        <v>909003936.13999999</v>
      </c>
      <c r="H218" s="20">
        <v>281969637</v>
      </c>
      <c r="I218" s="7">
        <v>0</v>
      </c>
      <c r="J218" s="7">
        <v>281969637</v>
      </c>
      <c r="K218" s="13">
        <v>0</v>
      </c>
      <c r="L218" s="18">
        <v>6530951.9199999999</v>
      </c>
      <c r="M218" s="69">
        <v>0</v>
      </c>
      <c r="N218" s="13">
        <v>0</v>
      </c>
      <c r="O218" s="14">
        <v>0</v>
      </c>
      <c r="P218" s="28">
        <v>76055688.219999999</v>
      </c>
      <c r="Q218" s="30">
        <v>544447659</v>
      </c>
      <c r="S218" s="91">
        <v>909003936.13999999</v>
      </c>
      <c r="T218" s="43">
        <f t="shared" si="9"/>
        <v>3636016</v>
      </c>
      <c r="U218" s="43">
        <f>VLOOKUP(A218,'IVC - CÁLCULO INICIAL'!$A$12:$U$1118,21,0)</f>
        <v>2467824.6400000001</v>
      </c>
      <c r="V218" s="43">
        <f t="shared" si="10"/>
        <v>1168191.3599999999</v>
      </c>
      <c r="W218" s="46">
        <f t="shared" si="11"/>
        <v>292047.84000000003</v>
      </c>
    </row>
    <row r="219" spans="1:23" x14ac:dyDescent="0.2">
      <c r="A219" s="26" t="s">
        <v>427</v>
      </c>
      <c r="B219" s="9">
        <v>891801796</v>
      </c>
      <c r="C219" s="6" t="s">
        <v>404</v>
      </c>
      <c r="D219" s="6" t="s">
        <v>65</v>
      </c>
      <c r="E219" s="9" t="s">
        <v>13</v>
      </c>
      <c r="F219" s="19">
        <v>2122</v>
      </c>
      <c r="G219" s="19">
        <v>3790108809.75</v>
      </c>
      <c r="H219" s="20">
        <v>1149662333</v>
      </c>
      <c r="I219" s="7">
        <v>0</v>
      </c>
      <c r="J219" s="7">
        <v>1149662333</v>
      </c>
      <c r="K219" s="13">
        <v>0</v>
      </c>
      <c r="L219" s="18">
        <v>23791657.129999999</v>
      </c>
      <c r="M219" s="69">
        <v>0</v>
      </c>
      <c r="N219" s="13">
        <v>0</v>
      </c>
      <c r="O219" s="14">
        <v>0</v>
      </c>
      <c r="P219" s="28">
        <v>318323807.50999999</v>
      </c>
      <c r="Q219" s="30">
        <v>2298331012.1099997</v>
      </c>
      <c r="S219" s="91">
        <v>3790108809.75</v>
      </c>
      <c r="T219" s="43">
        <f t="shared" si="9"/>
        <v>15160435</v>
      </c>
      <c r="U219" s="43">
        <f>VLOOKUP(A219,'IVC - CÁLCULO INICIAL'!$A$12:$U$1118,21,0)</f>
        <v>10289640</v>
      </c>
      <c r="V219" s="43">
        <f t="shared" si="10"/>
        <v>4870795</v>
      </c>
      <c r="W219" s="46">
        <f t="shared" si="11"/>
        <v>1217698.75</v>
      </c>
    </row>
    <row r="220" spans="1:23" x14ac:dyDescent="0.2">
      <c r="A220" s="26" t="s">
        <v>428</v>
      </c>
      <c r="B220" s="9">
        <v>800028393</v>
      </c>
      <c r="C220" s="6" t="s">
        <v>404</v>
      </c>
      <c r="D220" s="6" t="s">
        <v>429</v>
      </c>
      <c r="E220" s="9" t="s">
        <v>16</v>
      </c>
      <c r="F220" s="19">
        <v>2111</v>
      </c>
      <c r="G220" s="19">
        <v>4110387494.98</v>
      </c>
      <c r="H220" s="20">
        <v>1106231545</v>
      </c>
      <c r="I220" s="7">
        <v>0</v>
      </c>
      <c r="J220" s="7">
        <v>1106231545</v>
      </c>
      <c r="K220" s="13">
        <v>0</v>
      </c>
      <c r="L220" s="18">
        <v>33595624.390000001</v>
      </c>
      <c r="M220" s="69">
        <v>0</v>
      </c>
      <c r="N220" s="13">
        <v>0</v>
      </c>
      <c r="O220" s="14">
        <v>0</v>
      </c>
      <c r="P220" s="28">
        <v>316523672.88</v>
      </c>
      <c r="Q220" s="30">
        <v>2654036652.71</v>
      </c>
      <c r="S220" s="91">
        <v>4110387494.98</v>
      </c>
      <c r="T220" s="43">
        <f t="shared" si="9"/>
        <v>16441550</v>
      </c>
      <c r="U220" s="43">
        <f>VLOOKUP(A220,'IVC - CÁLCULO INICIAL'!$A$12:$U$1118,21,0)</f>
        <v>11159154</v>
      </c>
      <c r="V220" s="43">
        <f t="shared" si="10"/>
        <v>5282396</v>
      </c>
      <c r="W220" s="46">
        <f t="shared" si="11"/>
        <v>1320599</v>
      </c>
    </row>
    <row r="221" spans="1:23" x14ac:dyDescent="0.2">
      <c r="A221" s="26" t="s">
        <v>430</v>
      </c>
      <c r="B221" s="9">
        <v>891857805</v>
      </c>
      <c r="C221" s="6" t="s">
        <v>404</v>
      </c>
      <c r="D221" s="6" t="s">
        <v>431</v>
      </c>
      <c r="E221" s="9" t="s">
        <v>13</v>
      </c>
      <c r="F221" s="19">
        <v>2228</v>
      </c>
      <c r="G221" s="19">
        <v>4019220926.29</v>
      </c>
      <c r="H221" s="20">
        <v>1214369761</v>
      </c>
      <c r="I221" s="7">
        <v>0</v>
      </c>
      <c r="J221" s="7">
        <v>1214369761</v>
      </c>
      <c r="K221" s="13">
        <v>0</v>
      </c>
      <c r="L221" s="18">
        <v>29009901.649999999</v>
      </c>
      <c r="M221" s="69">
        <v>0</v>
      </c>
      <c r="N221" s="13">
        <v>0</v>
      </c>
      <c r="O221" s="14">
        <v>0</v>
      </c>
      <c r="P221" s="28">
        <v>329874671.39999998</v>
      </c>
      <c r="Q221" s="30">
        <v>2445966592.2399998</v>
      </c>
      <c r="S221" s="91">
        <v>4019220926.29</v>
      </c>
      <c r="T221" s="43">
        <f t="shared" si="9"/>
        <v>16076884</v>
      </c>
      <c r="U221" s="43">
        <f>VLOOKUP(A221,'IVC - CÁLCULO INICIAL'!$A$12:$U$1118,21,0)</f>
        <v>10911649.359999999</v>
      </c>
      <c r="V221" s="43">
        <f t="shared" si="10"/>
        <v>5165234.6400000006</v>
      </c>
      <c r="W221" s="46">
        <f t="shared" si="11"/>
        <v>1291308.6599999999</v>
      </c>
    </row>
    <row r="222" spans="1:23" x14ac:dyDescent="0.2">
      <c r="A222" s="26" t="s">
        <v>432</v>
      </c>
      <c r="B222" s="9">
        <v>891801357</v>
      </c>
      <c r="C222" s="6" t="s">
        <v>404</v>
      </c>
      <c r="D222" s="6" t="s">
        <v>433</v>
      </c>
      <c r="E222" s="9" t="s">
        <v>13</v>
      </c>
      <c r="F222" s="19">
        <v>2125</v>
      </c>
      <c r="G222" s="19">
        <v>4009134296.3000007</v>
      </c>
      <c r="H222" s="20">
        <v>1129035273</v>
      </c>
      <c r="I222" s="7">
        <v>0</v>
      </c>
      <c r="J222" s="7">
        <v>1129035273</v>
      </c>
      <c r="K222" s="13">
        <v>0</v>
      </c>
      <c r="L222" s="18">
        <v>24946291.41</v>
      </c>
      <c r="M222" s="69">
        <v>0</v>
      </c>
      <c r="N222" s="13">
        <v>0</v>
      </c>
      <c r="O222" s="14">
        <v>0</v>
      </c>
      <c r="P222" s="28">
        <v>318623829.94999999</v>
      </c>
      <c r="Q222" s="30">
        <v>2536528901.9400005</v>
      </c>
      <c r="S222" s="91">
        <v>4009134296.3000007</v>
      </c>
      <c r="T222" s="43">
        <f t="shared" si="9"/>
        <v>16036537</v>
      </c>
      <c r="U222" s="43">
        <f>VLOOKUP(A222,'IVC - CÁLCULO INICIAL'!$A$12:$U$1118,21,0)</f>
        <v>10884265.359999999</v>
      </c>
      <c r="V222" s="43">
        <f t="shared" si="10"/>
        <v>5152271.6400000006</v>
      </c>
      <c r="W222" s="46">
        <f t="shared" si="11"/>
        <v>1288067.9099999999</v>
      </c>
    </row>
    <row r="223" spans="1:23" x14ac:dyDescent="0.2">
      <c r="A223" s="26" t="s">
        <v>434</v>
      </c>
      <c r="B223" s="9">
        <v>891800475</v>
      </c>
      <c r="C223" s="6" t="s">
        <v>404</v>
      </c>
      <c r="D223" s="6" t="s">
        <v>435</v>
      </c>
      <c r="E223" s="9" t="s">
        <v>13</v>
      </c>
      <c r="F223" s="19">
        <v>32332</v>
      </c>
      <c r="G223" s="19">
        <v>47101483089.029999</v>
      </c>
      <c r="H223" s="20">
        <v>17521297671</v>
      </c>
      <c r="I223" s="7">
        <v>0</v>
      </c>
      <c r="J223" s="7">
        <v>17521297671</v>
      </c>
      <c r="K223" s="13">
        <v>0</v>
      </c>
      <c r="L223" s="18">
        <v>1037584417.1799999</v>
      </c>
      <c r="M223" s="69">
        <v>0</v>
      </c>
      <c r="N223" s="13">
        <v>0</v>
      </c>
      <c r="O223" s="14">
        <v>0</v>
      </c>
      <c r="P223" s="28">
        <v>4844612329.6700001</v>
      </c>
      <c r="Q223" s="30">
        <v>23697988671.18</v>
      </c>
      <c r="S223" s="91">
        <v>47101483089.029999</v>
      </c>
      <c r="T223" s="43">
        <f t="shared" si="9"/>
        <v>188405932</v>
      </c>
      <c r="U223" s="43">
        <f>VLOOKUP(A223,'IVC - CÁLCULO INICIAL'!$A$12:$U$1118,21,0)</f>
        <v>127874248.64</v>
      </c>
      <c r="V223" s="43">
        <f t="shared" si="10"/>
        <v>60531683.359999999</v>
      </c>
      <c r="W223" s="46">
        <f t="shared" si="11"/>
        <v>15132920.84</v>
      </c>
    </row>
    <row r="224" spans="1:23" x14ac:dyDescent="0.2">
      <c r="A224" s="26" t="s">
        <v>436</v>
      </c>
      <c r="B224" s="9">
        <v>800074859</v>
      </c>
      <c r="C224" s="6" t="s">
        <v>404</v>
      </c>
      <c r="D224" s="6" t="s">
        <v>437</v>
      </c>
      <c r="E224" s="9" t="s">
        <v>16</v>
      </c>
      <c r="F224" s="19">
        <v>2657</v>
      </c>
      <c r="G224" s="19">
        <v>5359319195.8999996</v>
      </c>
      <c r="H224" s="20">
        <v>1407973536</v>
      </c>
      <c r="I224" s="7">
        <v>0</v>
      </c>
      <c r="J224" s="7">
        <v>1407973536</v>
      </c>
      <c r="K224" s="13">
        <v>0</v>
      </c>
      <c r="L224" s="18">
        <v>32893656.870000001</v>
      </c>
      <c r="M224" s="69">
        <v>0</v>
      </c>
      <c r="N224" s="13">
        <v>0</v>
      </c>
      <c r="O224" s="14">
        <v>0</v>
      </c>
      <c r="P224" s="28">
        <v>397979765</v>
      </c>
      <c r="Q224" s="30">
        <v>3520472238.0299997</v>
      </c>
      <c r="S224" s="91">
        <v>5359319195.8999996</v>
      </c>
      <c r="T224" s="43">
        <f t="shared" si="9"/>
        <v>21437277</v>
      </c>
      <c r="U224" s="43">
        <f>VLOOKUP(A224,'IVC - CÁLCULO INICIAL'!$A$12:$U$1118,21,0)</f>
        <v>14549837.359999999</v>
      </c>
      <c r="V224" s="43">
        <f t="shared" si="10"/>
        <v>6887439.6400000006</v>
      </c>
      <c r="W224" s="46">
        <f t="shared" si="11"/>
        <v>1721859.91</v>
      </c>
    </row>
    <row r="225" spans="1:23" x14ac:dyDescent="0.2">
      <c r="A225" s="26" t="s">
        <v>438</v>
      </c>
      <c r="B225" s="9">
        <v>891801962</v>
      </c>
      <c r="C225" s="6" t="s">
        <v>404</v>
      </c>
      <c r="D225" s="6" t="s">
        <v>439</v>
      </c>
      <c r="E225" s="9" t="s">
        <v>16</v>
      </c>
      <c r="F225" s="19">
        <v>6585</v>
      </c>
      <c r="G225" s="19">
        <v>12366867504.110001</v>
      </c>
      <c r="H225" s="20">
        <v>3538059430</v>
      </c>
      <c r="I225" s="7">
        <v>0</v>
      </c>
      <c r="J225" s="7">
        <v>3538059430</v>
      </c>
      <c r="K225" s="13">
        <v>0</v>
      </c>
      <c r="L225" s="18">
        <v>73947379.400000006</v>
      </c>
      <c r="M225" s="69">
        <v>0</v>
      </c>
      <c r="N225" s="13">
        <v>0</v>
      </c>
      <c r="O225" s="14">
        <v>0</v>
      </c>
      <c r="P225" s="28">
        <v>987673868.35000002</v>
      </c>
      <c r="Q225" s="30">
        <v>7767186826.3600006</v>
      </c>
      <c r="S225" s="91">
        <v>12366867504.110001</v>
      </c>
      <c r="T225" s="43">
        <f t="shared" si="9"/>
        <v>49467470</v>
      </c>
      <c r="U225" s="43">
        <f>VLOOKUP(A225,'IVC - CÁLCULO INICIAL'!$A$12:$U$1118,21,0)</f>
        <v>33574396.640000001</v>
      </c>
      <c r="V225" s="43">
        <f t="shared" si="10"/>
        <v>15893073.359999999</v>
      </c>
      <c r="W225" s="46">
        <f t="shared" si="11"/>
        <v>3973268.34</v>
      </c>
    </row>
    <row r="226" spans="1:23" x14ac:dyDescent="0.2">
      <c r="A226" s="26" t="s">
        <v>440</v>
      </c>
      <c r="B226" s="9">
        <v>800034476</v>
      </c>
      <c r="C226" s="6" t="s">
        <v>404</v>
      </c>
      <c r="D226" s="6" t="s">
        <v>441</v>
      </c>
      <c r="E226" s="9" t="s">
        <v>13</v>
      </c>
      <c r="F226" s="19">
        <v>4968</v>
      </c>
      <c r="G226" s="19">
        <v>7352624072.7999992</v>
      </c>
      <c r="H226" s="20">
        <v>2680930984</v>
      </c>
      <c r="I226" s="7">
        <v>0</v>
      </c>
      <c r="J226" s="7">
        <v>2680930984</v>
      </c>
      <c r="K226" s="13">
        <v>0</v>
      </c>
      <c r="L226" s="18">
        <v>64298774.469999999</v>
      </c>
      <c r="M226" s="69">
        <v>0</v>
      </c>
      <c r="N226" s="13">
        <v>0</v>
      </c>
      <c r="O226" s="14">
        <v>0</v>
      </c>
      <c r="P226" s="28">
        <v>744055648.09000003</v>
      </c>
      <c r="Q226" s="30">
        <v>3863338666.2399998</v>
      </c>
      <c r="S226" s="91">
        <v>7352624072.7999992</v>
      </c>
      <c r="T226" s="43">
        <f t="shared" si="9"/>
        <v>29410496</v>
      </c>
      <c r="U226" s="43">
        <f>VLOOKUP(A226,'IVC - CÁLCULO INICIAL'!$A$12:$U$1118,21,0)</f>
        <v>19961394.640000001</v>
      </c>
      <c r="V226" s="43">
        <f t="shared" si="10"/>
        <v>9449101.3599999994</v>
      </c>
      <c r="W226" s="46">
        <f t="shared" si="11"/>
        <v>2362275.34</v>
      </c>
    </row>
    <row r="227" spans="1:23" x14ac:dyDescent="0.2">
      <c r="A227" s="26" t="s">
        <v>442</v>
      </c>
      <c r="B227" s="9">
        <v>800014989</v>
      </c>
      <c r="C227" s="6" t="s">
        <v>404</v>
      </c>
      <c r="D227" s="6" t="s">
        <v>443</v>
      </c>
      <c r="E227" s="9" t="s">
        <v>13</v>
      </c>
      <c r="F227" s="19">
        <v>1761</v>
      </c>
      <c r="G227" s="19">
        <v>2923172633.1300001</v>
      </c>
      <c r="H227" s="20">
        <v>943591151</v>
      </c>
      <c r="I227" s="7">
        <v>0</v>
      </c>
      <c r="J227" s="7">
        <v>943591151</v>
      </c>
      <c r="K227" s="13">
        <v>0</v>
      </c>
      <c r="L227" s="18">
        <v>19774614.350000001</v>
      </c>
      <c r="M227" s="69">
        <v>0</v>
      </c>
      <c r="N227" s="13">
        <v>0</v>
      </c>
      <c r="O227" s="14">
        <v>0</v>
      </c>
      <c r="P227" s="28">
        <v>256669196.34999999</v>
      </c>
      <c r="Q227" s="30">
        <v>1703137671.4300003</v>
      </c>
      <c r="S227" s="91">
        <v>2923172633.1300001</v>
      </c>
      <c r="T227" s="43">
        <f t="shared" si="9"/>
        <v>11692691</v>
      </c>
      <c r="U227" s="43">
        <f>VLOOKUP(A227,'IVC - CÁLCULO INICIAL'!$A$12:$U$1118,21,0)</f>
        <v>7936024</v>
      </c>
      <c r="V227" s="43">
        <f t="shared" si="10"/>
        <v>3756667</v>
      </c>
      <c r="W227" s="46">
        <f t="shared" si="11"/>
        <v>939166.75</v>
      </c>
    </row>
    <row r="228" spans="1:23" x14ac:dyDescent="0.2">
      <c r="A228" s="26" t="s">
        <v>444</v>
      </c>
      <c r="B228" s="9">
        <v>891801988</v>
      </c>
      <c r="C228" s="6" t="s">
        <v>404</v>
      </c>
      <c r="D228" s="6" t="s">
        <v>445</v>
      </c>
      <c r="E228" s="9" t="s">
        <v>13</v>
      </c>
      <c r="F228" s="19">
        <v>3452</v>
      </c>
      <c r="G228" s="19">
        <v>5700390699.5799999</v>
      </c>
      <c r="H228" s="20">
        <v>1865409942</v>
      </c>
      <c r="I228" s="7">
        <v>0</v>
      </c>
      <c r="J228" s="7">
        <v>1865409942</v>
      </c>
      <c r="K228" s="13">
        <v>0</v>
      </c>
      <c r="L228" s="18">
        <v>36410549.450000003</v>
      </c>
      <c r="M228" s="69">
        <v>0</v>
      </c>
      <c r="N228" s="13">
        <v>0</v>
      </c>
      <c r="O228" s="14">
        <v>0</v>
      </c>
      <c r="P228" s="28">
        <v>517388695.62</v>
      </c>
      <c r="Q228" s="30">
        <v>3281181512.5100002</v>
      </c>
      <c r="S228" s="91">
        <v>5700390699.5799999</v>
      </c>
      <c r="T228" s="43">
        <f t="shared" si="9"/>
        <v>22801563</v>
      </c>
      <c r="U228" s="43">
        <f>VLOOKUP(A228,'IVC - CÁLCULO INICIAL'!$A$12:$U$1118,21,0)</f>
        <v>15475800.640000001</v>
      </c>
      <c r="V228" s="43">
        <f t="shared" si="10"/>
        <v>7325762.3599999994</v>
      </c>
      <c r="W228" s="46">
        <f t="shared" si="11"/>
        <v>1831440.59</v>
      </c>
    </row>
    <row r="229" spans="1:23" x14ac:dyDescent="0.2">
      <c r="A229" s="26" t="s">
        <v>446</v>
      </c>
      <c r="B229" s="9">
        <v>891801932</v>
      </c>
      <c r="C229" s="6" t="s">
        <v>404</v>
      </c>
      <c r="D229" s="6" t="s">
        <v>447</v>
      </c>
      <c r="E229" s="9" t="s">
        <v>13</v>
      </c>
      <c r="F229" s="19">
        <v>6372</v>
      </c>
      <c r="G229" s="19">
        <v>10410427113.969999</v>
      </c>
      <c r="H229" s="20">
        <v>3433835795</v>
      </c>
      <c r="I229" s="7">
        <v>0</v>
      </c>
      <c r="J229" s="7">
        <v>3433835795</v>
      </c>
      <c r="K229" s="13">
        <v>0</v>
      </c>
      <c r="L229" s="18">
        <v>70199758.790000007</v>
      </c>
      <c r="M229" s="69">
        <v>0</v>
      </c>
      <c r="N229" s="13">
        <v>34790000</v>
      </c>
      <c r="O229" s="14">
        <v>0</v>
      </c>
      <c r="P229" s="28">
        <v>954371377.64999998</v>
      </c>
      <c r="Q229" s="30">
        <v>5917230182.5299997</v>
      </c>
      <c r="S229" s="91">
        <v>10410427113.969999</v>
      </c>
      <c r="T229" s="43">
        <f t="shared" si="9"/>
        <v>41641708</v>
      </c>
      <c r="U229" s="43">
        <f>VLOOKUP(A229,'IVC - CÁLCULO INICIAL'!$A$12:$U$1118,21,0)</f>
        <v>28262922</v>
      </c>
      <c r="V229" s="43">
        <f t="shared" si="10"/>
        <v>13378786</v>
      </c>
      <c r="W229" s="46">
        <f t="shared" si="11"/>
        <v>3344696.5</v>
      </c>
    </row>
    <row r="230" spans="1:23" x14ac:dyDescent="0.2">
      <c r="A230" s="26" t="s">
        <v>448</v>
      </c>
      <c r="B230" s="9">
        <v>891801363</v>
      </c>
      <c r="C230" s="6" t="s">
        <v>404</v>
      </c>
      <c r="D230" s="6" t="s">
        <v>449</v>
      </c>
      <c r="E230" s="9" t="s">
        <v>16</v>
      </c>
      <c r="F230" s="19">
        <v>2251</v>
      </c>
      <c r="G230" s="19">
        <v>4655377244.8299999</v>
      </c>
      <c r="H230" s="20">
        <v>1198369550</v>
      </c>
      <c r="I230" s="7">
        <v>0</v>
      </c>
      <c r="J230" s="7">
        <v>1198369550</v>
      </c>
      <c r="K230" s="13">
        <v>0</v>
      </c>
      <c r="L230" s="18">
        <v>28382603.120000001</v>
      </c>
      <c r="M230" s="69">
        <v>0</v>
      </c>
      <c r="N230" s="13">
        <v>0</v>
      </c>
      <c r="O230" s="14">
        <v>0</v>
      </c>
      <c r="P230" s="28">
        <v>337675254.81</v>
      </c>
      <c r="Q230" s="30">
        <v>3090949836.9000001</v>
      </c>
      <c r="S230" s="91">
        <v>4655377244.8299999</v>
      </c>
      <c r="T230" s="43">
        <f t="shared" si="9"/>
        <v>18621509</v>
      </c>
      <c r="U230" s="43">
        <f>VLOOKUP(A230,'IVC - CÁLCULO INICIAL'!$A$12:$U$1118,21,0)</f>
        <v>12638728.640000001</v>
      </c>
      <c r="V230" s="43">
        <f t="shared" si="10"/>
        <v>5982780.3599999994</v>
      </c>
      <c r="W230" s="46">
        <f t="shared" si="11"/>
        <v>1495695.09</v>
      </c>
    </row>
    <row r="231" spans="1:23" x14ac:dyDescent="0.2">
      <c r="A231" s="26" t="s">
        <v>450</v>
      </c>
      <c r="B231" s="9">
        <v>891855748</v>
      </c>
      <c r="C231" s="6" t="s">
        <v>404</v>
      </c>
      <c r="D231" s="6" t="s">
        <v>451</v>
      </c>
      <c r="E231" s="9" t="s">
        <v>13</v>
      </c>
      <c r="F231" s="19">
        <v>1064</v>
      </c>
      <c r="G231" s="19">
        <v>1833338597.1699998</v>
      </c>
      <c r="H231" s="20">
        <v>573358208</v>
      </c>
      <c r="I231" s="7">
        <v>0</v>
      </c>
      <c r="J231" s="7">
        <v>573358208</v>
      </c>
      <c r="K231" s="13">
        <v>0</v>
      </c>
      <c r="L231" s="18">
        <v>15123708.16</v>
      </c>
      <c r="M231" s="69">
        <v>0</v>
      </c>
      <c r="N231" s="13">
        <v>0</v>
      </c>
      <c r="O231" s="14">
        <v>0</v>
      </c>
      <c r="P231" s="28">
        <v>155861656.93000001</v>
      </c>
      <c r="Q231" s="30">
        <v>1088995024.0799999</v>
      </c>
      <c r="S231" s="91">
        <v>1833338597.1699998</v>
      </c>
      <c r="T231" s="43">
        <f t="shared" si="9"/>
        <v>7333354</v>
      </c>
      <c r="U231" s="43">
        <f>VLOOKUP(A231,'IVC - CÁLCULO INICIAL'!$A$12:$U$1118,21,0)</f>
        <v>4977270</v>
      </c>
      <c r="V231" s="43">
        <f t="shared" si="10"/>
        <v>2356084</v>
      </c>
      <c r="W231" s="46">
        <f t="shared" si="11"/>
        <v>589021</v>
      </c>
    </row>
    <row r="232" spans="1:23" x14ac:dyDescent="0.2">
      <c r="A232" s="26" t="s">
        <v>452</v>
      </c>
      <c r="B232" s="9">
        <v>891857920</v>
      </c>
      <c r="C232" s="6" t="s">
        <v>404</v>
      </c>
      <c r="D232" s="6" t="s">
        <v>453</v>
      </c>
      <c r="E232" s="9" t="s">
        <v>16</v>
      </c>
      <c r="F232" s="19">
        <v>2507</v>
      </c>
      <c r="G232" s="19">
        <v>4880255882.5699997</v>
      </c>
      <c r="H232" s="20">
        <v>1353459970</v>
      </c>
      <c r="I232" s="7">
        <v>0</v>
      </c>
      <c r="J232" s="7">
        <v>1353459970</v>
      </c>
      <c r="K232" s="13">
        <v>0</v>
      </c>
      <c r="L232" s="18">
        <v>28651634.789999999</v>
      </c>
      <c r="M232" s="69">
        <v>0</v>
      </c>
      <c r="N232" s="13">
        <v>0</v>
      </c>
      <c r="O232" s="14">
        <v>0</v>
      </c>
      <c r="P232" s="28">
        <v>375178059.64999998</v>
      </c>
      <c r="Q232" s="30">
        <v>3122966218.1299996</v>
      </c>
      <c r="S232" s="91">
        <v>4880255882.5699997</v>
      </c>
      <c r="T232" s="43">
        <f t="shared" si="9"/>
        <v>19521024</v>
      </c>
      <c r="U232" s="43">
        <f>VLOOKUP(A232,'IVC - CÁLCULO INICIAL'!$A$12:$U$1118,21,0)</f>
        <v>13249244</v>
      </c>
      <c r="V232" s="43">
        <f t="shared" si="10"/>
        <v>6271780</v>
      </c>
      <c r="W232" s="46">
        <f t="shared" si="11"/>
        <v>1567945</v>
      </c>
    </row>
    <row r="233" spans="1:23" x14ac:dyDescent="0.2">
      <c r="A233" s="26" t="s">
        <v>454</v>
      </c>
      <c r="B233" s="9">
        <v>800099196</v>
      </c>
      <c r="C233" s="6" t="s">
        <v>404</v>
      </c>
      <c r="D233" s="6" t="s">
        <v>455</v>
      </c>
      <c r="E233" s="9" t="s">
        <v>16</v>
      </c>
      <c r="F233" s="19">
        <v>9360</v>
      </c>
      <c r="G233" s="19">
        <v>12454870775.450001</v>
      </c>
      <c r="H233" s="20">
        <v>5031350328</v>
      </c>
      <c r="I233" s="7">
        <v>0</v>
      </c>
      <c r="J233" s="7">
        <v>5031350328</v>
      </c>
      <c r="K233" s="13">
        <v>0</v>
      </c>
      <c r="L233" s="18">
        <v>96602792.609999999</v>
      </c>
      <c r="M233" s="69">
        <v>0</v>
      </c>
      <c r="N233" s="13">
        <v>0</v>
      </c>
      <c r="O233" s="14">
        <v>0</v>
      </c>
      <c r="P233" s="28">
        <v>1346200682.6600001</v>
      </c>
      <c r="Q233" s="30">
        <v>5980716972.1800013</v>
      </c>
      <c r="S233" s="91">
        <v>12454870775.450001</v>
      </c>
      <c r="T233" s="43">
        <f t="shared" si="9"/>
        <v>49819483</v>
      </c>
      <c r="U233" s="43">
        <f>VLOOKUP(A233,'IVC - CÁLCULO INICIAL'!$A$12:$U$1118,21,0)</f>
        <v>33813314</v>
      </c>
      <c r="V233" s="43">
        <f t="shared" si="10"/>
        <v>16006169</v>
      </c>
      <c r="W233" s="46">
        <f t="shared" si="11"/>
        <v>4001542.25</v>
      </c>
    </row>
    <row r="234" spans="1:23" x14ac:dyDescent="0.2">
      <c r="A234" s="26" t="s">
        <v>456</v>
      </c>
      <c r="B234" s="9">
        <v>891802089</v>
      </c>
      <c r="C234" s="6" t="s">
        <v>404</v>
      </c>
      <c r="D234" s="6" t="s">
        <v>457</v>
      </c>
      <c r="E234" s="9" t="s">
        <v>13</v>
      </c>
      <c r="F234" s="19">
        <v>2794</v>
      </c>
      <c r="G234" s="19">
        <v>4111060141.8800001</v>
      </c>
      <c r="H234" s="20">
        <v>1515103189</v>
      </c>
      <c r="I234" s="7">
        <v>0</v>
      </c>
      <c r="J234" s="7">
        <v>1515103189</v>
      </c>
      <c r="K234" s="13">
        <v>0</v>
      </c>
      <c r="L234" s="18">
        <v>32791474.93</v>
      </c>
      <c r="M234" s="69">
        <v>0</v>
      </c>
      <c r="N234" s="13">
        <v>0</v>
      </c>
      <c r="O234" s="14">
        <v>0</v>
      </c>
      <c r="P234" s="28">
        <v>417781245.95999998</v>
      </c>
      <c r="Q234" s="30">
        <v>2145384231.9900002</v>
      </c>
      <c r="S234" s="91">
        <v>4111060141.8800001</v>
      </c>
      <c r="T234" s="43">
        <f t="shared" si="9"/>
        <v>16444241</v>
      </c>
      <c r="U234" s="43">
        <f>VLOOKUP(A234,'IVC - CÁLCULO INICIAL'!$A$12:$U$1118,21,0)</f>
        <v>11160980.640000001</v>
      </c>
      <c r="V234" s="43">
        <f t="shared" si="10"/>
        <v>5283260.3599999994</v>
      </c>
      <c r="W234" s="46">
        <f t="shared" si="11"/>
        <v>1320815.0900000001</v>
      </c>
    </row>
    <row r="235" spans="1:23" x14ac:dyDescent="0.2">
      <c r="A235" s="26" t="s">
        <v>458</v>
      </c>
      <c r="B235" s="9">
        <v>891855769</v>
      </c>
      <c r="C235" s="6" t="s">
        <v>404</v>
      </c>
      <c r="D235" s="6" t="s">
        <v>459</v>
      </c>
      <c r="E235" s="9" t="s">
        <v>13</v>
      </c>
      <c r="F235" s="19">
        <v>1267</v>
      </c>
      <c r="G235" s="19">
        <v>2132376862.3599999</v>
      </c>
      <c r="H235" s="20">
        <v>677678717</v>
      </c>
      <c r="I235" s="7">
        <v>0</v>
      </c>
      <c r="J235" s="7">
        <v>677678717</v>
      </c>
      <c r="K235" s="13">
        <v>0</v>
      </c>
      <c r="L235" s="18">
        <v>13908728</v>
      </c>
      <c r="M235" s="69">
        <v>0</v>
      </c>
      <c r="N235" s="13">
        <v>5173891</v>
      </c>
      <c r="O235" s="14">
        <v>0</v>
      </c>
      <c r="P235" s="28">
        <v>190064214.94999999</v>
      </c>
      <c r="Q235" s="30">
        <v>1245551311.4099998</v>
      </c>
      <c r="S235" s="91">
        <v>2132376862.3599999</v>
      </c>
      <c r="T235" s="43">
        <f t="shared" si="9"/>
        <v>8529507</v>
      </c>
      <c r="U235" s="43">
        <f>VLOOKUP(A235,'IVC - CÁLCULO INICIAL'!$A$12:$U$1118,21,0)</f>
        <v>5789118.6399999997</v>
      </c>
      <c r="V235" s="43">
        <f t="shared" si="10"/>
        <v>2740388.3600000003</v>
      </c>
      <c r="W235" s="46">
        <f t="shared" si="11"/>
        <v>685097.09</v>
      </c>
    </row>
    <row r="236" spans="1:23" x14ac:dyDescent="0.2">
      <c r="A236" s="26" t="s">
        <v>460</v>
      </c>
      <c r="B236" s="9">
        <v>800099723</v>
      </c>
      <c r="C236" s="6" t="s">
        <v>404</v>
      </c>
      <c r="D236" s="6" t="s">
        <v>461</v>
      </c>
      <c r="E236" s="9" t="s">
        <v>13</v>
      </c>
      <c r="F236" s="19">
        <v>3989</v>
      </c>
      <c r="G236" s="19">
        <v>6312096008.54</v>
      </c>
      <c r="H236" s="20">
        <v>2126120039</v>
      </c>
      <c r="I236" s="7">
        <v>0</v>
      </c>
      <c r="J236" s="7">
        <v>2126120039</v>
      </c>
      <c r="K236" s="13">
        <v>0</v>
      </c>
      <c r="L236" s="18">
        <v>42027749.619999997</v>
      </c>
      <c r="M236" s="69">
        <v>0</v>
      </c>
      <c r="N236" s="13">
        <v>30076220</v>
      </c>
      <c r="O236" s="14">
        <v>0</v>
      </c>
      <c r="P236" s="28">
        <v>598394754.08000004</v>
      </c>
      <c r="Q236" s="30">
        <v>3515477245.8400002</v>
      </c>
      <c r="S236" s="91">
        <v>6312096008.54</v>
      </c>
      <c r="T236" s="43">
        <f t="shared" si="9"/>
        <v>25248384</v>
      </c>
      <c r="U236" s="43">
        <f>VLOOKUP(A236,'IVC - CÁLCULO INICIAL'!$A$12:$U$1118,21,0)</f>
        <v>17136499.359999999</v>
      </c>
      <c r="V236" s="43">
        <f t="shared" si="10"/>
        <v>8111884.6400000006</v>
      </c>
      <c r="W236" s="46">
        <f t="shared" si="11"/>
        <v>2027971.16</v>
      </c>
    </row>
    <row r="237" spans="1:23" x14ac:dyDescent="0.2">
      <c r="A237" s="26" t="s">
        <v>462</v>
      </c>
      <c r="B237" s="9">
        <v>800131177</v>
      </c>
      <c r="C237" s="6" t="s">
        <v>404</v>
      </c>
      <c r="D237" s="6" t="s">
        <v>463</v>
      </c>
      <c r="E237" s="9" t="s">
        <v>16</v>
      </c>
      <c r="F237" s="19">
        <v>1525</v>
      </c>
      <c r="G237" s="19">
        <v>2905215013.4200001</v>
      </c>
      <c r="H237" s="20">
        <v>814153505</v>
      </c>
      <c r="I237" s="7">
        <v>0</v>
      </c>
      <c r="J237" s="7">
        <v>814153505</v>
      </c>
      <c r="K237" s="13">
        <v>0</v>
      </c>
      <c r="L237" s="18">
        <v>26139528.32</v>
      </c>
      <c r="M237" s="69">
        <v>0</v>
      </c>
      <c r="N237" s="13">
        <v>0</v>
      </c>
      <c r="O237" s="14">
        <v>0</v>
      </c>
      <c r="P237" s="28">
        <v>228767109.53999999</v>
      </c>
      <c r="Q237" s="30">
        <v>1836154870.5600002</v>
      </c>
      <c r="S237" s="91">
        <v>2905215013.4200001</v>
      </c>
      <c r="T237" s="43">
        <f t="shared" si="9"/>
        <v>11620860</v>
      </c>
      <c r="U237" s="43">
        <f>VLOOKUP(A237,'IVC - CÁLCULO INICIAL'!$A$12:$U$1118,21,0)</f>
        <v>7887271.3600000003</v>
      </c>
      <c r="V237" s="43">
        <f t="shared" si="10"/>
        <v>3733588.6399999997</v>
      </c>
      <c r="W237" s="46">
        <f t="shared" si="11"/>
        <v>933397.16</v>
      </c>
    </row>
    <row r="238" spans="1:23" x14ac:dyDescent="0.2">
      <c r="A238" s="26" t="s">
        <v>464</v>
      </c>
      <c r="B238" s="9">
        <v>891855138</v>
      </c>
      <c r="C238" s="6" t="s">
        <v>404</v>
      </c>
      <c r="D238" s="6" t="s">
        <v>465</v>
      </c>
      <c r="E238" s="9" t="s">
        <v>13</v>
      </c>
      <c r="F238" s="19">
        <v>50572</v>
      </c>
      <c r="G238" s="19">
        <v>75532503425.039993</v>
      </c>
      <c r="H238" s="20">
        <v>27491421567</v>
      </c>
      <c r="I238" s="7">
        <v>0</v>
      </c>
      <c r="J238" s="7">
        <v>27491421567</v>
      </c>
      <c r="K238" s="13">
        <v>0</v>
      </c>
      <c r="L238" s="18">
        <v>1294019526.29</v>
      </c>
      <c r="M238" s="69">
        <v>169721064.38999999</v>
      </c>
      <c r="N238" s="13">
        <v>0</v>
      </c>
      <c r="O238" s="14">
        <v>0</v>
      </c>
      <c r="P238" s="28">
        <v>7464258253.5799999</v>
      </c>
      <c r="Q238" s="30">
        <v>39113083013.779991</v>
      </c>
      <c r="S238" s="91">
        <v>75532503425.039993</v>
      </c>
      <c r="T238" s="43">
        <f t="shared" si="9"/>
        <v>302130014</v>
      </c>
      <c r="U238" s="43">
        <f>VLOOKUP(A238,'IVC - CÁLCULO INICIAL'!$A$12:$U$1118,21,0)</f>
        <v>205060679.36000001</v>
      </c>
      <c r="V238" s="43">
        <f t="shared" si="10"/>
        <v>97069334.639999986</v>
      </c>
      <c r="W238" s="46">
        <f t="shared" si="11"/>
        <v>24267333.66</v>
      </c>
    </row>
    <row r="239" spans="1:23" x14ac:dyDescent="0.2">
      <c r="A239" s="26" t="s">
        <v>466</v>
      </c>
      <c r="B239" s="9">
        <v>891857844</v>
      </c>
      <c r="C239" s="6" t="s">
        <v>404</v>
      </c>
      <c r="D239" s="6" t="s">
        <v>467</v>
      </c>
      <c r="E239" s="9" t="s">
        <v>13</v>
      </c>
      <c r="F239" s="19">
        <v>3193</v>
      </c>
      <c r="G239" s="19">
        <v>5116514570.6999998</v>
      </c>
      <c r="H239" s="20">
        <v>1711481928</v>
      </c>
      <c r="I239" s="7">
        <v>0</v>
      </c>
      <c r="J239" s="7">
        <v>1711481928</v>
      </c>
      <c r="K239" s="13">
        <v>0</v>
      </c>
      <c r="L239" s="18">
        <v>37212012.579999998</v>
      </c>
      <c r="M239" s="69">
        <v>0</v>
      </c>
      <c r="N239" s="13">
        <v>0</v>
      </c>
      <c r="O239" s="14">
        <v>0</v>
      </c>
      <c r="P239" s="28">
        <v>478535789.80000001</v>
      </c>
      <c r="Q239" s="30">
        <v>2889284840.3199997</v>
      </c>
      <c r="S239" s="91">
        <v>5116514570.6999998</v>
      </c>
      <c r="T239" s="43">
        <f t="shared" si="9"/>
        <v>20466058</v>
      </c>
      <c r="U239" s="43">
        <f>VLOOKUP(A239,'IVC - CÁLCULO INICIAL'!$A$12:$U$1118,21,0)</f>
        <v>13890655.359999999</v>
      </c>
      <c r="V239" s="43">
        <f t="shared" si="10"/>
        <v>6575402.6400000006</v>
      </c>
      <c r="W239" s="46">
        <f t="shared" si="11"/>
        <v>1643850.66</v>
      </c>
    </row>
    <row r="240" spans="1:23" x14ac:dyDescent="0.2">
      <c r="A240" s="26" t="s">
        <v>468</v>
      </c>
      <c r="B240" s="9">
        <v>800031073</v>
      </c>
      <c r="C240" s="6" t="s">
        <v>404</v>
      </c>
      <c r="D240" s="6" t="s">
        <v>469</v>
      </c>
      <c r="E240" s="9" t="s">
        <v>16</v>
      </c>
      <c r="F240" s="19">
        <v>1866</v>
      </c>
      <c r="G240" s="19">
        <v>3598917317.2799997</v>
      </c>
      <c r="H240" s="20">
        <v>993341123</v>
      </c>
      <c r="I240" s="7">
        <v>0</v>
      </c>
      <c r="J240" s="7">
        <v>993341123</v>
      </c>
      <c r="K240" s="13">
        <v>0</v>
      </c>
      <c r="L240" s="18">
        <v>28555645.59</v>
      </c>
      <c r="M240" s="69">
        <v>0</v>
      </c>
      <c r="N240" s="13">
        <v>0</v>
      </c>
      <c r="O240" s="14">
        <v>0</v>
      </c>
      <c r="P240" s="28">
        <v>279770924.13</v>
      </c>
      <c r="Q240" s="30">
        <v>2297249624.5599999</v>
      </c>
      <c r="S240" s="91">
        <v>3598917317.2799997</v>
      </c>
      <c r="T240" s="43">
        <f t="shared" si="9"/>
        <v>14395669</v>
      </c>
      <c r="U240" s="43">
        <f>VLOOKUP(A240,'IVC - CÁLCULO INICIAL'!$A$12:$U$1118,21,0)</f>
        <v>9770580.6400000006</v>
      </c>
      <c r="V240" s="43">
        <f t="shared" si="10"/>
        <v>4625088.3599999994</v>
      </c>
      <c r="W240" s="46">
        <f t="shared" si="11"/>
        <v>1156272.0900000001</v>
      </c>
    </row>
    <row r="241" spans="1:23" x14ac:dyDescent="0.2">
      <c r="A241" s="26" t="s">
        <v>470</v>
      </c>
      <c r="B241" s="9">
        <v>891856288</v>
      </c>
      <c r="C241" s="6" t="s">
        <v>404</v>
      </c>
      <c r="D241" s="6" t="s">
        <v>471</v>
      </c>
      <c r="E241" s="9" t="s">
        <v>13</v>
      </c>
      <c r="F241" s="19">
        <v>3104</v>
      </c>
      <c r="G241" s="19">
        <v>5293639474.9899998</v>
      </c>
      <c r="H241" s="20">
        <v>1639213140</v>
      </c>
      <c r="I241" s="7">
        <v>0</v>
      </c>
      <c r="J241" s="7">
        <v>1639213140</v>
      </c>
      <c r="K241" s="13">
        <v>0</v>
      </c>
      <c r="L241" s="18">
        <v>34003287.859999999</v>
      </c>
      <c r="M241" s="69">
        <v>0</v>
      </c>
      <c r="N241" s="13">
        <v>0</v>
      </c>
      <c r="O241" s="14">
        <v>0</v>
      </c>
      <c r="P241" s="28">
        <v>465034780.06</v>
      </c>
      <c r="Q241" s="30">
        <v>3155388267.0699997</v>
      </c>
      <c r="S241" s="91">
        <v>5293639474.9899998</v>
      </c>
      <c r="T241" s="43">
        <f t="shared" si="9"/>
        <v>21174558</v>
      </c>
      <c r="U241" s="43">
        <f>VLOOKUP(A241,'IVC - CÁLCULO INICIAL'!$A$12:$U$1118,21,0)</f>
        <v>14371525.359999999</v>
      </c>
      <c r="V241" s="43">
        <f t="shared" si="10"/>
        <v>6803032.6400000006</v>
      </c>
      <c r="W241" s="46">
        <f t="shared" si="11"/>
        <v>1700758.16</v>
      </c>
    </row>
    <row r="242" spans="1:23" x14ac:dyDescent="0.2">
      <c r="A242" s="26" t="s">
        <v>472</v>
      </c>
      <c r="B242" s="9">
        <v>800026368</v>
      </c>
      <c r="C242" s="6" t="s">
        <v>404</v>
      </c>
      <c r="D242" s="6" t="s">
        <v>473</v>
      </c>
      <c r="E242" s="9" t="s">
        <v>13</v>
      </c>
      <c r="F242" s="19">
        <v>2431</v>
      </c>
      <c r="G242" s="19">
        <v>4561046724.6199999</v>
      </c>
      <c r="H242" s="20">
        <v>1326963882</v>
      </c>
      <c r="I242" s="7">
        <v>0</v>
      </c>
      <c r="J242" s="7">
        <v>1326963882</v>
      </c>
      <c r="K242" s="13">
        <v>0</v>
      </c>
      <c r="L242" s="18">
        <v>27009892.949999999</v>
      </c>
      <c r="M242" s="69">
        <v>0</v>
      </c>
      <c r="N242" s="13">
        <v>0</v>
      </c>
      <c r="O242" s="14">
        <v>0</v>
      </c>
      <c r="P242" s="28">
        <v>364377251.86000001</v>
      </c>
      <c r="Q242" s="30">
        <v>2842695697.8099999</v>
      </c>
      <c r="S242" s="91">
        <v>4561046724.6199999</v>
      </c>
      <c r="T242" s="43">
        <f t="shared" si="9"/>
        <v>18244187</v>
      </c>
      <c r="U242" s="43">
        <f>VLOOKUP(A242,'IVC - CÁLCULO INICIAL'!$A$12:$U$1118,21,0)</f>
        <v>12382634</v>
      </c>
      <c r="V242" s="43">
        <f t="shared" si="10"/>
        <v>5861553</v>
      </c>
      <c r="W242" s="46">
        <f t="shared" si="11"/>
        <v>1465388.25</v>
      </c>
    </row>
    <row r="243" spans="1:23" x14ac:dyDescent="0.2">
      <c r="A243" s="26" t="s">
        <v>474</v>
      </c>
      <c r="B243" s="9">
        <v>800020045</v>
      </c>
      <c r="C243" s="6" t="s">
        <v>404</v>
      </c>
      <c r="D243" s="6" t="s">
        <v>475</v>
      </c>
      <c r="E243" s="9" t="s">
        <v>13</v>
      </c>
      <c r="F243" s="19">
        <v>2184</v>
      </c>
      <c r="G243" s="19">
        <v>3673379084.5500002</v>
      </c>
      <c r="H243" s="20">
        <v>1183104381</v>
      </c>
      <c r="I243" s="7">
        <v>0</v>
      </c>
      <c r="J243" s="7">
        <v>1183104381</v>
      </c>
      <c r="K243" s="13">
        <v>0</v>
      </c>
      <c r="L243" s="18">
        <v>25196437.809999999</v>
      </c>
      <c r="M243" s="69">
        <v>0</v>
      </c>
      <c r="N243" s="13">
        <v>0</v>
      </c>
      <c r="O243" s="14">
        <v>0</v>
      </c>
      <c r="P243" s="28">
        <v>326274402.13999999</v>
      </c>
      <c r="Q243" s="30">
        <v>2138803863.6000004</v>
      </c>
      <c r="S243" s="91">
        <v>3673379084.5500002</v>
      </c>
      <c r="T243" s="43">
        <f t="shared" si="9"/>
        <v>14693516</v>
      </c>
      <c r="U243" s="43">
        <f>VLOOKUP(A243,'IVC - CÁLCULO INICIAL'!$A$12:$U$1118,21,0)</f>
        <v>9972734.6400000006</v>
      </c>
      <c r="V243" s="43">
        <f t="shared" si="10"/>
        <v>4720781.3599999994</v>
      </c>
      <c r="W243" s="46">
        <f t="shared" si="11"/>
        <v>1180195.3400000001</v>
      </c>
    </row>
    <row r="244" spans="1:23" x14ac:dyDescent="0.2">
      <c r="A244" s="26" t="s">
        <v>476</v>
      </c>
      <c r="B244" s="9">
        <v>891857764</v>
      </c>
      <c r="C244" s="6" t="s">
        <v>404</v>
      </c>
      <c r="D244" s="6" t="s">
        <v>477</v>
      </c>
      <c r="E244" s="9" t="s">
        <v>13</v>
      </c>
      <c r="F244" s="19">
        <v>3019</v>
      </c>
      <c r="G244" s="19">
        <v>4888703146.1299992</v>
      </c>
      <c r="H244" s="20">
        <v>1636802845</v>
      </c>
      <c r="I244" s="7">
        <v>0</v>
      </c>
      <c r="J244" s="7">
        <v>1636802845</v>
      </c>
      <c r="K244" s="13">
        <v>0</v>
      </c>
      <c r="L244" s="18">
        <v>32661631.109999999</v>
      </c>
      <c r="M244" s="69">
        <v>0</v>
      </c>
      <c r="N244" s="13">
        <v>0</v>
      </c>
      <c r="O244" s="14">
        <v>0</v>
      </c>
      <c r="P244" s="28">
        <v>451383759.08999997</v>
      </c>
      <c r="Q244" s="30">
        <v>2767854910.9299998</v>
      </c>
      <c r="S244" s="91">
        <v>4888703146.1299992</v>
      </c>
      <c r="T244" s="43">
        <f t="shared" si="9"/>
        <v>19554813</v>
      </c>
      <c r="U244" s="43">
        <f>VLOOKUP(A244,'IVC - CÁLCULO INICIAL'!$A$12:$U$1118,21,0)</f>
        <v>13272177.359999999</v>
      </c>
      <c r="V244" s="43">
        <f t="shared" si="10"/>
        <v>6282635.6400000006</v>
      </c>
      <c r="W244" s="46">
        <f t="shared" si="11"/>
        <v>1570658.91</v>
      </c>
    </row>
    <row r="245" spans="1:23" x14ac:dyDescent="0.2">
      <c r="A245" s="26" t="s">
        <v>478</v>
      </c>
      <c r="B245" s="9">
        <v>800025608</v>
      </c>
      <c r="C245" s="6" t="s">
        <v>404</v>
      </c>
      <c r="D245" s="6" t="s">
        <v>479</v>
      </c>
      <c r="E245" s="9" t="s">
        <v>13</v>
      </c>
      <c r="F245" s="19">
        <v>9303</v>
      </c>
      <c r="G245" s="19">
        <v>16021749776.849998</v>
      </c>
      <c r="H245" s="20">
        <v>5044319190</v>
      </c>
      <c r="I245" s="7">
        <v>0</v>
      </c>
      <c r="J245" s="7">
        <v>5044319190</v>
      </c>
      <c r="K245" s="13">
        <v>0</v>
      </c>
      <c r="L245" s="18">
        <v>188055553.36000001</v>
      </c>
      <c r="M245" s="69">
        <v>0</v>
      </c>
      <c r="N245" s="13">
        <v>0</v>
      </c>
      <c r="O245" s="14">
        <v>0</v>
      </c>
      <c r="P245" s="28">
        <v>1393154194.3199999</v>
      </c>
      <c r="Q245" s="30">
        <v>9396220839.1700001</v>
      </c>
      <c r="S245" s="91">
        <v>16021749776.849998</v>
      </c>
      <c r="T245" s="43">
        <f t="shared" si="9"/>
        <v>64086999</v>
      </c>
      <c r="U245" s="43">
        <f>VLOOKUP(A245,'IVC - CÁLCULO INICIAL'!$A$12:$U$1118,21,0)</f>
        <v>43496915.359999999</v>
      </c>
      <c r="V245" s="43">
        <f t="shared" si="10"/>
        <v>20590083.640000001</v>
      </c>
      <c r="W245" s="46">
        <f t="shared" si="11"/>
        <v>5147520.91</v>
      </c>
    </row>
    <row r="246" spans="1:23" x14ac:dyDescent="0.2">
      <c r="A246" s="26" t="s">
        <v>480</v>
      </c>
      <c r="B246" s="9">
        <v>800012631</v>
      </c>
      <c r="C246" s="6" t="s">
        <v>404</v>
      </c>
      <c r="D246" s="6" t="s">
        <v>481</v>
      </c>
      <c r="E246" s="9" t="s">
        <v>16</v>
      </c>
      <c r="F246" s="19">
        <v>1138</v>
      </c>
      <c r="G246" s="19">
        <v>2424113354.2199998</v>
      </c>
      <c r="H246" s="20">
        <v>605267477</v>
      </c>
      <c r="I246" s="7">
        <v>0</v>
      </c>
      <c r="J246" s="7">
        <v>605267477</v>
      </c>
      <c r="K246" s="13">
        <v>0</v>
      </c>
      <c r="L246" s="18">
        <v>14293567.800000001</v>
      </c>
      <c r="M246" s="69">
        <v>0</v>
      </c>
      <c r="N246" s="13">
        <v>0</v>
      </c>
      <c r="O246" s="14">
        <v>0</v>
      </c>
      <c r="P246" s="28">
        <v>170262733.99000001</v>
      </c>
      <c r="Q246" s="30">
        <v>1634289575.4299998</v>
      </c>
      <c r="S246" s="91">
        <v>2424113354.2199998</v>
      </c>
      <c r="T246" s="43">
        <f t="shared" si="9"/>
        <v>9696453</v>
      </c>
      <c r="U246" s="43">
        <f>VLOOKUP(A246,'IVC - CÁLCULO INICIAL'!$A$12:$U$1118,21,0)</f>
        <v>6581144.6399999997</v>
      </c>
      <c r="V246" s="43">
        <f t="shared" si="10"/>
        <v>3115308.3600000003</v>
      </c>
      <c r="W246" s="46">
        <f t="shared" si="11"/>
        <v>778827.09</v>
      </c>
    </row>
    <row r="247" spans="1:23" x14ac:dyDescent="0.2">
      <c r="A247" s="26" t="s">
        <v>482</v>
      </c>
      <c r="B247" s="9">
        <v>800013683</v>
      </c>
      <c r="C247" s="6" t="s">
        <v>404</v>
      </c>
      <c r="D247" s="6" t="s">
        <v>483</v>
      </c>
      <c r="E247" s="9" t="s">
        <v>13</v>
      </c>
      <c r="F247" s="19">
        <v>5392</v>
      </c>
      <c r="G247" s="19">
        <v>9264313171.2999992</v>
      </c>
      <c r="H247" s="20">
        <v>2933521302</v>
      </c>
      <c r="I247" s="7">
        <v>0</v>
      </c>
      <c r="J247" s="7">
        <v>2933521302</v>
      </c>
      <c r="K247" s="13">
        <v>0</v>
      </c>
      <c r="L247" s="18">
        <v>125090931.2</v>
      </c>
      <c r="M247" s="69">
        <v>0</v>
      </c>
      <c r="N247" s="13">
        <v>0</v>
      </c>
      <c r="O247" s="14">
        <v>0</v>
      </c>
      <c r="P247" s="28">
        <v>802109989.99000001</v>
      </c>
      <c r="Q247" s="30">
        <v>5403590948.1099997</v>
      </c>
      <c r="S247" s="91">
        <v>9264313171.2999992</v>
      </c>
      <c r="T247" s="43">
        <f t="shared" si="9"/>
        <v>37057253</v>
      </c>
      <c r="U247" s="43">
        <f>VLOOKUP(A247,'IVC - CÁLCULO INICIAL'!$A$12:$U$1118,21,0)</f>
        <v>25151375.359999999</v>
      </c>
      <c r="V247" s="43">
        <f t="shared" si="10"/>
        <v>11905877.640000001</v>
      </c>
      <c r="W247" s="46">
        <f t="shared" si="11"/>
        <v>2976469.41</v>
      </c>
    </row>
    <row r="248" spans="1:23" x14ac:dyDescent="0.2">
      <c r="A248" s="26" t="s">
        <v>484</v>
      </c>
      <c r="B248" s="9">
        <v>891800896</v>
      </c>
      <c r="C248" s="6" t="s">
        <v>404</v>
      </c>
      <c r="D248" s="6" t="s">
        <v>485</v>
      </c>
      <c r="E248" s="9" t="s">
        <v>13</v>
      </c>
      <c r="F248" s="19">
        <v>2266</v>
      </c>
      <c r="G248" s="19">
        <v>4660956758.04</v>
      </c>
      <c r="H248" s="20">
        <v>1233646378</v>
      </c>
      <c r="I248" s="7">
        <v>0</v>
      </c>
      <c r="J248" s="7">
        <v>1233646378</v>
      </c>
      <c r="K248" s="13">
        <v>0</v>
      </c>
      <c r="L248" s="18">
        <v>27884797.23</v>
      </c>
      <c r="M248" s="69">
        <v>0</v>
      </c>
      <c r="N248" s="13">
        <v>0</v>
      </c>
      <c r="O248" s="14">
        <v>0</v>
      </c>
      <c r="P248" s="28">
        <v>339625400.66000003</v>
      </c>
      <c r="Q248" s="30">
        <v>3059800182.1500001</v>
      </c>
      <c r="S248" s="91">
        <v>4660956758.04</v>
      </c>
      <c r="T248" s="43">
        <f t="shared" si="9"/>
        <v>18643827</v>
      </c>
      <c r="U248" s="43">
        <f>VLOOKUP(A248,'IVC - CÁLCULO INICIAL'!$A$12:$U$1118,21,0)</f>
        <v>12653876.640000001</v>
      </c>
      <c r="V248" s="43">
        <f t="shared" si="10"/>
        <v>5989950.3599999994</v>
      </c>
      <c r="W248" s="46">
        <f t="shared" si="11"/>
        <v>1497487.59</v>
      </c>
    </row>
    <row r="249" spans="1:23" x14ac:dyDescent="0.2">
      <c r="A249" s="26" t="s">
        <v>486</v>
      </c>
      <c r="B249" s="9">
        <v>800099202</v>
      </c>
      <c r="C249" s="6" t="s">
        <v>404</v>
      </c>
      <c r="D249" s="6" t="s">
        <v>487</v>
      </c>
      <c r="E249" s="9" t="s">
        <v>16</v>
      </c>
      <c r="F249" s="19">
        <v>3571</v>
      </c>
      <c r="G249" s="19">
        <v>5659122375.25</v>
      </c>
      <c r="H249" s="20">
        <v>1880247752</v>
      </c>
      <c r="I249" s="7">
        <v>0</v>
      </c>
      <c r="J249" s="7">
        <v>1880247752</v>
      </c>
      <c r="K249" s="13">
        <v>0</v>
      </c>
      <c r="L249" s="18">
        <v>41582127.57</v>
      </c>
      <c r="M249" s="69">
        <v>0</v>
      </c>
      <c r="N249" s="13">
        <v>0</v>
      </c>
      <c r="O249" s="14">
        <v>0</v>
      </c>
      <c r="P249" s="28">
        <v>516788650.74000001</v>
      </c>
      <c r="Q249" s="30">
        <v>3220503844.9399996</v>
      </c>
      <c r="S249" s="91">
        <v>5659122375.25</v>
      </c>
      <c r="T249" s="43">
        <f t="shared" si="9"/>
        <v>22636490</v>
      </c>
      <c r="U249" s="43">
        <f>VLOOKUP(A249,'IVC - CÁLCULO INICIAL'!$A$12:$U$1118,21,0)</f>
        <v>15363762.640000001</v>
      </c>
      <c r="V249" s="43">
        <f t="shared" si="10"/>
        <v>7272727.3599999994</v>
      </c>
      <c r="W249" s="46">
        <f t="shared" si="11"/>
        <v>1818181.84</v>
      </c>
    </row>
    <row r="250" spans="1:23" x14ac:dyDescent="0.2">
      <c r="A250" s="26" t="s">
        <v>488</v>
      </c>
      <c r="B250" s="9">
        <v>891856077</v>
      </c>
      <c r="C250" s="6" t="s">
        <v>404</v>
      </c>
      <c r="D250" s="6" t="s">
        <v>489</v>
      </c>
      <c r="E250" s="9" t="s">
        <v>13</v>
      </c>
      <c r="F250" s="19">
        <v>1130</v>
      </c>
      <c r="G250" s="19">
        <v>1734721498.9200001</v>
      </c>
      <c r="H250" s="20">
        <v>606766073</v>
      </c>
      <c r="I250" s="7">
        <v>0</v>
      </c>
      <c r="J250" s="7">
        <v>606766073</v>
      </c>
      <c r="K250" s="13">
        <v>0</v>
      </c>
      <c r="L250" s="18">
        <v>12591051.130000001</v>
      </c>
      <c r="M250" s="69">
        <v>0</v>
      </c>
      <c r="N250" s="13">
        <v>0</v>
      </c>
      <c r="O250" s="14">
        <v>0</v>
      </c>
      <c r="P250" s="28">
        <v>169062644.22999999</v>
      </c>
      <c r="Q250" s="30">
        <v>946301730.55999994</v>
      </c>
      <c r="S250" s="91">
        <v>1734721498.9200001</v>
      </c>
      <c r="T250" s="43">
        <f t="shared" si="9"/>
        <v>6938886</v>
      </c>
      <c r="U250" s="43">
        <f>VLOOKUP(A250,'IVC - CÁLCULO INICIAL'!$A$12:$U$1118,21,0)</f>
        <v>4709537.3600000003</v>
      </c>
      <c r="V250" s="43">
        <f t="shared" si="10"/>
        <v>2229348.6399999997</v>
      </c>
      <c r="W250" s="46">
        <f t="shared" si="11"/>
        <v>557337.16</v>
      </c>
    </row>
    <row r="251" spans="1:23" x14ac:dyDescent="0.2">
      <c r="A251" s="26" t="s">
        <v>490</v>
      </c>
      <c r="B251" s="9">
        <v>891801376</v>
      </c>
      <c r="C251" s="6" t="s">
        <v>404</v>
      </c>
      <c r="D251" s="6" t="s">
        <v>491</v>
      </c>
      <c r="E251" s="9" t="s">
        <v>13</v>
      </c>
      <c r="F251" s="19">
        <v>5029</v>
      </c>
      <c r="G251" s="19">
        <v>8466542804.4700003</v>
      </c>
      <c r="H251" s="20">
        <v>2751695476</v>
      </c>
      <c r="I251" s="7">
        <v>0</v>
      </c>
      <c r="J251" s="7">
        <v>2751695476</v>
      </c>
      <c r="K251" s="13">
        <v>0</v>
      </c>
      <c r="L251" s="18">
        <v>55366840.840000004</v>
      </c>
      <c r="M251" s="69">
        <v>0</v>
      </c>
      <c r="N251" s="13">
        <v>0</v>
      </c>
      <c r="O251" s="14">
        <v>0</v>
      </c>
      <c r="P251" s="28">
        <v>754106399.78999996</v>
      </c>
      <c r="Q251" s="30">
        <v>4905374087.8400002</v>
      </c>
      <c r="S251" s="91">
        <v>8466542804.4700003</v>
      </c>
      <c r="T251" s="43">
        <f t="shared" si="9"/>
        <v>33866171</v>
      </c>
      <c r="U251" s="43">
        <f>VLOOKUP(A251,'IVC - CÁLCULO INICIAL'!$A$12:$U$1118,21,0)</f>
        <v>22985535.359999999</v>
      </c>
      <c r="V251" s="43">
        <f t="shared" si="10"/>
        <v>10880635.640000001</v>
      </c>
      <c r="W251" s="46">
        <f t="shared" si="11"/>
        <v>2720158.91</v>
      </c>
    </row>
    <row r="252" spans="1:23" x14ac:dyDescent="0.2">
      <c r="A252" s="26" t="s">
        <v>492</v>
      </c>
      <c r="B252" s="9">
        <v>891856593</v>
      </c>
      <c r="C252" s="6" t="s">
        <v>404</v>
      </c>
      <c r="D252" s="6" t="s">
        <v>135</v>
      </c>
      <c r="E252" s="9" t="s">
        <v>13</v>
      </c>
      <c r="F252" s="19">
        <v>2797</v>
      </c>
      <c r="G252" s="19">
        <v>4966339461.3900003</v>
      </c>
      <c r="H252" s="20">
        <v>1501678504</v>
      </c>
      <c r="I252" s="7">
        <v>0</v>
      </c>
      <c r="J252" s="7">
        <v>1501678504</v>
      </c>
      <c r="K252" s="13">
        <v>0</v>
      </c>
      <c r="L252" s="18">
        <v>32361651.289999999</v>
      </c>
      <c r="M252" s="69">
        <v>0</v>
      </c>
      <c r="N252" s="13">
        <v>0</v>
      </c>
      <c r="O252" s="14">
        <v>0</v>
      </c>
      <c r="P252" s="28">
        <v>419581380.58999997</v>
      </c>
      <c r="Q252" s="30">
        <v>3012717925.5100002</v>
      </c>
      <c r="S252" s="91">
        <v>4966339461.3900003</v>
      </c>
      <c r="T252" s="43">
        <f t="shared" si="9"/>
        <v>19865358</v>
      </c>
      <c r="U252" s="43">
        <f>VLOOKUP(A252,'IVC - CÁLCULO INICIAL'!$A$12:$U$1118,21,0)</f>
        <v>13482950</v>
      </c>
      <c r="V252" s="43">
        <f t="shared" si="10"/>
        <v>6382408</v>
      </c>
      <c r="W252" s="46">
        <f t="shared" si="11"/>
        <v>1595602</v>
      </c>
    </row>
    <row r="253" spans="1:23" x14ac:dyDescent="0.2">
      <c r="A253" s="26" t="s">
        <v>493</v>
      </c>
      <c r="B253" s="9">
        <v>800099206</v>
      </c>
      <c r="C253" s="6" t="s">
        <v>404</v>
      </c>
      <c r="D253" s="6" t="s">
        <v>494</v>
      </c>
      <c r="E253" s="9" t="s">
        <v>16</v>
      </c>
      <c r="F253" s="19">
        <v>2511</v>
      </c>
      <c r="G253" s="19">
        <v>4791361245.6700001</v>
      </c>
      <c r="H253" s="20">
        <v>1355431503</v>
      </c>
      <c r="I253" s="7">
        <v>0</v>
      </c>
      <c r="J253" s="7">
        <v>1355431503</v>
      </c>
      <c r="K253" s="13">
        <v>0</v>
      </c>
      <c r="L253" s="18">
        <v>30111409.039999999</v>
      </c>
      <c r="M253" s="69">
        <v>0</v>
      </c>
      <c r="N253" s="13">
        <v>0</v>
      </c>
      <c r="O253" s="14">
        <v>0</v>
      </c>
      <c r="P253" s="28">
        <v>376378149.41000003</v>
      </c>
      <c r="Q253" s="30">
        <v>3029440184.2200003</v>
      </c>
      <c r="S253" s="91">
        <v>4791361245.6700001</v>
      </c>
      <c r="T253" s="43">
        <f t="shared" si="9"/>
        <v>19165445</v>
      </c>
      <c r="U253" s="43">
        <f>VLOOKUP(A253,'IVC - CÁLCULO INICIAL'!$A$12:$U$1118,21,0)</f>
        <v>13007907.359999999</v>
      </c>
      <c r="V253" s="43">
        <f t="shared" si="10"/>
        <v>6157537.6400000006</v>
      </c>
      <c r="W253" s="46">
        <f t="shared" si="11"/>
        <v>1539384.41</v>
      </c>
    </row>
    <row r="254" spans="1:23" x14ac:dyDescent="0.2">
      <c r="A254" s="26" t="s">
        <v>495</v>
      </c>
      <c r="B254" s="9">
        <v>800099665</v>
      </c>
      <c r="C254" s="6" t="s">
        <v>404</v>
      </c>
      <c r="D254" s="6" t="s">
        <v>496</v>
      </c>
      <c r="E254" s="9" t="s">
        <v>13</v>
      </c>
      <c r="F254" s="19">
        <v>1753</v>
      </c>
      <c r="G254" s="19">
        <v>3523674767.6700001</v>
      </c>
      <c r="H254" s="20">
        <v>950309198</v>
      </c>
      <c r="I254" s="7">
        <v>0</v>
      </c>
      <c r="J254" s="7">
        <v>950309198</v>
      </c>
      <c r="K254" s="13">
        <v>0</v>
      </c>
      <c r="L254" s="18">
        <v>22650652.530000001</v>
      </c>
      <c r="M254" s="69">
        <v>0</v>
      </c>
      <c r="N254" s="13">
        <v>0</v>
      </c>
      <c r="O254" s="14">
        <v>0</v>
      </c>
      <c r="P254" s="28">
        <v>262519633.90000001</v>
      </c>
      <c r="Q254" s="30">
        <v>2288195283.2399998</v>
      </c>
      <c r="S254" s="91">
        <v>3523674767.6700001</v>
      </c>
      <c r="T254" s="43">
        <f t="shared" si="9"/>
        <v>14094699</v>
      </c>
      <c r="U254" s="43">
        <f>VLOOKUP(A254,'IVC - CÁLCULO INICIAL'!$A$12:$U$1118,21,0)</f>
        <v>9566307.3599999994</v>
      </c>
      <c r="V254" s="43">
        <f t="shared" si="10"/>
        <v>4528391.6400000006</v>
      </c>
      <c r="W254" s="46">
        <f t="shared" si="11"/>
        <v>1132097.9099999999</v>
      </c>
    </row>
    <row r="255" spans="1:23" x14ac:dyDescent="0.2">
      <c r="A255" s="26" t="s">
        <v>497</v>
      </c>
      <c r="B255" s="9">
        <v>800006541</v>
      </c>
      <c r="C255" s="6" t="s">
        <v>404</v>
      </c>
      <c r="D255" s="6" t="s">
        <v>498</v>
      </c>
      <c r="E255" s="9" t="s">
        <v>13</v>
      </c>
      <c r="F255" s="19">
        <v>883</v>
      </c>
      <c r="G255" s="19">
        <v>1636843414.98</v>
      </c>
      <c r="H255" s="20">
        <v>459123044</v>
      </c>
      <c r="I255" s="7">
        <v>0</v>
      </c>
      <c r="J255" s="7">
        <v>459123044</v>
      </c>
      <c r="K255" s="13">
        <v>0</v>
      </c>
      <c r="L255" s="18">
        <v>11255768.82</v>
      </c>
      <c r="M255" s="69">
        <v>0</v>
      </c>
      <c r="N255" s="13">
        <v>0</v>
      </c>
      <c r="O255" s="14">
        <v>0</v>
      </c>
      <c r="P255" s="28">
        <v>132459906.70999999</v>
      </c>
      <c r="Q255" s="30">
        <v>1034004695.45</v>
      </c>
      <c r="S255" s="91">
        <v>1636843414.98</v>
      </c>
      <c r="T255" s="43">
        <f t="shared" si="9"/>
        <v>6547374</v>
      </c>
      <c r="U255" s="43">
        <f>VLOOKUP(A255,'IVC - CÁLCULO INICIAL'!$A$12:$U$1118,21,0)</f>
        <v>4443812</v>
      </c>
      <c r="V255" s="43">
        <f t="shared" si="10"/>
        <v>2103562</v>
      </c>
      <c r="W255" s="46">
        <f t="shared" si="11"/>
        <v>525890.5</v>
      </c>
    </row>
    <row r="256" spans="1:23" x14ac:dyDescent="0.2">
      <c r="A256" s="26" t="s">
        <v>499</v>
      </c>
      <c r="B256" s="9">
        <v>891856257</v>
      </c>
      <c r="C256" s="6" t="s">
        <v>404</v>
      </c>
      <c r="D256" s="6" t="s">
        <v>500</v>
      </c>
      <c r="E256" s="9" t="s">
        <v>16</v>
      </c>
      <c r="F256" s="19">
        <v>1697</v>
      </c>
      <c r="G256" s="19">
        <v>3593699622.21</v>
      </c>
      <c r="H256" s="20">
        <v>881453565</v>
      </c>
      <c r="I256" s="7">
        <v>0</v>
      </c>
      <c r="J256" s="7">
        <v>881453565</v>
      </c>
      <c r="K256" s="13">
        <v>0</v>
      </c>
      <c r="L256" s="18">
        <v>19204307.52</v>
      </c>
      <c r="M256" s="69">
        <v>0</v>
      </c>
      <c r="N256" s="13">
        <v>0</v>
      </c>
      <c r="O256" s="14">
        <v>0</v>
      </c>
      <c r="P256" s="28">
        <v>254269016.84</v>
      </c>
      <c r="Q256" s="30">
        <v>2438772732.8499999</v>
      </c>
      <c r="S256" s="91">
        <v>3593699622.21</v>
      </c>
      <c r="T256" s="43">
        <f t="shared" si="9"/>
        <v>14374798</v>
      </c>
      <c r="U256" s="43">
        <f>VLOOKUP(A256,'IVC - CÁLCULO INICIAL'!$A$12:$U$1118,21,0)</f>
        <v>9756415.3599999994</v>
      </c>
      <c r="V256" s="43">
        <f t="shared" si="10"/>
        <v>4618382.6400000006</v>
      </c>
      <c r="W256" s="46">
        <f t="shared" si="11"/>
        <v>1154595.6599999999</v>
      </c>
    </row>
    <row r="257" spans="1:23" x14ac:dyDescent="0.2">
      <c r="A257" s="26" t="s">
        <v>501</v>
      </c>
      <c r="B257" s="9">
        <v>891801268</v>
      </c>
      <c r="C257" s="6" t="s">
        <v>404</v>
      </c>
      <c r="D257" s="6" t="s">
        <v>502</v>
      </c>
      <c r="E257" s="9" t="s">
        <v>13</v>
      </c>
      <c r="F257" s="19">
        <v>9234</v>
      </c>
      <c r="G257" s="19">
        <v>12773472928.040001</v>
      </c>
      <c r="H257" s="20">
        <v>4994728761</v>
      </c>
      <c r="I257" s="7">
        <v>0</v>
      </c>
      <c r="J257" s="7">
        <v>4994728761</v>
      </c>
      <c r="K257" s="13">
        <v>0</v>
      </c>
      <c r="L257" s="18">
        <v>166009104.21000001</v>
      </c>
      <c r="M257" s="69">
        <v>0</v>
      </c>
      <c r="N257" s="13">
        <v>0</v>
      </c>
      <c r="O257" s="14">
        <v>0</v>
      </c>
      <c r="P257" s="28">
        <v>1364802073.8599999</v>
      </c>
      <c r="Q257" s="30">
        <v>6247932988.9700012</v>
      </c>
      <c r="S257" s="91">
        <v>12773472928.040001</v>
      </c>
      <c r="T257" s="43">
        <f t="shared" si="9"/>
        <v>51093892</v>
      </c>
      <c r="U257" s="43">
        <f>VLOOKUP(A257,'IVC - CÁLCULO INICIAL'!$A$12:$U$1118,21,0)</f>
        <v>34678276.640000001</v>
      </c>
      <c r="V257" s="43">
        <f t="shared" si="10"/>
        <v>16415615.359999999</v>
      </c>
      <c r="W257" s="46">
        <f t="shared" si="11"/>
        <v>4103903.84</v>
      </c>
    </row>
    <row r="258" spans="1:23" x14ac:dyDescent="0.2">
      <c r="A258" s="26" t="s">
        <v>503</v>
      </c>
      <c r="B258" s="9">
        <v>891801129</v>
      </c>
      <c r="C258" s="6" t="s">
        <v>404</v>
      </c>
      <c r="D258" s="6" t="s">
        <v>504</v>
      </c>
      <c r="E258" s="9" t="s">
        <v>16</v>
      </c>
      <c r="F258" s="19">
        <v>2761</v>
      </c>
      <c r="G258" s="19">
        <v>5814227301.04</v>
      </c>
      <c r="H258" s="20">
        <v>1474151068</v>
      </c>
      <c r="I258" s="7">
        <v>0</v>
      </c>
      <c r="J258" s="7">
        <v>1474151068</v>
      </c>
      <c r="K258" s="13">
        <v>0</v>
      </c>
      <c r="L258" s="18">
        <v>31614250.449999999</v>
      </c>
      <c r="M258" s="69">
        <v>0</v>
      </c>
      <c r="N258" s="13">
        <v>0</v>
      </c>
      <c r="O258" s="14">
        <v>0</v>
      </c>
      <c r="P258" s="28">
        <v>414030965.47000003</v>
      </c>
      <c r="Q258" s="30">
        <v>3894431017.1199999</v>
      </c>
      <c r="S258" s="91">
        <v>5814227301.04</v>
      </c>
      <c r="T258" s="43">
        <f t="shared" si="9"/>
        <v>23256909</v>
      </c>
      <c r="U258" s="43">
        <f>VLOOKUP(A258,'IVC - CÁLCULO INICIAL'!$A$12:$U$1118,21,0)</f>
        <v>15784852</v>
      </c>
      <c r="V258" s="43">
        <f t="shared" si="10"/>
        <v>7472057</v>
      </c>
      <c r="W258" s="46">
        <f t="shared" si="11"/>
        <v>1868014.25</v>
      </c>
    </row>
    <row r="259" spans="1:23" x14ac:dyDescent="0.2">
      <c r="A259" s="26" t="s">
        <v>505</v>
      </c>
      <c r="B259" s="9">
        <v>800024789</v>
      </c>
      <c r="C259" s="6" t="s">
        <v>404</v>
      </c>
      <c r="D259" s="6" t="s">
        <v>506</v>
      </c>
      <c r="E259" s="9" t="s">
        <v>13</v>
      </c>
      <c r="F259" s="19">
        <v>4271</v>
      </c>
      <c r="G259" s="19">
        <v>7310270573.04</v>
      </c>
      <c r="H259" s="20">
        <v>2288954153</v>
      </c>
      <c r="I259" s="7">
        <v>0</v>
      </c>
      <c r="J259" s="7">
        <v>2288954153</v>
      </c>
      <c r="K259" s="13">
        <v>0</v>
      </c>
      <c r="L259" s="18">
        <v>48132894.479999997</v>
      </c>
      <c r="M259" s="69">
        <v>0</v>
      </c>
      <c r="N259" s="13">
        <v>0</v>
      </c>
      <c r="O259" s="14">
        <v>0</v>
      </c>
      <c r="P259" s="28">
        <v>640397895.50999999</v>
      </c>
      <c r="Q259" s="30">
        <v>4332785630.0500002</v>
      </c>
      <c r="S259" s="91">
        <v>7310270573.04</v>
      </c>
      <c r="T259" s="43">
        <f t="shared" si="9"/>
        <v>29241082</v>
      </c>
      <c r="U259" s="43">
        <f>VLOOKUP(A259,'IVC - CÁLCULO INICIAL'!$A$12:$U$1118,21,0)</f>
        <v>19846410</v>
      </c>
      <c r="V259" s="43">
        <f t="shared" si="10"/>
        <v>9394672</v>
      </c>
      <c r="W259" s="46">
        <f t="shared" si="11"/>
        <v>2348668</v>
      </c>
    </row>
    <row r="260" spans="1:23" x14ac:dyDescent="0.2">
      <c r="A260" s="26" t="s">
        <v>507</v>
      </c>
      <c r="B260" s="9">
        <v>800029660</v>
      </c>
      <c r="C260" s="6" t="s">
        <v>404</v>
      </c>
      <c r="D260" s="6" t="s">
        <v>508</v>
      </c>
      <c r="E260" s="9" t="s">
        <v>13</v>
      </c>
      <c r="F260" s="19">
        <v>5659</v>
      </c>
      <c r="G260" s="19">
        <v>10115677381.48</v>
      </c>
      <c r="H260" s="20">
        <v>3029055369</v>
      </c>
      <c r="I260" s="7">
        <v>0</v>
      </c>
      <c r="J260" s="7">
        <v>3029055369</v>
      </c>
      <c r="K260" s="13">
        <v>0</v>
      </c>
      <c r="L260" s="18">
        <v>100423891.06</v>
      </c>
      <c r="M260" s="69">
        <v>0</v>
      </c>
      <c r="N260" s="13">
        <v>0</v>
      </c>
      <c r="O260" s="14">
        <v>0</v>
      </c>
      <c r="P260" s="28">
        <v>848313445.55999994</v>
      </c>
      <c r="Q260" s="30">
        <v>6137884675.8599987</v>
      </c>
      <c r="S260" s="91">
        <v>10115677381.48</v>
      </c>
      <c r="T260" s="43">
        <f t="shared" si="9"/>
        <v>40462710</v>
      </c>
      <c r="U260" s="43">
        <f>VLOOKUP(A260,'IVC - CÁLCULO INICIAL'!$A$12:$U$1118,21,0)</f>
        <v>27462716</v>
      </c>
      <c r="V260" s="43">
        <f t="shared" si="10"/>
        <v>12999994</v>
      </c>
      <c r="W260" s="46">
        <f t="shared" si="11"/>
        <v>3249998.5</v>
      </c>
    </row>
    <row r="261" spans="1:23" x14ac:dyDescent="0.2">
      <c r="A261" s="26" t="s">
        <v>509</v>
      </c>
      <c r="B261" s="9">
        <v>891855735</v>
      </c>
      <c r="C261" s="6" t="s">
        <v>404</v>
      </c>
      <c r="D261" s="6" t="s">
        <v>510</v>
      </c>
      <c r="E261" s="9" t="s">
        <v>13</v>
      </c>
      <c r="F261" s="19">
        <v>2525</v>
      </c>
      <c r="G261" s="19">
        <v>4440356014.29</v>
      </c>
      <c r="H261" s="20">
        <v>1350565343</v>
      </c>
      <c r="I261" s="7">
        <v>0</v>
      </c>
      <c r="J261" s="7">
        <v>1350565343</v>
      </c>
      <c r="K261" s="13">
        <v>0</v>
      </c>
      <c r="L261" s="18">
        <v>32415183.75</v>
      </c>
      <c r="M261" s="69">
        <v>0</v>
      </c>
      <c r="N261" s="13">
        <v>0</v>
      </c>
      <c r="O261" s="14">
        <v>0</v>
      </c>
      <c r="P261" s="28">
        <v>378478306.48000002</v>
      </c>
      <c r="Q261" s="30">
        <v>2678897181.0599999</v>
      </c>
      <c r="S261" s="91">
        <v>4440356014.29</v>
      </c>
      <c r="T261" s="43">
        <f t="shared" si="9"/>
        <v>17761424</v>
      </c>
      <c r="U261" s="43">
        <f>VLOOKUP(A261,'IVC - CÁLCULO INICIAL'!$A$12:$U$1118,21,0)</f>
        <v>12054974.640000001</v>
      </c>
      <c r="V261" s="43">
        <f t="shared" si="10"/>
        <v>5706449.3599999994</v>
      </c>
      <c r="W261" s="46">
        <f t="shared" si="11"/>
        <v>1426612.34</v>
      </c>
    </row>
    <row r="262" spans="1:23" x14ac:dyDescent="0.2">
      <c r="A262" s="26" t="s">
        <v>511</v>
      </c>
      <c r="B262" s="9">
        <v>891856555</v>
      </c>
      <c r="C262" s="6" t="s">
        <v>404</v>
      </c>
      <c r="D262" s="6" t="s">
        <v>512</v>
      </c>
      <c r="E262" s="9" t="s">
        <v>13</v>
      </c>
      <c r="F262" s="19">
        <v>2385</v>
      </c>
      <c r="G262" s="19">
        <v>3999688191.8000002</v>
      </c>
      <c r="H262" s="20">
        <v>1301863827</v>
      </c>
      <c r="I262" s="7">
        <v>0</v>
      </c>
      <c r="J262" s="7">
        <v>1301863827</v>
      </c>
      <c r="K262" s="13">
        <v>0</v>
      </c>
      <c r="L262" s="18">
        <v>28991671.579999998</v>
      </c>
      <c r="M262" s="69">
        <v>0</v>
      </c>
      <c r="N262" s="13">
        <v>0</v>
      </c>
      <c r="O262" s="14">
        <v>0</v>
      </c>
      <c r="P262" s="28">
        <v>356276646.00999999</v>
      </c>
      <c r="Q262" s="30">
        <v>2312556047.21</v>
      </c>
      <c r="S262" s="91">
        <v>3999688191.8000002</v>
      </c>
      <c r="T262" s="43">
        <f t="shared" si="9"/>
        <v>15998753</v>
      </c>
      <c r="U262" s="43">
        <f>VLOOKUP(A262,'IVC - CÁLCULO INICIAL'!$A$12:$U$1118,21,0)</f>
        <v>10858620.640000001</v>
      </c>
      <c r="V262" s="43">
        <f t="shared" si="10"/>
        <v>5140132.3599999994</v>
      </c>
      <c r="W262" s="46">
        <f t="shared" si="11"/>
        <v>1285033.0900000001</v>
      </c>
    </row>
    <row r="263" spans="1:23" x14ac:dyDescent="0.2">
      <c r="A263" s="26" t="s">
        <v>513</v>
      </c>
      <c r="B263" s="9">
        <v>800099662</v>
      </c>
      <c r="C263" s="6" t="s">
        <v>404</v>
      </c>
      <c r="D263" s="6" t="s">
        <v>514</v>
      </c>
      <c r="E263" s="9" t="s">
        <v>13</v>
      </c>
      <c r="F263" s="19">
        <v>18178</v>
      </c>
      <c r="G263" s="19">
        <v>27781529651.360001</v>
      </c>
      <c r="H263" s="20">
        <v>9757938682</v>
      </c>
      <c r="I263" s="7">
        <v>0</v>
      </c>
      <c r="J263" s="7">
        <v>9757938682</v>
      </c>
      <c r="K263" s="13">
        <v>0</v>
      </c>
      <c r="L263" s="18">
        <v>274743919.19999999</v>
      </c>
      <c r="M263" s="69">
        <v>0</v>
      </c>
      <c r="N263" s="13">
        <v>0</v>
      </c>
      <c r="O263" s="14">
        <v>0</v>
      </c>
      <c r="P263" s="28">
        <v>2634197012.1999998</v>
      </c>
      <c r="Q263" s="30">
        <v>15114650037.959999</v>
      </c>
      <c r="S263" s="91">
        <v>27781529651.360001</v>
      </c>
      <c r="T263" s="43">
        <f t="shared" si="9"/>
        <v>111126119</v>
      </c>
      <c r="U263" s="43">
        <f>VLOOKUP(A263,'IVC - CÁLCULO INICIAL'!$A$12:$U$1118,21,0)</f>
        <v>75423150</v>
      </c>
      <c r="V263" s="43">
        <f t="shared" si="10"/>
        <v>35702969</v>
      </c>
      <c r="W263" s="46">
        <f t="shared" si="11"/>
        <v>8925742.25</v>
      </c>
    </row>
    <row r="264" spans="1:23" x14ac:dyDescent="0.2">
      <c r="A264" s="26" t="s">
        <v>515</v>
      </c>
      <c r="B264" s="9">
        <v>891801994</v>
      </c>
      <c r="C264" s="6" t="s">
        <v>404</v>
      </c>
      <c r="D264" s="6" t="s">
        <v>516</v>
      </c>
      <c r="E264" s="9" t="s">
        <v>13</v>
      </c>
      <c r="F264" s="19">
        <v>3792</v>
      </c>
      <c r="G264" s="19">
        <v>5865669019.0900002</v>
      </c>
      <c r="H264" s="20">
        <v>2018921998</v>
      </c>
      <c r="I264" s="7">
        <v>0</v>
      </c>
      <c r="J264" s="7">
        <v>2018921998</v>
      </c>
      <c r="K264" s="13">
        <v>0</v>
      </c>
      <c r="L264" s="18">
        <v>42041717.170000002</v>
      </c>
      <c r="M264" s="69">
        <v>0</v>
      </c>
      <c r="N264" s="13">
        <v>0</v>
      </c>
      <c r="O264" s="14">
        <v>0</v>
      </c>
      <c r="P264" s="28">
        <v>568242498.99000001</v>
      </c>
      <c r="Q264" s="30">
        <v>3236462804.9300003</v>
      </c>
      <c r="S264" s="91">
        <v>5865669019.0900002</v>
      </c>
      <c r="T264" s="43">
        <f t="shared" si="9"/>
        <v>23462676</v>
      </c>
      <c r="U264" s="43">
        <f>VLOOKUP(A264,'IVC - CÁLCULO INICIAL'!$A$12:$U$1118,21,0)</f>
        <v>15924509.359999999</v>
      </c>
      <c r="V264" s="43">
        <f t="shared" si="10"/>
        <v>7538166.6400000006</v>
      </c>
      <c r="W264" s="46">
        <f t="shared" si="11"/>
        <v>1884541.66</v>
      </c>
    </row>
    <row r="265" spans="1:23" x14ac:dyDescent="0.2">
      <c r="A265" s="26" t="s">
        <v>517</v>
      </c>
      <c r="B265" s="9">
        <v>800077808</v>
      </c>
      <c r="C265" s="6" t="s">
        <v>404</v>
      </c>
      <c r="D265" s="6" t="s">
        <v>518</v>
      </c>
      <c r="E265" s="9" t="s">
        <v>13</v>
      </c>
      <c r="F265" s="19">
        <v>6132</v>
      </c>
      <c r="G265" s="19">
        <v>10044482332.23</v>
      </c>
      <c r="H265" s="20">
        <v>3279782417</v>
      </c>
      <c r="I265" s="7">
        <v>0</v>
      </c>
      <c r="J265" s="7">
        <v>3279782417</v>
      </c>
      <c r="K265" s="13">
        <v>0</v>
      </c>
      <c r="L265" s="18">
        <v>104710760.48</v>
      </c>
      <c r="M265" s="69">
        <v>0</v>
      </c>
      <c r="N265" s="13">
        <v>0</v>
      </c>
      <c r="O265" s="14">
        <v>0</v>
      </c>
      <c r="P265" s="28">
        <v>919118741.10000002</v>
      </c>
      <c r="Q265" s="30">
        <v>5740870413.6499996</v>
      </c>
      <c r="S265" s="91">
        <v>10044482332.23</v>
      </c>
      <c r="T265" s="43">
        <f t="shared" si="9"/>
        <v>40177929</v>
      </c>
      <c r="U265" s="43">
        <f>VLOOKUP(A265,'IVC - CÁLCULO INICIAL'!$A$12:$U$1118,21,0)</f>
        <v>27269430.640000001</v>
      </c>
      <c r="V265" s="43">
        <f t="shared" si="10"/>
        <v>12908498.359999999</v>
      </c>
      <c r="W265" s="46">
        <f t="shared" si="11"/>
        <v>3227124.59</v>
      </c>
    </row>
    <row r="266" spans="1:23" x14ac:dyDescent="0.2">
      <c r="A266" s="26" t="s">
        <v>519</v>
      </c>
      <c r="B266" s="9">
        <v>891855222</v>
      </c>
      <c r="C266" s="6" t="s">
        <v>404</v>
      </c>
      <c r="D266" s="6" t="s">
        <v>520</v>
      </c>
      <c r="E266" s="9" t="s">
        <v>13</v>
      </c>
      <c r="F266" s="19">
        <v>5515</v>
      </c>
      <c r="G266" s="19">
        <v>8606432786.6200008</v>
      </c>
      <c r="H266" s="20">
        <v>2996661761</v>
      </c>
      <c r="I266" s="7">
        <v>0</v>
      </c>
      <c r="J266" s="7">
        <v>2996661761</v>
      </c>
      <c r="K266" s="13">
        <v>0</v>
      </c>
      <c r="L266" s="18">
        <v>80425786.680000007</v>
      </c>
      <c r="M266" s="69">
        <v>0</v>
      </c>
      <c r="N266" s="13">
        <v>0</v>
      </c>
      <c r="O266" s="14">
        <v>0</v>
      </c>
      <c r="P266" s="28">
        <v>826261796.30999994</v>
      </c>
      <c r="Q266" s="30">
        <v>4703083442.6300011</v>
      </c>
      <c r="S266" s="91">
        <v>8606432786.6200008</v>
      </c>
      <c r="T266" s="43">
        <f t="shared" si="9"/>
        <v>34425731</v>
      </c>
      <c r="U266" s="43">
        <f>VLOOKUP(A266,'IVC - CÁLCULO INICIAL'!$A$12:$U$1118,21,0)</f>
        <v>23365318</v>
      </c>
      <c r="V266" s="43">
        <f t="shared" si="10"/>
        <v>11060413</v>
      </c>
      <c r="W266" s="46">
        <f t="shared" si="11"/>
        <v>2765103.25</v>
      </c>
    </row>
    <row r="267" spans="1:23" x14ac:dyDescent="0.2">
      <c r="A267" s="26" t="s">
        <v>521</v>
      </c>
      <c r="B267" s="9">
        <v>800033062</v>
      </c>
      <c r="C267" s="6" t="s">
        <v>404</v>
      </c>
      <c r="D267" s="6" t="s">
        <v>522</v>
      </c>
      <c r="E267" s="9" t="s">
        <v>13</v>
      </c>
      <c r="F267" s="19">
        <v>4142</v>
      </c>
      <c r="G267" s="19">
        <v>6711159334.04</v>
      </c>
      <c r="H267" s="20">
        <v>2221369193</v>
      </c>
      <c r="I267" s="7">
        <v>0</v>
      </c>
      <c r="J267" s="7">
        <v>2221369193</v>
      </c>
      <c r="K267" s="13">
        <v>0</v>
      </c>
      <c r="L267" s="18">
        <v>49088550.200000003</v>
      </c>
      <c r="M267" s="69">
        <v>0</v>
      </c>
      <c r="N267" s="13">
        <v>0</v>
      </c>
      <c r="O267" s="14">
        <v>0</v>
      </c>
      <c r="P267" s="28">
        <v>621196459.42999995</v>
      </c>
      <c r="Q267" s="30">
        <v>3819505131.4100003</v>
      </c>
      <c r="S267" s="91">
        <v>6711159334.04</v>
      </c>
      <c r="T267" s="43">
        <f t="shared" si="9"/>
        <v>26844637</v>
      </c>
      <c r="U267" s="43">
        <f>VLOOKUP(A267,'IVC - CÁLCULO INICIAL'!$A$12:$U$1118,21,0)</f>
        <v>18219903.359999999</v>
      </c>
      <c r="V267" s="43">
        <f t="shared" si="10"/>
        <v>8624733.6400000006</v>
      </c>
      <c r="W267" s="46">
        <f t="shared" si="11"/>
        <v>2156183.41</v>
      </c>
    </row>
    <row r="268" spans="1:23" x14ac:dyDescent="0.2">
      <c r="A268" s="26" t="s">
        <v>523</v>
      </c>
      <c r="B268" s="9">
        <v>800026156</v>
      </c>
      <c r="C268" s="6" t="s">
        <v>404</v>
      </c>
      <c r="D268" s="6" t="s">
        <v>524</v>
      </c>
      <c r="E268" s="9" t="s">
        <v>13</v>
      </c>
      <c r="F268" s="19">
        <v>1420</v>
      </c>
      <c r="G268" s="19">
        <v>2419067566.9200001</v>
      </c>
      <c r="H268" s="20">
        <v>769491927</v>
      </c>
      <c r="I268" s="7">
        <v>0</v>
      </c>
      <c r="J268" s="7">
        <v>769491927</v>
      </c>
      <c r="K268" s="13">
        <v>0</v>
      </c>
      <c r="L268" s="18">
        <v>15663580.300000001</v>
      </c>
      <c r="M268" s="69">
        <v>0</v>
      </c>
      <c r="N268" s="13">
        <v>0</v>
      </c>
      <c r="O268" s="14">
        <v>0</v>
      </c>
      <c r="P268" s="28">
        <v>209565673.46000001</v>
      </c>
      <c r="Q268" s="30">
        <v>1424346386.1600001</v>
      </c>
      <c r="S268" s="91">
        <v>2419067566.9200001</v>
      </c>
      <c r="T268" s="43">
        <f t="shared" si="9"/>
        <v>9676270</v>
      </c>
      <c r="U268" s="43">
        <f>VLOOKUP(A268,'IVC - CÁLCULO INICIAL'!$A$12:$U$1118,21,0)</f>
        <v>6567446</v>
      </c>
      <c r="V268" s="43">
        <f t="shared" si="10"/>
        <v>3108824</v>
      </c>
      <c r="W268" s="46">
        <f t="shared" si="11"/>
        <v>777206</v>
      </c>
    </row>
    <row r="269" spans="1:23" x14ac:dyDescent="0.2">
      <c r="A269" s="26" t="s">
        <v>525</v>
      </c>
      <c r="B269" s="9">
        <v>891801362</v>
      </c>
      <c r="C269" s="6" t="s">
        <v>404</v>
      </c>
      <c r="D269" s="6" t="s">
        <v>526</v>
      </c>
      <c r="E269" s="9" t="s">
        <v>16</v>
      </c>
      <c r="F269" s="19">
        <v>5477</v>
      </c>
      <c r="G269" s="19">
        <v>9397009426.2000008</v>
      </c>
      <c r="H269" s="20">
        <v>2956376319</v>
      </c>
      <c r="I269" s="7">
        <v>0</v>
      </c>
      <c r="J269" s="7">
        <v>2956376319</v>
      </c>
      <c r="K269" s="13">
        <v>0</v>
      </c>
      <c r="L269" s="18">
        <v>79507221.609999999</v>
      </c>
      <c r="M269" s="69">
        <v>0</v>
      </c>
      <c r="N269" s="13">
        <v>0</v>
      </c>
      <c r="O269" s="14">
        <v>0</v>
      </c>
      <c r="P269" s="28">
        <v>821161414.85000002</v>
      </c>
      <c r="Q269" s="30">
        <v>5539964470.7400007</v>
      </c>
      <c r="S269" s="91">
        <v>9397009426.2000008</v>
      </c>
      <c r="T269" s="43">
        <f t="shared" ref="T269:T332" si="12">+ROUND(S269*0.004,0)</f>
        <v>37588038</v>
      </c>
      <c r="U269" s="43">
        <f>VLOOKUP(A269,'IVC - CÁLCULO INICIAL'!$A$12:$U$1118,21,0)</f>
        <v>25511628</v>
      </c>
      <c r="V269" s="43">
        <f t="shared" ref="V269:V332" si="13">+T269-U269</f>
        <v>12076410</v>
      </c>
      <c r="W269" s="46">
        <f t="shared" ref="W269:W332" si="14">ROUND(V269/4,2)</f>
        <v>3019102.5</v>
      </c>
    </row>
    <row r="270" spans="1:23" x14ac:dyDescent="0.2">
      <c r="A270" s="26" t="s">
        <v>527</v>
      </c>
      <c r="B270" s="9">
        <v>800028461</v>
      </c>
      <c r="C270" s="6" t="s">
        <v>404</v>
      </c>
      <c r="D270" s="6" t="s">
        <v>528</v>
      </c>
      <c r="E270" s="9" t="s">
        <v>13</v>
      </c>
      <c r="F270" s="19">
        <v>1456</v>
      </c>
      <c r="G270" s="19">
        <v>3085365981.5500002</v>
      </c>
      <c r="H270" s="20">
        <v>767412131</v>
      </c>
      <c r="I270" s="7">
        <v>0</v>
      </c>
      <c r="J270" s="7">
        <v>767412131</v>
      </c>
      <c r="K270" s="13">
        <v>0</v>
      </c>
      <c r="L270" s="18">
        <v>17332396.449999999</v>
      </c>
      <c r="M270" s="69">
        <v>0</v>
      </c>
      <c r="N270" s="13">
        <v>0</v>
      </c>
      <c r="O270" s="14">
        <v>0</v>
      </c>
      <c r="P270" s="28">
        <v>218266324.19</v>
      </c>
      <c r="Q270" s="30">
        <v>2082355129.9100003</v>
      </c>
      <c r="S270" s="91">
        <v>3085365981.5500002</v>
      </c>
      <c r="T270" s="43">
        <f t="shared" si="12"/>
        <v>12341464</v>
      </c>
      <c r="U270" s="43">
        <f>VLOOKUP(A270,'IVC - CÁLCULO INICIAL'!$A$12:$U$1118,21,0)</f>
        <v>8376357.3600000003</v>
      </c>
      <c r="V270" s="43">
        <f t="shared" si="13"/>
        <v>3965106.6399999997</v>
      </c>
      <c r="W270" s="46">
        <f t="shared" si="14"/>
        <v>991276.66</v>
      </c>
    </row>
    <row r="271" spans="1:23" x14ac:dyDescent="0.2">
      <c r="A271" s="26" t="s">
        <v>529</v>
      </c>
      <c r="B271" s="9">
        <v>800049508</v>
      </c>
      <c r="C271" s="6" t="s">
        <v>404</v>
      </c>
      <c r="D271" s="6" t="s">
        <v>530</v>
      </c>
      <c r="E271" s="9" t="s">
        <v>16</v>
      </c>
      <c r="F271" s="19">
        <v>2160</v>
      </c>
      <c r="G271" s="19">
        <v>4051272799.1299996</v>
      </c>
      <c r="H271" s="20">
        <v>1125365708</v>
      </c>
      <c r="I271" s="7">
        <v>0</v>
      </c>
      <c r="J271" s="7">
        <v>1125365708</v>
      </c>
      <c r="K271" s="13">
        <v>0</v>
      </c>
      <c r="L271" s="18">
        <v>24354523.07</v>
      </c>
      <c r="M271" s="69">
        <v>0</v>
      </c>
      <c r="N271" s="13">
        <v>0</v>
      </c>
      <c r="O271" s="14">
        <v>0</v>
      </c>
      <c r="P271" s="28">
        <v>323874222.63</v>
      </c>
      <c r="Q271" s="30">
        <v>2577678345.4299998</v>
      </c>
      <c r="S271" s="91">
        <v>4051272799.1299996</v>
      </c>
      <c r="T271" s="43">
        <f t="shared" si="12"/>
        <v>16205091</v>
      </c>
      <c r="U271" s="43">
        <f>VLOOKUP(A271,'IVC - CÁLCULO INICIAL'!$A$12:$U$1118,21,0)</f>
        <v>10998666</v>
      </c>
      <c r="V271" s="43">
        <f t="shared" si="13"/>
        <v>5206425</v>
      </c>
      <c r="W271" s="46">
        <f t="shared" si="14"/>
        <v>1301606.25</v>
      </c>
    </row>
    <row r="272" spans="1:23" x14ac:dyDescent="0.2">
      <c r="A272" s="26" t="s">
        <v>531</v>
      </c>
      <c r="B272" s="9">
        <v>891801240</v>
      </c>
      <c r="C272" s="6" t="s">
        <v>404</v>
      </c>
      <c r="D272" s="6" t="s">
        <v>532</v>
      </c>
      <c r="E272" s="9" t="s">
        <v>13</v>
      </c>
      <c r="F272" s="19">
        <v>16320</v>
      </c>
      <c r="G272" s="19">
        <v>25044320633.66</v>
      </c>
      <c r="H272" s="20">
        <v>8857898008</v>
      </c>
      <c r="I272" s="7">
        <v>0</v>
      </c>
      <c r="J272" s="7">
        <v>8857898008</v>
      </c>
      <c r="K272" s="13">
        <v>0</v>
      </c>
      <c r="L272" s="18">
        <v>373720371.89999998</v>
      </c>
      <c r="M272" s="69">
        <v>0</v>
      </c>
      <c r="N272" s="13">
        <v>0</v>
      </c>
      <c r="O272" s="14">
        <v>0</v>
      </c>
      <c r="P272" s="28">
        <v>2426881507.02</v>
      </c>
      <c r="Q272" s="30">
        <v>13385820746.74</v>
      </c>
      <c r="S272" s="91">
        <v>25044320633.66</v>
      </c>
      <c r="T272" s="43">
        <f t="shared" si="12"/>
        <v>100177283</v>
      </c>
      <c r="U272" s="43">
        <f>VLOOKUP(A272,'IVC - CÁLCULO INICIAL'!$A$12:$U$1118,21,0)</f>
        <v>67991992.640000001</v>
      </c>
      <c r="V272" s="43">
        <f t="shared" si="13"/>
        <v>32185290.359999999</v>
      </c>
      <c r="W272" s="46">
        <f t="shared" si="14"/>
        <v>8046322.5899999999</v>
      </c>
    </row>
    <row r="273" spans="1:23" x14ac:dyDescent="0.2">
      <c r="A273" s="26" t="s">
        <v>533</v>
      </c>
      <c r="B273" s="9">
        <v>800065593</v>
      </c>
      <c r="C273" s="6" t="s">
        <v>404</v>
      </c>
      <c r="D273" s="6" t="s">
        <v>534</v>
      </c>
      <c r="E273" s="9" t="s">
        <v>13</v>
      </c>
      <c r="F273" s="19">
        <v>1384</v>
      </c>
      <c r="G273" s="19">
        <v>2191490876.5300002</v>
      </c>
      <c r="H273" s="20">
        <v>734175210</v>
      </c>
      <c r="I273" s="7">
        <v>0</v>
      </c>
      <c r="J273" s="7">
        <v>734175210</v>
      </c>
      <c r="K273" s="13">
        <v>0</v>
      </c>
      <c r="L273" s="18">
        <v>15800437.16</v>
      </c>
      <c r="M273" s="69">
        <v>0</v>
      </c>
      <c r="N273" s="13">
        <v>0</v>
      </c>
      <c r="O273" s="14">
        <v>0</v>
      </c>
      <c r="P273" s="28">
        <v>207615527.61000001</v>
      </c>
      <c r="Q273" s="30">
        <v>1233899701.7600002</v>
      </c>
      <c r="S273" s="91">
        <v>2191490876.5300002</v>
      </c>
      <c r="T273" s="43">
        <f t="shared" si="12"/>
        <v>8765964</v>
      </c>
      <c r="U273" s="43">
        <f>VLOOKUP(A273,'IVC - CÁLCULO INICIAL'!$A$12:$U$1118,21,0)</f>
        <v>5949605.3600000003</v>
      </c>
      <c r="V273" s="43">
        <f t="shared" si="13"/>
        <v>2816358.6399999997</v>
      </c>
      <c r="W273" s="46">
        <f t="shared" si="14"/>
        <v>704089.66</v>
      </c>
    </row>
    <row r="274" spans="1:23" x14ac:dyDescent="0.2">
      <c r="A274" s="26" t="s">
        <v>535</v>
      </c>
      <c r="B274" s="9">
        <v>800012628</v>
      </c>
      <c r="C274" s="6" t="s">
        <v>404</v>
      </c>
      <c r="D274" s="6" t="s">
        <v>536</v>
      </c>
      <c r="E274" s="9" t="s">
        <v>16</v>
      </c>
      <c r="F274" s="19">
        <v>1224</v>
      </c>
      <c r="G274" s="19">
        <v>2462902082.29</v>
      </c>
      <c r="H274" s="20">
        <v>653000318</v>
      </c>
      <c r="I274" s="7">
        <v>0</v>
      </c>
      <c r="J274" s="7">
        <v>653000318</v>
      </c>
      <c r="K274" s="13">
        <v>0</v>
      </c>
      <c r="L274" s="18">
        <v>14280619.300000001</v>
      </c>
      <c r="M274" s="69">
        <v>0</v>
      </c>
      <c r="N274" s="13">
        <v>0</v>
      </c>
      <c r="O274" s="14">
        <v>0</v>
      </c>
      <c r="P274" s="28">
        <v>183613732.50999999</v>
      </c>
      <c r="Q274" s="30">
        <v>1612007412.48</v>
      </c>
      <c r="S274" s="91">
        <v>2462902082.29</v>
      </c>
      <c r="T274" s="43">
        <f t="shared" si="12"/>
        <v>9851608</v>
      </c>
      <c r="U274" s="43">
        <f>VLOOKUP(A274,'IVC - CÁLCULO INICIAL'!$A$12:$U$1118,21,0)</f>
        <v>6686450.6399999997</v>
      </c>
      <c r="V274" s="43">
        <f t="shared" si="13"/>
        <v>3165157.3600000003</v>
      </c>
      <c r="W274" s="46">
        <f t="shared" si="14"/>
        <v>791289.34</v>
      </c>
    </row>
    <row r="275" spans="1:23" x14ac:dyDescent="0.2">
      <c r="A275" s="26" t="s">
        <v>537</v>
      </c>
      <c r="B275" s="9">
        <v>891801368</v>
      </c>
      <c r="C275" s="6" t="s">
        <v>404</v>
      </c>
      <c r="D275" s="6" t="s">
        <v>538</v>
      </c>
      <c r="E275" s="9" t="s">
        <v>13</v>
      </c>
      <c r="F275" s="19">
        <v>5156</v>
      </c>
      <c r="G275" s="19">
        <v>9105489657.0599995</v>
      </c>
      <c r="H275" s="20">
        <v>2790881195</v>
      </c>
      <c r="I275" s="7">
        <v>0</v>
      </c>
      <c r="J275" s="7">
        <v>2790881195</v>
      </c>
      <c r="K275" s="13">
        <v>0</v>
      </c>
      <c r="L275" s="18">
        <v>67786239.390000001</v>
      </c>
      <c r="M275" s="69">
        <v>0</v>
      </c>
      <c r="N275" s="13">
        <v>0</v>
      </c>
      <c r="O275" s="14">
        <v>0</v>
      </c>
      <c r="P275" s="28">
        <v>773307835.87</v>
      </c>
      <c r="Q275" s="30">
        <v>5473514386.7999992</v>
      </c>
      <c r="S275" s="91">
        <v>9105489657.0599995</v>
      </c>
      <c r="T275" s="43">
        <f t="shared" si="12"/>
        <v>36421959</v>
      </c>
      <c r="U275" s="43">
        <f>VLOOKUP(A275,'IVC - CÁLCULO INICIAL'!$A$12:$U$1118,21,0)</f>
        <v>24720190.640000001</v>
      </c>
      <c r="V275" s="43">
        <f t="shared" si="13"/>
        <v>11701768.359999999</v>
      </c>
      <c r="W275" s="46">
        <f t="shared" si="14"/>
        <v>2925442.09</v>
      </c>
    </row>
    <row r="276" spans="1:23" x14ac:dyDescent="0.2">
      <c r="A276" s="26" t="s">
        <v>539</v>
      </c>
      <c r="B276" s="9">
        <v>800065411</v>
      </c>
      <c r="C276" s="6" t="s">
        <v>404</v>
      </c>
      <c r="D276" s="6" t="s">
        <v>540</v>
      </c>
      <c r="E276" s="9" t="s">
        <v>16</v>
      </c>
      <c r="F276" s="19">
        <v>1736</v>
      </c>
      <c r="G276" s="19">
        <v>2722399560.8800001</v>
      </c>
      <c r="H276" s="20">
        <v>923550999</v>
      </c>
      <c r="I276" s="7">
        <v>0</v>
      </c>
      <c r="J276" s="7">
        <v>923550999</v>
      </c>
      <c r="K276" s="13">
        <v>0</v>
      </c>
      <c r="L276" s="18">
        <v>25048568.129999999</v>
      </c>
      <c r="M276" s="69">
        <v>0</v>
      </c>
      <c r="N276" s="13">
        <v>0</v>
      </c>
      <c r="O276" s="14">
        <v>0</v>
      </c>
      <c r="P276" s="28">
        <v>260269465.61000001</v>
      </c>
      <c r="Q276" s="30">
        <v>1513530528.1399999</v>
      </c>
      <c r="S276" s="91">
        <v>2722399560.8800001</v>
      </c>
      <c r="T276" s="43">
        <f t="shared" si="12"/>
        <v>10889598</v>
      </c>
      <c r="U276" s="43">
        <f>VLOOKUP(A276,'IVC - CÁLCULO INICIAL'!$A$12:$U$1118,21,0)</f>
        <v>7390952</v>
      </c>
      <c r="V276" s="43">
        <f t="shared" si="13"/>
        <v>3498646</v>
      </c>
      <c r="W276" s="46">
        <f t="shared" si="14"/>
        <v>874661.5</v>
      </c>
    </row>
    <row r="277" spans="1:23" x14ac:dyDescent="0.2">
      <c r="A277" s="26" t="s">
        <v>541</v>
      </c>
      <c r="B277" s="9">
        <v>891855015</v>
      </c>
      <c r="C277" s="6" t="s">
        <v>404</v>
      </c>
      <c r="D277" s="6" t="s">
        <v>542</v>
      </c>
      <c r="E277" s="9" t="s">
        <v>13</v>
      </c>
      <c r="F277" s="19">
        <v>1644</v>
      </c>
      <c r="G277" s="19">
        <v>2955766858.9399996</v>
      </c>
      <c r="H277" s="20">
        <v>879698554</v>
      </c>
      <c r="I277" s="7">
        <v>0</v>
      </c>
      <c r="J277" s="7">
        <v>879698554</v>
      </c>
      <c r="K277" s="13">
        <v>0</v>
      </c>
      <c r="L277" s="18">
        <v>47178276.159999996</v>
      </c>
      <c r="M277" s="69">
        <v>0</v>
      </c>
      <c r="N277" s="13">
        <v>0</v>
      </c>
      <c r="O277" s="14">
        <v>0</v>
      </c>
      <c r="P277" s="28">
        <v>246618444.65000001</v>
      </c>
      <c r="Q277" s="30">
        <v>1782271584.1299999</v>
      </c>
      <c r="S277" s="91">
        <v>2955766858.9399996</v>
      </c>
      <c r="T277" s="43">
        <f t="shared" si="12"/>
        <v>11823067</v>
      </c>
      <c r="U277" s="43">
        <f>VLOOKUP(A277,'IVC - CÁLCULO INICIAL'!$A$12:$U$1118,21,0)</f>
        <v>8024513.3600000003</v>
      </c>
      <c r="V277" s="43">
        <f t="shared" si="13"/>
        <v>3798553.6399999997</v>
      </c>
      <c r="W277" s="46">
        <f t="shared" si="14"/>
        <v>949638.41</v>
      </c>
    </row>
    <row r="278" spans="1:23" x14ac:dyDescent="0.2">
      <c r="A278" s="26" t="s">
        <v>543</v>
      </c>
      <c r="B278" s="9">
        <v>891856464</v>
      </c>
      <c r="C278" s="6" t="s">
        <v>404</v>
      </c>
      <c r="D278" s="6" t="s">
        <v>544</v>
      </c>
      <c r="E278" s="9" t="s">
        <v>13</v>
      </c>
      <c r="F278" s="19">
        <v>5329</v>
      </c>
      <c r="G278" s="19">
        <v>8632533188.4099998</v>
      </c>
      <c r="H278" s="20">
        <v>2844722386</v>
      </c>
      <c r="I278" s="7">
        <v>0</v>
      </c>
      <c r="J278" s="7">
        <v>2844722386</v>
      </c>
      <c r="K278" s="13">
        <v>0</v>
      </c>
      <c r="L278" s="18">
        <v>56148763.939999998</v>
      </c>
      <c r="M278" s="69">
        <v>0</v>
      </c>
      <c r="N278" s="13">
        <v>0</v>
      </c>
      <c r="O278" s="14">
        <v>0</v>
      </c>
      <c r="P278" s="28">
        <v>798809743.15999997</v>
      </c>
      <c r="Q278" s="30">
        <v>4932852295.3100004</v>
      </c>
      <c r="S278" s="91">
        <v>8632533188.4099998</v>
      </c>
      <c r="T278" s="43">
        <f t="shared" si="12"/>
        <v>34530133</v>
      </c>
      <c r="U278" s="43">
        <f>VLOOKUP(A278,'IVC - CÁLCULO INICIAL'!$A$12:$U$1118,21,0)</f>
        <v>23436177.359999999</v>
      </c>
      <c r="V278" s="43">
        <f t="shared" si="13"/>
        <v>11093955.640000001</v>
      </c>
      <c r="W278" s="46">
        <f t="shared" si="14"/>
        <v>2773488.91</v>
      </c>
    </row>
    <row r="279" spans="1:23" x14ac:dyDescent="0.2">
      <c r="A279" s="26" t="s">
        <v>545</v>
      </c>
      <c r="B279" s="9">
        <v>800066389</v>
      </c>
      <c r="C279" s="6" t="s">
        <v>404</v>
      </c>
      <c r="D279" s="6" t="s">
        <v>546</v>
      </c>
      <c r="E279" s="9" t="s">
        <v>16</v>
      </c>
      <c r="F279" s="19">
        <v>1375</v>
      </c>
      <c r="G279" s="19">
        <v>2254147740.6300001</v>
      </c>
      <c r="H279" s="20">
        <v>740927439</v>
      </c>
      <c r="I279" s="7">
        <v>0</v>
      </c>
      <c r="J279" s="7">
        <v>740927439</v>
      </c>
      <c r="K279" s="13">
        <v>0</v>
      </c>
      <c r="L279" s="18">
        <v>18670898.280000001</v>
      </c>
      <c r="M279" s="69">
        <v>0</v>
      </c>
      <c r="N279" s="13">
        <v>2125173</v>
      </c>
      <c r="O279" s="14">
        <v>0</v>
      </c>
      <c r="P279" s="28">
        <v>206265426.63999999</v>
      </c>
      <c r="Q279" s="30">
        <v>1286158803.71</v>
      </c>
      <c r="S279" s="91">
        <v>2254147740.6300001</v>
      </c>
      <c r="T279" s="43">
        <f t="shared" si="12"/>
        <v>9016591</v>
      </c>
      <c r="U279" s="43">
        <f>VLOOKUP(A279,'IVC - CÁLCULO INICIAL'!$A$12:$U$1118,21,0)</f>
        <v>6119710.6399999997</v>
      </c>
      <c r="V279" s="43">
        <f t="shared" si="13"/>
        <v>2896880.3600000003</v>
      </c>
      <c r="W279" s="46">
        <f t="shared" si="14"/>
        <v>724220.09</v>
      </c>
    </row>
    <row r="280" spans="1:23" x14ac:dyDescent="0.2">
      <c r="A280" s="26" t="s">
        <v>547</v>
      </c>
      <c r="B280" s="9">
        <v>891800466</v>
      </c>
      <c r="C280" s="6" t="s">
        <v>404</v>
      </c>
      <c r="D280" s="6" t="s">
        <v>548</v>
      </c>
      <c r="E280" s="9" t="s">
        <v>13</v>
      </c>
      <c r="F280" s="19">
        <v>31025</v>
      </c>
      <c r="G280" s="19">
        <v>46717021135.489998</v>
      </c>
      <c r="H280" s="20">
        <v>16688887550</v>
      </c>
      <c r="I280" s="7">
        <v>0</v>
      </c>
      <c r="J280" s="7">
        <v>16688887550</v>
      </c>
      <c r="K280" s="13">
        <v>0</v>
      </c>
      <c r="L280" s="18">
        <v>642133935.63999999</v>
      </c>
      <c r="M280" s="69">
        <v>0</v>
      </c>
      <c r="N280" s="13">
        <v>0</v>
      </c>
      <c r="O280" s="14">
        <v>0</v>
      </c>
      <c r="P280" s="28">
        <v>4641347127.4099998</v>
      </c>
      <c r="Q280" s="30">
        <v>24744652522.439999</v>
      </c>
      <c r="S280" s="91">
        <v>46717021135.489998</v>
      </c>
      <c r="T280" s="43">
        <f t="shared" si="12"/>
        <v>186868085</v>
      </c>
      <c r="U280" s="43">
        <f>VLOOKUP(A280,'IVC - CÁLCULO INICIAL'!$A$12:$U$1118,21,0)</f>
        <v>126830485.36</v>
      </c>
      <c r="V280" s="43">
        <f t="shared" si="13"/>
        <v>60037599.640000001</v>
      </c>
      <c r="W280" s="46">
        <f t="shared" si="14"/>
        <v>15009399.91</v>
      </c>
    </row>
    <row r="281" spans="1:23" x14ac:dyDescent="0.2">
      <c r="A281" s="26" t="s">
        <v>549</v>
      </c>
      <c r="B281" s="9">
        <v>800029513</v>
      </c>
      <c r="C281" s="6" t="s">
        <v>404</v>
      </c>
      <c r="D281" s="6" t="s">
        <v>550</v>
      </c>
      <c r="E281" s="9" t="s">
        <v>16</v>
      </c>
      <c r="F281" s="19">
        <v>3703</v>
      </c>
      <c r="G281" s="19">
        <v>7752456567.5400009</v>
      </c>
      <c r="H281" s="20">
        <v>1932989211</v>
      </c>
      <c r="I281" s="7">
        <v>0</v>
      </c>
      <c r="J281" s="7">
        <v>1932989211</v>
      </c>
      <c r="K281" s="13">
        <v>0</v>
      </c>
      <c r="L281" s="18">
        <v>46684843.729999997</v>
      </c>
      <c r="M281" s="69">
        <v>0</v>
      </c>
      <c r="N281" s="13">
        <v>0</v>
      </c>
      <c r="O281" s="14">
        <v>0</v>
      </c>
      <c r="P281" s="28">
        <v>555191522.89999998</v>
      </c>
      <c r="Q281" s="30">
        <v>5217590989.9100008</v>
      </c>
      <c r="S281" s="91">
        <v>7752456567.5400009</v>
      </c>
      <c r="T281" s="43">
        <f t="shared" si="12"/>
        <v>31009826</v>
      </c>
      <c r="U281" s="43">
        <f>VLOOKUP(A281,'IVC - CÁLCULO INICIAL'!$A$12:$U$1118,21,0)</f>
        <v>21046886</v>
      </c>
      <c r="V281" s="43">
        <f t="shared" si="13"/>
        <v>9962940</v>
      </c>
      <c r="W281" s="46">
        <f t="shared" si="14"/>
        <v>2490735</v>
      </c>
    </row>
    <row r="282" spans="1:23" x14ac:dyDescent="0.2">
      <c r="A282" s="26" t="s">
        <v>551</v>
      </c>
      <c r="B282" s="9">
        <v>891801280</v>
      </c>
      <c r="C282" s="6" t="s">
        <v>404</v>
      </c>
      <c r="D282" s="6" t="s">
        <v>552</v>
      </c>
      <c r="E282" s="9" t="s">
        <v>13</v>
      </c>
      <c r="F282" s="19">
        <v>7166</v>
      </c>
      <c r="G282" s="19">
        <v>11004301258.549999</v>
      </c>
      <c r="H282" s="20">
        <v>3881032746</v>
      </c>
      <c r="I282" s="7">
        <v>0</v>
      </c>
      <c r="J282" s="7">
        <v>3881032746</v>
      </c>
      <c r="K282" s="13">
        <v>0</v>
      </c>
      <c r="L282" s="18">
        <v>105610809.38</v>
      </c>
      <c r="M282" s="69">
        <v>0</v>
      </c>
      <c r="N282" s="13">
        <v>0</v>
      </c>
      <c r="O282" s="14">
        <v>0</v>
      </c>
      <c r="P282" s="28">
        <v>1074530364.3699999</v>
      </c>
      <c r="Q282" s="30">
        <v>5943127338.7999992</v>
      </c>
      <c r="S282" s="91">
        <v>11004301258.549999</v>
      </c>
      <c r="T282" s="43">
        <f t="shared" si="12"/>
        <v>44017205</v>
      </c>
      <c r="U282" s="43">
        <f>VLOOKUP(A282,'IVC - CÁLCULO INICIAL'!$A$12:$U$1118,21,0)</f>
        <v>29875211.359999999</v>
      </c>
      <c r="V282" s="43">
        <f t="shared" si="13"/>
        <v>14141993.640000001</v>
      </c>
      <c r="W282" s="46">
        <f t="shared" si="14"/>
        <v>3535498.41</v>
      </c>
    </row>
    <row r="283" spans="1:23" x14ac:dyDescent="0.2">
      <c r="A283" s="26" t="s">
        <v>553</v>
      </c>
      <c r="B283" s="9">
        <v>891801244</v>
      </c>
      <c r="C283" s="6" t="s">
        <v>404</v>
      </c>
      <c r="D283" s="6" t="s">
        <v>554</v>
      </c>
      <c r="E283" s="9" t="s">
        <v>13</v>
      </c>
      <c r="F283" s="19">
        <v>4682</v>
      </c>
      <c r="G283" s="19">
        <v>7073596219.0799999</v>
      </c>
      <c r="H283" s="20">
        <v>2534683983</v>
      </c>
      <c r="I283" s="7">
        <v>0</v>
      </c>
      <c r="J283" s="7">
        <v>2534683983</v>
      </c>
      <c r="K283" s="13">
        <v>0</v>
      </c>
      <c r="L283" s="18">
        <v>48339515.520000003</v>
      </c>
      <c r="M283" s="69">
        <v>0</v>
      </c>
      <c r="N283" s="13">
        <v>0</v>
      </c>
      <c r="O283" s="14">
        <v>0</v>
      </c>
      <c r="P283" s="28">
        <v>700402383.25</v>
      </c>
      <c r="Q283" s="30">
        <v>3790170337.3099995</v>
      </c>
      <c r="S283" s="91">
        <v>7073596219.0799999</v>
      </c>
      <c r="T283" s="43">
        <f t="shared" si="12"/>
        <v>28294385</v>
      </c>
      <c r="U283" s="43">
        <f>VLOOKUP(A283,'IVC - CÁLCULO INICIAL'!$A$12:$U$1118,21,0)</f>
        <v>19203870.640000001</v>
      </c>
      <c r="V283" s="43">
        <f t="shared" si="13"/>
        <v>9090514.3599999994</v>
      </c>
      <c r="W283" s="46">
        <f t="shared" si="14"/>
        <v>2272628.59</v>
      </c>
    </row>
    <row r="284" spans="1:23" x14ac:dyDescent="0.2">
      <c r="A284" s="26" t="s">
        <v>555</v>
      </c>
      <c r="B284" s="9">
        <v>891801770</v>
      </c>
      <c r="C284" s="6" t="s">
        <v>404</v>
      </c>
      <c r="D284" s="6" t="s">
        <v>556</v>
      </c>
      <c r="E284" s="9" t="s">
        <v>13</v>
      </c>
      <c r="F284" s="19">
        <v>1771</v>
      </c>
      <c r="G284" s="19">
        <v>3313559513.5200005</v>
      </c>
      <c r="H284" s="20">
        <v>929756216</v>
      </c>
      <c r="I284" s="7">
        <v>0</v>
      </c>
      <c r="J284" s="7">
        <v>929756216</v>
      </c>
      <c r="K284" s="13">
        <v>0</v>
      </c>
      <c r="L284" s="18">
        <v>21313238.199999999</v>
      </c>
      <c r="M284" s="69">
        <v>0</v>
      </c>
      <c r="N284" s="13">
        <v>0</v>
      </c>
      <c r="O284" s="14">
        <v>0</v>
      </c>
      <c r="P284" s="28">
        <v>265669869.50999999</v>
      </c>
      <c r="Q284" s="30">
        <v>2096820189.8100002</v>
      </c>
      <c r="S284" s="91">
        <v>3313559513.5200005</v>
      </c>
      <c r="T284" s="43">
        <f t="shared" si="12"/>
        <v>13254238</v>
      </c>
      <c r="U284" s="43">
        <f>VLOOKUP(A284,'IVC - CÁLCULO INICIAL'!$A$12:$U$1118,21,0)</f>
        <v>8995872.6400000006</v>
      </c>
      <c r="V284" s="43">
        <f t="shared" si="13"/>
        <v>4258365.3599999994</v>
      </c>
      <c r="W284" s="46">
        <f t="shared" si="14"/>
        <v>1064591.3400000001</v>
      </c>
    </row>
    <row r="285" spans="1:23" x14ac:dyDescent="0.2">
      <c r="A285" s="26" t="s">
        <v>557</v>
      </c>
      <c r="B285" s="9">
        <v>800028517</v>
      </c>
      <c r="C285" s="6" t="s">
        <v>404</v>
      </c>
      <c r="D285" s="6" t="s">
        <v>558</v>
      </c>
      <c r="E285" s="9" t="s">
        <v>13</v>
      </c>
      <c r="F285" s="19">
        <v>9147</v>
      </c>
      <c r="G285" s="19">
        <v>14169878923.530003</v>
      </c>
      <c r="H285" s="20">
        <v>4973395154</v>
      </c>
      <c r="I285" s="7">
        <v>0</v>
      </c>
      <c r="J285" s="7">
        <v>4973395154</v>
      </c>
      <c r="K285" s="13">
        <v>0</v>
      </c>
      <c r="L285" s="18">
        <v>105332254.81</v>
      </c>
      <c r="M285" s="69">
        <v>0</v>
      </c>
      <c r="N285" s="13">
        <v>0</v>
      </c>
      <c r="O285" s="14">
        <v>0</v>
      </c>
      <c r="P285" s="28">
        <v>1371852601.1700001</v>
      </c>
      <c r="Q285" s="30">
        <v>7719298913.5500011</v>
      </c>
      <c r="S285" s="91">
        <v>14169878923.530003</v>
      </c>
      <c r="T285" s="43">
        <f t="shared" si="12"/>
        <v>56679516</v>
      </c>
      <c r="U285" s="43">
        <f>VLOOKUP(A285,'IVC - CÁLCULO INICIAL'!$A$12:$U$1118,21,0)</f>
        <v>38469332.640000001</v>
      </c>
      <c r="V285" s="43">
        <f t="shared" si="13"/>
        <v>18210183.359999999</v>
      </c>
      <c r="W285" s="46">
        <f t="shared" si="14"/>
        <v>4552545.84</v>
      </c>
    </row>
    <row r="286" spans="1:23" x14ac:dyDescent="0.2">
      <c r="A286" s="26" t="s">
        <v>559</v>
      </c>
      <c r="B286" s="9">
        <v>800019846</v>
      </c>
      <c r="C286" s="6" t="s">
        <v>404</v>
      </c>
      <c r="D286" s="6" t="s">
        <v>560</v>
      </c>
      <c r="E286" s="9" t="s">
        <v>13</v>
      </c>
      <c r="F286" s="19">
        <v>4049</v>
      </c>
      <c r="G286" s="19">
        <v>5502665513.7299995</v>
      </c>
      <c r="H286" s="20">
        <v>2199881713</v>
      </c>
      <c r="I286" s="7">
        <v>0</v>
      </c>
      <c r="J286" s="7">
        <v>2199881713</v>
      </c>
      <c r="K286" s="13">
        <v>0</v>
      </c>
      <c r="L286" s="18">
        <v>44159895.560000002</v>
      </c>
      <c r="M286" s="69">
        <v>0</v>
      </c>
      <c r="N286" s="13">
        <v>0</v>
      </c>
      <c r="O286" s="14">
        <v>0</v>
      </c>
      <c r="P286" s="28">
        <v>604245191.63999999</v>
      </c>
      <c r="Q286" s="30">
        <v>2654378713.5299997</v>
      </c>
      <c r="S286" s="91">
        <v>5502665513.7299995</v>
      </c>
      <c r="T286" s="43">
        <f t="shared" si="12"/>
        <v>22010662</v>
      </c>
      <c r="U286" s="43">
        <f>VLOOKUP(A286,'IVC - CÁLCULO INICIAL'!$A$12:$U$1118,21,0)</f>
        <v>14939003.359999999</v>
      </c>
      <c r="V286" s="43">
        <f t="shared" si="13"/>
        <v>7071658.6400000006</v>
      </c>
      <c r="W286" s="46">
        <f t="shared" si="14"/>
        <v>1767914.66</v>
      </c>
    </row>
    <row r="287" spans="1:23" x14ac:dyDescent="0.2">
      <c r="A287" s="26" t="s">
        <v>561</v>
      </c>
      <c r="B287" s="9">
        <v>800016757</v>
      </c>
      <c r="C287" s="6" t="s">
        <v>404</v>
      </c>
      <c r="D287" s="6" t="s">
        <v>562</v>
      </c>
      <c r="E287" s="9" t="s">
        <v>13</v>
      </c>
      <c r="F287" s="19">
        <v>11848</v>
      </c>
      <c r="G287" s="19">
        <v>16123088788.469999</v>
      </c>
      <c r="H287" s="20">
        <v>6397494229</v>
      </c>
      <c r="I287" s="7">
        <v>0</v>
      </c>
      <c r="J287" s="7">
        <v>6397494229</v>
      </c>
      <c r="K287" s="13">
        <v>0</v>
      </c>
      <c r="L287" s="18">
        <v>195886858.44</v>
      </c>
      <c r="M287" s="69">
        <v>0</v>
      </c>
      <c r="N287" s="13">
        <v>0</v>
      </c>
      <c r="O287" s="14">
        <v>0</v>
      </c>
      <c r="P287" s="28">
        <v>1732779594.98</v>
      </c>
      <c r="Q287" s="30">
        <v>7796928106.0499992</v>
      </c>
      <c r="S287" s="91">
        <v>16123088788.469999</v>
      </c>
      <c r="T287" s="43">
        <f t="shared" si="12"/>
        <v>64492355</v>
      </c>
      <c r="U287" s="43">
        <f>VLOOKUP(A287,'IVC - CÁLCULO INICIAL'!$A$12:$U$1118,21,0)</f>
        <v>43772037.359999999</v>
      </c>
      <c r="V287" s="43">
        <f t="shared" si="13"/>
        <v>20720317.640000001</v>
      </c>
      <c r="W287" s="46">
        <f t="shared" si="14"/>
        <v>5180079.41</v>
      </c>
    </row>
    <row r="288" spans="1:23" x14ac:dyDescent="0.2">
      <c r="A288" s="26" t="s">
        <v>563</v>
      </c>
      <c r="B288" s="9">
        <v>891801282</v>
      </c>
      <c r="C288" s="6" t="s">
        <v>404</v>
      </c>
      <c r="D288" s="6" t="s">
        <v>564</v>
      </c>
      <c r="E288" s="9" t="s">
        <v>16</v>
      </c>
      <c r="F288" s="19">
        <v>1309</v>
      </c>
      <c r="G288" s="19">
        <v>2655596859.8600001</v>
      </c>
      <c r="H288" s="20">
        <v>701320062</v>
      </c>
      <c r="I288" s="7">
        <v>0</v>
      </c>
      <c r="J288" s="7">
        <v>701320062</v>
      </c>
      <c r="K288" s="13">
        <v>0</v>
      </c>
      <c r="L288" s="18">
        <v>15074041.82</v>
      </c>
      <c r="M288" s="69">
        <v>0</v>
      </c>
      <c r="N288" s="13">
        <v>0</v>
      </c>
      <c r="O288" s="14">
        <v>0</v>
      </c>
      <c r="P288" s="28">
        <v>196364686.16</v>
      </c>
      <c r="Q288" s="30">
        <v>1742838069.8800001</v>
      </c>
      <c r="S288" s="91">
        <v>2655596859.8600001</v>
      </c>
      <c r="T288" s="43">
        <f t="shared" si="12"/>
        <v>10622387</v>
      </c>
      <c r="U288" s="43">
        <f>VLOOKUP(A288,'IVC - CÁLCULO INICIAL'!$A$12:$U$1118,21,0)</f>
        <v>7209591.3600000003</v>
      </c>
      <c r="V288" s="43">
        <f t="shared" si="13"/>
        <v>3412795.6399999997</v>
      </c>
      <c r="W288" s="46">
        <f t="shared" si="14"/>
        <v>853198.91</v>
      </c>
    </row>
    <row r="289" spans="1:23" x14ac:dyDescent="0.2">
      <c r="A289" s="26" t="s">
        <v>565</v>
      </c>
      <c r="B289" s="9">
        <v>800083233</v>
      </c>
      <c r="C289" s="6" t="s">
        <v>404</v>
      </c>
      <c r="D289" s="6" t="s">
        <v>566</v>
      </c>
      <c r="E289" s="9" t="s">
        <v>13</v>
      </c>
      <c r="F289" s="19">
        <v>3963</v>
      </c>
      <c r="G289" s="19">
        <v>6711361569.6300011</v>
      </c>
      <c r="H289" s="20">
        <v>2116114204</v>
      </c>
      <c r="I289" s="7">
        <v>0</v>
      </c>
      <c r="J289" s="7">
        <v>2116114204</v>
      </c>
      <c r="K289" s="13">
        <v>0</v>
      </c>
      <c r="L289" s="18">
        <v>45173196.649999999</v>
      </c>
      <c r="M289" s="69">
        <v>0</v>
      </c>
      <c r="N289" s="13">
        <v>0</v>
      </c>
      <c r="O289" s="14">
        <v>0</v>
      </c>
      <c r="P289" s="28">
        <v>594194439.94000006</v>
      </c>
      <c r="Q289" s="30">
        <v>3955879729.0400004</v>
      </c>
      <c r="S289" s="91">
        <v>6711361569.6300011</v>
      </c>
      <c r="T289" s="43">
        <f t="shared" si="12"/>
        <v>26845446</v>
      </c>
      <c r="U289" s="43">
        <f>VLOOKUP(A289,'IVC - CÁLCULO INICIAL'!$A$12:$U$1118,21,0)</f>
        <v>18220452</v>
      </c>
      <c r="V289" s="43">
        <f t="shared" si="13"/>
        <v>8624994</v>
      </c>
      <c r="W289" s="46">
        <f t="shared" si="14"/>
        <v>2156248.5</v>
      </c>
    </row>
    <row r="290" spans="1:23" x14ac:dyDescent="0.2">
      <c r="A290" s="26" t="s">
        <v>567</v>
      </c>
      <c r="B290" s="9">
        <v>891802151</v>
      </c>
      <c r="C290" s="6" t="s">
        <v>404</v>
      </c>
      <c r="D290" s="6" t="s">
        <v>568</v>
      </c>
      <c r="E290" s="9" t="s">
        <v>16</v>
      </c>
      <c r="F290" s="19">
        <v>3275</v>
      </c>
      <c r="G290" s="19">
        <v>5942142157.79</v>
      </c>
      <c r="H290" s="20">
        <v>1752815821</v>
      </c>
      <c r="I290" s="7">
        <v>0</v>
      </c>
      <c r="J290" s="7">
        <v>1752815821</v>
      </c>
      <c r="K290" s="13">
        <v>0</v>
      </c>
      <c r="L290" s="18">
        <v>38244661.07</v>
      </c>
      <c r="M290" s="69">
        <v>0</v>
      </c>
      <c r="N290" s="13">
        <v>0</v>
      </c>
      <c r="O290" s="14">
        <v>0</v>
      </c>
      <c r="P290" s="28">
        <v>489936642.47000003</v>
      </c>
      <c r="Q290" s="30">
        <v>3661145033.25</v>
      </c>
      <c r="S290" s="91">
        <v>5942142157.79</v>
      </c>
      <c r="T290" s="43">
        <f t="shared" si="12"/>
        <v>23768569</v>
      </c>
      <c r="U290" s="43">
        <f>VLOOKUP(A290,'IVC - CÁLCULO INICIAL'!$A$12:$U$1118,21,0)</f>
        <v>16132124</v>
      </c>
      <c r="V290" s="43">
        <f t="shared" si="13"/>
        <v>7636445</v>
      </c>
      <c r="W290" s="46">
        <f t="shared" si="14"/>
        <v>1909111.25</v>
      </c>
    </row>
    <row r="291" spans="1:23" x14ac:dyDescent="0.2">
      <c r="A291" s="26" t="s">
        <v>569</v>
      </c>
      <c r="B291" s="9">
        <v>891857821</v>
      </c>
      <c r="C291" s="6" t="s">
        <v>404</v>
      </c>
      <c r="D291" s="6" t="s">
        <v>570</v>
      </c>
      <c r="E291" s="9" t="s">
        <v>16</v>
      </c>
      <c r="F291" s="19">
        <v>2552</v>
      </c>
      <c r="G291" s="19">
        <v>5729675072.0400009</v>
      </c>
      <c r="H291" s="20">
        <v>1374183898</v>
      </c>
      <c r="I291" s="7">
        <v>0</v>
      </c>
      <c r="J291" s="7">
        <v>1374183898</v>
      </c>
      <c r="K291" s="13">
        <v>0</v>
      </c>
      <c r="L291" s="18">
        <v>30264383.82</v>
      </c>
      <c r="M291" s="69">
        <v>0</v>
      </c>
      <c r="N291" s="13">
        <v>0</v>
      </c>
      <c r="O291" s="14">
        <v>0</v>
      </c>
      <c r="P291" s="28">
        <v>382678620.62</v>
      </c>
      <c r="Q291" s="30">
        <v>3942548169.6000004</v>
      </c>
      <c r="S291" s="91">
        <v>5729675072.0400009</v>
      </c>
      <c r="T291" s="43">
        <f t="shared" si="12"/>
        <v>22918700</v>
      </c>
      <c r="U291" s="43">
        <f>VLOOKUP(A291,'IVC - CÁLCULO INICIAL'!$A$12:$U$1118,21,0)</f>
        <v>15555304</v>
      </c>
      <c r="V291" s="43">
        <f t="shared" si="13"/>
        <v>7363396</v>
      </c>
      <c r="W291" s="46">
        <f t="shared" si="14"/>
        <v>1840849</v>
      </c>
    </row>
    <row r="292" spans="1:23" x14ac:dyDescent="0.2">
      <c r="A292" s="26" t="s">
        <v>571</v>
      </c>
      <c r="B292" s="9">
        <v>891801286</v>
      </c>
      <c r="C292" s="6" t="s">
        <v>404</v>
      </c>
      <c r="D292" s="6" t="s">
        <v>572</v>
      </c>
      <c r="E292" s="9" t="s">
        <v>13</v>
      </c>
      <c r="F292" s="19">
        <v>1731</v>
      </c>
      <c r="G292" s="19">
        <v>3095897935.3099999</v>
      </c>
      <c r="H292" s="20">
        <v>941203663</v>
      </c>
      <c r="I292" s="7">
        <v>0</v>
      </c>
      <c r="J292" s="7">
        <v>941203663</v>
      </c>
      <c r="K292" s="13">
        <v>0</v>
      </c>
      <c r="L292" s="18">
        <v>20291330.190000001</v>
      </c>
      <c r="M292" s="69">
        <v>0</v>
      </c>
      <c r="N292" s="13">
        <v>0</v>
      </c>
      <c r="O292" s="14">
        <v>0</v>
      </c>
      <c r="P292" s="28">
        <v>259369398.30000001</v>
      </c>
      <c r="Q292" s="30">
        <v>1875033543.8199999</v>
      </c>
      <c r="S292" s="91">
        <v>3095897935.3099999</v>
      </c>
      <c r="T292" s="43">
        <f t="shared" si="12"/>
        <v>12383592</v>
      </c>
      <c r="U292" s="43">
        <f>VLOOKUP(A292,'IVC - CÁLCULO INICIAL'!$A$12:$U$1118,21,0)</f>
        <v>8404950</v>
      </c>
      <c r="V292" s="43">
        <f t="shared" si="13"/>
        <v>3978642</v>
      </c>
      <c r="W292" s="46">
        <f t="shared" si="14"/>
        <v>994660.5</v>
      </c>
    </row>
    <row r="293" spans="1:23" x14ac:dyDescent="0.2">
      <c r="A293" s="26" t="s">
        <v>573</v>
      </c>
      <c r="B293" s="9">
        <v>891801369</v>
      </c>
      <c r="C293" s="6" t="s">
        <v>404</v>
      </c>
      <c r="D293" s="6" t="s">
        <v>574</v>
      </c>
      <c r="E293" s="9" t="s">
        <v>16</v>
      </c>
      <c r="F293" s="19">
        <v>5055</v>
      </c>
      <c r="G293" s="19">
        <v>8959279606.2600021</v>
      </c>
      <c r="H293" s="20">
        <v>2745467466</v>
      </c>
      <c r="I293" s="7">
        <v>0</v>
      </c>
      <c r="J293" s="7">
        <v>2745467466</v>
      </c>
      <c r="K293" s="13">
        <v>0</v>
      </c>
      <c r="L293" s="18">
        <v>54938641.649999999</v>
      </c>
      <c r="M293" s="69">
        <v>0</v>
      </c>
      <c r="N293" s="13">
        <v>0</v>
      </c>
      <c r="O293" s="14">
        <v>0</v>
      </c>
      <c r="P293" s="28">
        <v>756806601.74000001</v>
      </c>
      <c r="Q293" s="30">
        <v>5402066896.8700008</v>
      </c>
      <c r="S293" s="91">
        <v>8959279606.2600021</v>
      </c>
      <c r="T293" s="43">
        <f t="shared" si="12"/>
        <v>35837118</v>
      </c>
      <c r="U293" s="43">
        <f>VLOOKUP(A293,'IVC - CÁLCULO INICIAL'!$A$12:$U$1118,21,0)</f>
        <v>24323250</v>
      </c>
      <c r="V293" s="43">
        <f t="shared" si="13"/>
        <v>11513868</v>
      </c>
      <c r="W293" s="46">
        <f t="shared" si="14"/>
        <v>2878467</v>
      </c>
    </row>
    <row r="294" spans="1:23" x14ac:dyDescent="0.2">
      <c r="A294" s="26" t="s">
        <v>575</v>
      </c>
      <c r="B294" s="9">
        <v>800020733</v>
      </c>
      <c r="C294" s="6" t="s">
        <v>404</v>
      </c>
      <c r="D294" s="6" t="s">
        <v>576</v>
      </c>
      <c r="E294" s="9" t="s">
        <v>13</v>
      </c>
      <c r="F294" s="19">
        <v>6624</v>
      </c>
      <c r="G294" s="19">
        <v>10060419487.870001</v>
      </c>
      <c r="H294" s="20">
        <v>3612276952</v>
      </c>
      <c r="I294" s="7">
        <v>0</v>
      </c>
      <c r="J294" s="7">
        <v>3612276952</v>
      </c>
      <c r="K294" s="13">
        <v>0</v>
      </c>
      <c r="L294" s="18">
        <v>114605393.67</v>
      </c>
      <c r="M294" s="69">
        <v>0</v>
      </c>
      <c r="N294" s="13">
        <v>0</v>
      </c>
      <c r="O294" s="14">
        <v>0</v>
      </c>
      <c r="P294" s="28">
        <v>986773801.03999996</v>
      </c>
      <c r="Q294" s="30">
        <v>5346763341.1600008</v>
      </c>
      <c r="S294" s="91">
        <v>10060419487.870001</v>
      </c>
      <c r="T294" s="43">
        <f t="shared" si="12"/>
        <v>40241678</v>
      </c>
      <c r="U294" s="43">
        <f>VLOOKUP(A294,'IVC - CÁLCULO INICIAL'!$A$12:$U$1118,21,0)</f>
        <v>27312698</v>
      </c>
      <c r="V294" s="43">
        <f t="shared" si="13"/>
        <v>12928980</v>
      </c>
      <c r="W294" s="46">
        <f t="shared" si="14"/>
        <v>3232245</v>
      </c>
    </row>
    <row r="295" spans="1:23" x14ac:dyDescent="0.2">
      <c r="A295" s="26" t="s">
        <v>577</v>
      </c>
      <c r="B295" s="9">
        <v>800029386</v>
      </c>
      <c r="C295" s="6" t="s">
        <v>404</v>
      </c>
      <c r="D295" s="6" t="s">
        <v>578</v>
      </c>
      <c r="E295" s="9" t="s">
        <v>16</v>
      </c>
      <c r="F295" s="19">
        <v>2135</v>
      </c>
      <c r="G295" s="19">
        <v>4117815546.8200002</v>
      </c>
      <c r="H295" s="20">
        <v>1142875915</v>
      </c>
      <c r="I295" s="7">
        <v>0</v>
      </c>
      <c r="J295" s="7">
        <v>1142875915</v>
      </c>
      <c r="K295" s="13">
        <v>0</v>
      </c>
      <c r="L295" s="18">
        <v>28869169.710000001</v>
      </c>
      <c r="M295" s="69">
        <v>0</v>
      </c>
      <c r="N295" s="13">
        <v>0</v>
      </c>
      <c r="O295" s="14">
        <v>0</v>
      </c>
      <c r="P295" s="28">
        <v>320123942.13999999</v>
      </c>
      <c r="Q295" s="30">
        <v>2625946519.9700003</v>
      </c>
      <c r="S295" s="91">
        <v>4117815546.8200002</v>
      </c>
      <c r="T295" s="43">
        <f t="shared" si="12"/>
        <v>16471262</v>
      </c>
      <c r="U295" s="43">
        <f>VLOOKUP(A295,'IVC - CÁLCULO INICIAL'!$A$12:$U$1118,21,0)</f>
        <v>11179320.640000001</v>
      </c>
      <c r="V295" s="43">
        <f t="shared" si="13"/>
        <v>5291941.3599999994</v>
      </c>
      <c r="W295" s="46">
        <f t="shared" si="14"/>
        <v>1322985.3400000001</v>
      </c>
    </row>
    <row r="296" spans="1:23" x14ac:dyDescent="0.2">
      <c r="A296" s="26" t="s">
        <v>579</v>
      </c>
      <c r="B296" s="9">
        <v>800039213</v>
      </c>
      <c r="C296" s="6" t="s">
        <v>404</v>
      </c>
      <c r="D296" s="6" t="s">
        <v>580</v>
      </c>
      <c r="E296" s="9" t="s">
        <v>13</v>
      </c>
      <c r="F296" s="19">
        <v>5102</v>
      </c>
      <c r="G296" s="19">
        <v>8727448472.0200005</v>
      </c>
      <c r="H296" s="20">
        <v>2751017407</v>
      </c>
      <c r="I296" s="7">
        <v>0</v>
      </c>
      <c r="J296" s="7">
        <v>2751017407</v>
      </c>
      <c r="K296" s="13">
        <v>0</v>
      </c>
      <c r="L296" s="18">
        <v>62973979.719999999</v>
      </c>
      <c r="M296" s="69">
        <v>0</v>
      </c>
      <c r="N296" s="13">
        <v>0</v>
      </c>
      <c r="O296" s="14">
        <v>0</v>
      </c>
      <c r="P296" s="28">
        <v>765207230.01999998</v>
      </c>
      <c r="Q296" s="30">
        <v>5148249855.2800007</v>
      </c>
      <c r="S296" s="91">
        <v>8727448472.0200005</v>
      </c>
      <c r="T296" s="43">
        <f t="shared" si="12"/>
        <v>34909794</v>
      </c>
      <c r="U296" s="43">
        <f>VLOOKUP(A296,'IVC - CÁLCULO INICIAL'!$A$12:$U$1118,21,0)</f>
        <v>23693859.359999999</v>
      </c>
      <c r="V296" s="43">
        <f t="shared" si="13"/>
        <v>11215934.640000001</v>
      </c>
      <c r="W296" s="46">
        <f t="shared" si="14"/>
        <v>2803983.66</v>
      </c>
    </row>
    <row r="297" spans="1:23" x14ac:dyDescent="0.2">
      <c r="A297" s="26" t="s">
        <v>581</v>
      </c>
      <c r="B297" s="9">
        <v>800099651</v>
      </c>
      <c r="C297" s="6" t="s">
        <v>404</v>
      </c>
      <c r="D297" s="6" t="s">
        <v>582</v>
      </c>
      <c r="E297" s="9" t="s">
        <v>13</v>
      </c>
      <c r="F297" s="19">
        <v>2170</v>
      </c>
      <c r="G297" s="19">
        <v>3613997911.2900004</v>
      </c>
      <c r="H297" s="20">
        <v>1180289524</v>
      </c>
      <c r="I297" s="7">
        <v>0</v>
      </c>
      <c r="J297" s="7">
        <v>1180289524</v>
      </c>
      <c r="K297" s="13">
        <v>0</v>
      </c>
      <c r="L297" s="18">
        <v>24779482.949999999</v>
      </c>
      <c r="M297" s="69">
        <v>0</v>
      </c>
      <c r="N297" s="13">
        <v>0</v>
      </c>
      <c r="O297" s="14">
        <v>0</v>
      </c>
      <c r="P297" s="28">
        <v>321474043.12</v>
      </c>
      <c r="Q297" s="30">
        <v>2087454861.2200003</v>
      </c>
      <c r="S297" s="91">
        <v>3613997911.2900004</v>
      </c>
      <c r="T297" s="43">
        <f t="shared" si="12"/>
        <v>14455992</v>
      </c>
      <c r="U297" s="43">
        <f>VLOOKUP(A297,'IVC - CÁLCULO INICIAL'!$A$12:$U$1118,21,0)</f>
        <v>9811522.6400000006</v>
      </c>
      <c r="V297" s="43">
        <f t="shared" si="13"/>
        <v>4644469.3599999994</v>
      </c>
      <c r="W297" s="46">
        <f t="shared" si="14"/>
        <v>1161117.3400000001</v>
      </c>
    </row>
    <row r="298" spans="1:23" x14ac:dyDescent="0.2">
      <c r="A298" s="26" t="s">
        <v>583</v>
      </c>
      <c r="B298" s="9">
        <v>800050791</v>
      </c>
      <c r="C298" s="6" t="s">
        <v>404</v>
      </c>
      <c r="D298" s="6" t="s">
        <v>584</v>
      </c>
      <c r="E298" s="9" t="s">
        <v>13</v>
      </c>
      <c r="F298" s="19">
        <v>1526</v>
      </c>
      <c r="G298" s="19">
        <v>2959712230.2800002</v>
      </c>
      <c r="H298" s="20">
        <v>816666359</v>
      </c>
      <c r="I298" s="7">
        <v>0</v>
      </c>
      <c r="J298" s="7">
        <v>816666359</v>
      </c>
      <c r="K298" s="13">
        <v>0</v>
      </c>
      <c r="L298" s="18">
        <v>18291205.510000002</v>
      </c>
      <c r="M298" s="69">
        <v>0</v>
      </c>
      <c r="N298" s="13">
        <v>0</v>
      </c>
      <c r="O298" s="14">
        <v>0</v>
      </c>
      <c r="P298" s="28">
        <v>228917120.75999999</v>
      </c>
      <c r="Q298" s="30">
        <v>1895837545.0100002</v>
      </c>
      <c r="S298" s="91">
        <v>2959712230.2800002</v>
      </c>
      <c r="T298" s="43">
        <f t="shared" si="12"/>
        <v>11838849</v>
      </c>
      <c r="U298" s="43">
        <f>VLOOKUP(A298,'IVC - CÁLCULO INICIAL'!$A$12:$U$1118,21,0)</f>
        <v>8035224</v>
      </c>
      <c r="V298" s="43">
        <f t="shared" si="13"/>
        <v>3803625</v>
      </c>
      <c r="W298" s="46">
        <f t="shared" si="14"/>
        <v>950906.25</v>
      </c>
    </row>
    <row r="299" spans="1:23" x14ac:dyDescent="0.2">
      <c r="A299" s="26" t="s">
        <v>585</v>
      </c>
      <c r="B299" s="9">
        <v>800099441</v>
      </c>
      <c r="C299" s="6" t="s">
        <v>404</v>
      </c>
      <c r="D299" s="6" t="s">
        <v>586</v>
      </c>
      <c r="E299" s="9" t="s">
        <v>13</v>
      </c>
      <c r="F299" s="19">
        <v>611</v>
      </c>
      <c r="G299" s="19">
        <v>1192144205.8699999</v>
      </c>
      <c r="H299" s="20">
        <v>327879094</v>
      </c>
      <c r="I299" s="7">
        <v>0</v>
      </c>
      <c r="J299" s="7">
        <v>327879094</v>
      </c>
      <c r="K299" s="13">
        <v>0</v>
      </c>
      <c r="L299" s="18">
        <v>7737007.8200000003</v>
      </c>
      <c r="M299" s="69">
        <v>0</v>
      </c>
      <c r="N299" s="13">
        <v>0</v>
      </c>
      <c r="O299" s="14">
        <v>0</v>
      </c>
      <c r="P299" s="28">
        <v>91656855.040000007</v>
      </c>
      <c r="Q299" s="30">
        <v>764871249.00999987</v>
      </c>
      <c r="S299" s="91">
        <v>1192144205.8699999</v>
      </c>
      <c r="T299" s="43">
        <f t="shared" si="12"/>
        <v>4768577</v>
      </c>
      <c r="U299" s="43">
        <f>VLOOKUP(A299,'IVC - CÁLCULO INICIAL'!$A$12:$U$1118,21,0)</f>
        <v>3236512.64</v>
      </c>
      <c r="V299" s="43">
        <f t="shared" si="13"/>
        <v>1532064.3599999999</v>
      </c>
      <c r="W299" s="46">
        <f t="shared" si="14"/>
        <v>383016.09</v>
      </c>
    </row>
    <row r="300" spans="1:23" x14ac:dyDescent="0.2">
      <c r="A300" s="26" t="s">
        <v>587</v>
      </c>
      <c r="B300" s="9">
        <v>891801911</v>
      </c>
      <c r="C300" s="6" t="s">
        <v>404</v>
      </c>
      <c r="D300" s="6" t="s">
        <v>588</v>
      </c>
      <c r="E300" s="9" t="s">
        <v>13</v>
      </c>
      <c r="F300" s="19">
        <v>5560</v>
      </c>
      <c r="G300" s="19">
        <v>8422209062.6200008</v>
      </c>
      <c r="H300" s="20">
        <v>2997271463</v>
      </c>
      <c r="I300" s="7">
        <v>0</v>
      </c>
      <c r="J300" s="7">
        <v>2997271463</v>
      </c>
      <c r="K300" s="13">
        <v>0</v>
      </c>
      <c r="L300" s="18">
        <v>58476769.479999997</v>
      </c>
      <c r="M300" s="69">
        <v>0</v>
      </c>
      <c r="N300" s="13">
        <v>0</v>
      </c>
      <c r="O300" s="14">
        <v>0</v>
      </c>
      <c r="P300" s="28">
        <v>833912368.5</v>
      </c>
      <c r="Q300" s="30">
        <v>4532548461.6400003</v>
      </c>
      <c r="S300" s="91">
        <v>8422209062.6200008</v>
      </c>
      <c r="T300" s="43">
        <f t="shared" si="12"/>
        <v>33688836</v>
      </c>
      <c r="U300" s="43">
        <f>VLOOKUP(A300,'IVC - CÁLCULO INICIAL'!$A$12:$U$1118,21,0)</f>
        <v>22865175.359999999</v>
      </c>
      <c r="V300" s="43">
        <f t="shared" si="13"/>
        <v>10823660.640000001</v>
      </c>
      <c r="W300" s="46">
        <f t="shared" si="14"/>
        <v>2705915.16</v>
      </c>
    </row>
    <row r="301" spans="1:23" x14ac:dyDescent="0.2">
      <c r="A301" s="26" t="s">
        <v>589</v>
      </c>
      <c r="B301" s="9">
        <v>891855016</v>
      </c>
      <c r="C301" s="6" t="s">
        <v>404</v>
      </c>
      <c r="D301" s="6" t="s">
        <v>590</v>
      </c>
      <c r="E301" s="9" t="s">
        <v>13</v>
      </c>
      <c r="F301" s="19">
        <v>5629</v>
      </c>
      <c r="G301" s="19">
        <v>10041150407.82</v>
      </c>
      <c r="H301" s="20">
        <v>3054594169</v>
      </c>
      <c r="I301" s="7">
        <v>0</v>
      </c>
      <c r="J301" s="7">
        <v>3054594169</v>
      </c>
      <c r="K301" s="13">
        <v>0</v>
      </c>
      <c r="L301" s="18">
        <v>105858535.12</v>
      </c>
      <c r="M301" s="69">
        <v>0</v>
      </c>
      <c r="N301" s="13">
        <v>0</v>
      </c>
      <c r="O301" s="14">
        <v>0</v>
      </c>
      <c r="P301" s="28">
        <v>843813108.98000002</v>
      </c>
      <c r="Q301" s="30">
        <v>6036884594.7199993</v>
      </c>
      <c r="S301" s="91">
        <v>10041150407.82</v>
      </c>
      <c r="T301" s="43">
        <f t="shared" si="12"/>
        <v>40164602</v>
      </c>
      <c r="U301" s="43">
        <f>VLOOKUP(A301,'IVC - CÁLCULO INICIAL'!$A$12:$U$1118,21,0)</f>
        <v>27260385.359999999</v>
      </c>
      <c r="V301" s="43">
        <f t="shared" si="13"/>
        <v>12904216.640000001</v>
      </c>
      <c r="W301" s="46">
        <f t="shared" si="14"/>
        <v>3226054.16</v>
      </c>
    </row>
    <row r="302" spans="1:23" x14ac:dyDescent="0.2">
      <c r="A302" s="26" t="s">
        <v>591</v>
      </c>
      <c r="B302" s="9">
        <v>800026911</v>
      </c>
      <c r="C302" s="6" t="s">
        <v>404</v>
      </c>
      <c r="D302" s="6" t="s">
        <v>592</v>
      </c>
      <c r="E302" s="9" t="s">
        <v>13</v>
      </c>
      <c r="F302" s="19">
        <v>4963</v>
      </c>
      <c r="G302" s="19">
        <v>8427965226.8500004</v>
      </c>
      <c r="H302" s="20">
        <v>2690042215</v>
      </c>
      <c r="I302" s="7">
        <v>0</v>
      </c>
      <c r="J302" s="7">
        <v>2690042215</v>
      </c>
      <c r="K302" s="13">
        <v>0</v>
      </c>
      <c r="L302" s="18">
        <v>54491555.009999998</v>
      </c>
      <c r="M302" s="69">
        <v>0</v>
      </c>
      <c r="N302" s="13">
        <v>0</v>
      </c>
      <c r="O302" s="14">
        <v>0</v>
      </c>
      <c r="P302" s="28">
        <v>742705547.12</v>
      </c>
      <c r="Q302" s="30">
        <v>4940725909.7200003</v>
      </c>
      <c r="S302" s="91">
        <v>8427965226.8500004</v>
      </c>
      <c r="T302" s="43">
        <f t="shared" si="12"/>
        <v>33711861</v>
      </c>
      <c r="U302" s="43">
        <f>VLOOKUP(A302,'IVC - CÁLCULO INICIAL'!$A$12:$U$1118,21,0)</f>
        <v>22880802</v>
      </c>
      <c r="V302" s="43">
        <f t="shared" si="13"/>
        <v>10831059</v>
      </c>
      <c r="W302" s="46">
        <f t="shared" si="14"/>
        <v>2707764.75</v>
      </c>
    </row>
    <row r="303" spans="1:23" x14ac:dyDescent="0.2">
      <c r="A303" s="26" t="s">
        <v>593</v>
      </c>
      <c r="B303" s="9">
        <v>800099210</v>
      </c>
      <c r="C303" s="6" t="s">
        <v>404</v>
      </c>
      <c r="D303" s="6" t="s">
        <v>594</v>
      </c>
      <c r="E303" s="9" t="s">
        <v>13</v>
      </c>
      <c r="F303" s="19">
        <v>3930</v>
      </c>
      <c r="G303" s="19">
        <v>6477465169.1099997</v>
      </c>
      <c r="H303" s="20">
        <v>2115988833</v>
      </c>
      <c r="I303" s="7">
        <v>0</v>
      </c>
      <c r="J303" s="7">
        <v>2115988833</v>
      </c>
      <c r="K303" s="13">
        <v>0</v>
      </c>
      <c r="L303" s="18">
        <v>79538638.019999996</v>
      </c>
      <c r="M303" s="69">
        <v>0</v>
      </c>
      <c r="N303" s="13">
        <v>0</v>
      </c>
      <c r="O303" s="14">
        <v>0</v>
      </c>
      <c r="P303" s="28">
        <v>580243396.53999996</v>
      </c>
      <c r="Q303" s="30">
        <v>3701694301.5499997</v>
      </c>
      <c r="S303" s="91">
        <v>6477465169.1099997</v>
      </c>
      <c r="T303" s="43">
        <f t="shared" si="12"/>
        <v>25909861</v>
      </c>
      <c r="U303" s="43">
        <f>VLOOKUP(A303,'IVC - CÁLCULO INICIAL'!$A$12:$U$1118,21,0)</f>
        <v>17585454.640000001</v>
      </c>
      <c r="V303" s="43">
        <f t="shared" si="13"/>
        <v>8324406.3599999994</v>
      </c>
      <c r="W303" s="46">
        <f t="shared" si="14"/>
        <v>2081101.59</v>
      </c>
    </row>
    <row r="304" spans="1:23" x14ac:dyDescent="0.2">
      <c r="A304" s="26" t="s">
        <v>595</v>
      </c>
      <c r="B304" s="9">
        <v>891855130</v>
      </c>
      <c r="C304" s="6" t="s">
        <v>404</v>
      </c>
      <c r="D304" s="6" t="s">
        <v>596</v>
      </c>
      <c r="E304" s="9" t="s">
        <v>13</v>
      </c>
      <c r="F304" s="19">
        <v>56422</v>
      </c>
      <c r="G304" s="19">
        <v>84508538952.720001</v>
      </c>
      <c r="H304" s="20">
        <v>30623241883</v>
      </c>
      <c r="I304" s="7">
        <v>0</v>
      </c>
      <c r="J304" s="7">
        <v>30623241883</v>
      </c>
      <c r="K304" s="13">
        <v>0</v>
      </c>
      <c r="L304" s="18">
        <v>1452281851.6800001</v>
      </c>
      <c r="M304" s="69">
        <v>1062019109.86</v>
      </c>
      <c r="N304" s="13">
        <v>0</v>
      </c>
      <c r="O304" s="14">
        <v>0</v>
      </c>
      <c r="P304" s="28">
        <v>8381276837.6099997</v>
      </c>
      <c r="Q304" s="30">
        <v>42989719270.57</v>
      </c>
      <c r="S304" s="91">
        <v>84508538952.720001</v>
      </c>
      <c r="T304" s="43">
        <f t="shared" si="12"/>
        <v>338034156</v>
      </c>
      <c r="U304" s="43">
        <f>VLOOKUP(A304,'IVC - CÁLCULO INICIAL'!$A$12:$U$1118,21,0)</f>
        <v>229429419.36000001</v>
      </c>
      <c r="V304" s="43">
        <f t="shared" si="13"/>
        <v>108604736.63999999</v>
      </c>
      <c r="W304" s="46">
        <f t="shared" si="14"/>
        <v>27151184.16</v>
      </c>
    </row>
    <row r="305" spans="1:23" x14ac:dyDescent="0.2">
      <c r="A305" s="26" t="s">
        <v>597</v>
      </c>
      <c r="B305" s="9">
        <v>800029826</v>
      </c>
      <c r="C305" s="6" t="s">
        <v>404</v>
      </c>
      <c r="D305" s="6" t="s">
        <v>598</v>
      </c>
      <c r="E305" s="9" t="s">
        <v>13</v>
      </c>
      <c r="F305" s="19">
        <v>1545</v>
      </c>
      <c r="G305" s="19">
        <v>3374780370.4699993</v>
      </c>
      <c r="H305" s="20">
        <v>828797578</v>
      </c>
      <c r="I305" s="7">
        <v>0</v>
      </c>
      <c r="J305" s="7">
        <v>828797578</v>
      </c>
      <c r="K305" s="13">
        <v>0</v>
      </c>
      <c r="L305" s="18">
        <v>29213187.629999999</v>
      </c>
      <c r="M305" s="69">
        <v>0</v>
      </c>
      <c r="N305" s="13">
        <v>0</v>
      </c>
      <c r="O305" s="14">
        <v>0</v>
      </c>
      <c r="P305" s="28">
        <v>231467311.49000001</v>
      </c>
      <c r="Q305" s="30">
        <v>2285302293.3499994</v>
      </c>
      <c r="S305" s="91">
        <v>3374780370.4699993</v>
      </c>
      <c r="T305" s="43">
        <f t="shared" si="12"/>
        <v>13499121</v>
      </c>
      <c r="U305" s="43">
        <f>VLOOKUP(A305,'IVC - CÁLCULO INICIAL'!$A$12:$U$1118,21,0)</f>
        <v>9162078.6400000006</v>
      </c>
      <c r="V305" s="43">
        <f t="shared" si="13"/>
        <v>4337042.3599999994</v>
      </c>
      <c r="W305" s="46">
        <f t="shared" si="14"/>
        <v>1084260.5900000001</v>
      </c>
    </row>
    <row r="306" spans="1:23" x14ac:dyDescent="0.2">
      <c r="A306" s="26" t="s">
        <v>599</v>
      </c>
      <c r="B306" s="9">
        <v>800019277</v>
      </c>
      <c r="C306" s="6" t="s">
        <v>404</v>
      </c>
      <c r="D306" s="6" t="s">
        <v>600</v>
      </c>
      <c r="E306" s="9" t="s">
        <v>13</v>
      </c>
      <c r="F306" s="19">
        <v>2012</v>
      </c>
      <c r="G306" s="19">
        <v>3192514222.25</v>
      </c>
      <c r="H306" s="20">
        <v>1097211475</v>
      </c>
      <c r="I306" s="7">
        <v>0</v>
      </c>
      <c r="J306" s="7">
        <v>1097211475</v>
      </c>
      <c r="K306" s="13">
        <v>0</v>
      </c>
      <c r="L306" s="18">
        <v>24602037.530000001</v>
      </c>
      <c r="M306" s="69">
        <v>0</v>
      </c>
      <c r="N306" s="13">
        <v>0</v>
      </c>
      <c r="O306" s="14">
        <v>0</v>
      </c>
      <c r="P306" s="28">
        <v>298222304.11000001</v>
      </c>
      <c r="Q306" s="30">
        <v>1772478405.6100001</v>
      </c>
      <c r="S306" s="91">
        <v>3192514222.25</v>
      </c>
      <c r="T306" s="43">
        <f t="shared" si="12"/>
        <v>12770057</v>
      </c>
      <c r="U306" s="43">
        <f>VLOOKUP(A306,'IVC - CÁLCULO INICIAL'!$A$12:$U$1118,21,0)</f>
        <v>8667250.6400000006</v>
      </c>
      <c r="V306" s="43">
        <f t="shared" si="13"/>
        <v>4102806.3599999994</v>
      </c>
      <c r="W306" s="46">
        <f t="shared" si="14"/>
        <v>1025701.59</v>
      </c>
    </row>
    <row r="307" spans="1:23" x14ac:dyDescent="0.2">
      <c r="A307" s="26" t="s">
        <v>601</v>
      </c>
      <c r="B307" s="9">
        <v>891801061</v>
      </c>
      <c r="C307" s="6" t="s">
        <v>404</v>
      </c>
      <c r="D307" s="6" t="s">
        <v>602</v>
      </c>
      <c r="E307" s="9" t="s">
        <v>13</v>
      </c>
      <c r="F307" s="19">
        <v>4127</v>
      </c>
      <c r="G307" s="19">
        <v>6694051780.3699999</v>
      </c>
      <c r="H307" s="20">
        <v>2243392279</v>
      </c>
      <c r="I307" s="7">
        <v>0</v>
      </c>
      <c r="J307" s="7">
        <v>2243392279</v>
      </c>
      <c r="K307" s="13">
        <v>0</v>
      </c>
      <c r="L307" s="18">
        <v>45390969.619999997</v>
      </c>
      <c r="M307" s="69">
        <v>0</v>
      </c>
      <c r="N307" s="13">
        <v>0</v>
      </c>
      <c r="O307" s="14">
        <v>0</v>
      </c>
      <c r="P307" s="28">
        <v>618496257.48000002</v>
      </c>
      <c r="Q307" s="30">
        <v>3786772274.27</v>
      </c>
      <c r="S307" s="91">
        <v>6694051780.3699999</v>
      </c>
      <c r="T307" s="43">
        <f t="shared" si="12"/>
        <v>26776207</v>
      </c>
      <c r="U307" s="43">
        <f>VLOOKUP(A307,'IVC - CÁLCULO INICIAL'!$A$12:$U$1118,21,0)</f>
        <v>18173458.640000001</v>
      </c>
      <c r="V307" s="43">
        <f t="shared" si="13"/>
        <v>8602748.3599999994</v>
      </c>
      <c r="W307" s="46">
        <f t="shared" si="14"/>
        <v>2150687.09</v>
      </c>
    </row>
    <row r="308" spans="1:23" x14ac:dyDescent="0.2">
      <c r="A308" s="26" t="s">
        <v>603</v>
      </c>
      <c r="B308" s="9">
        <v>800015909</v>
      </c>
      <c r="C308" s="6" t="s">
        <v>404</v>
      </c>
      <c r="D308" s="6" t="s">
        <v>604</v>
      </c>
      <c r="E308" s="9" t="s">
        <v>13</v>
      </c>
      <c r="F308" s="19">
        <v>4751</v>
      </c>
      <c r="G308" s="19">
        <v>7327828092.5699997</v>
      </c>
      <c r="H308" s="20">
        <v>2581225921</v>
      </c>
      <c r="I308" s="7">
        <v>0</v>
      </c>
      <c r="J308" s="7">
        <v>2581225921</v>
      </c>
      <c r="K308" s="13">
        <v>0</v>
      </c>
      <c r="L308" s="18">
        <v>53389549.450000003</v>
      </c>
      <c r="M308" s="69">
        <v>0</v>
      </c>
      <c r="N308" s="13">
        <v>0</v>
      </c>
      <c r="O308" s="14">
        <v>0</v>
      </c>
      <c r="P308" s="28">
        <v>706852865.69000006</v>
      </c>
      <c r="Q308" s="30">
        <v>3986359756.4299998</v>
      </c>
      <c r="S308" s="91">
        <v>7327828092.5699997</v>
      </c>
      <c r="T308" s="43">
        <f t="shared" si="12"/>
        <v>29311312</v>
      </c>
      <c r="U308" s="43">
        <f>VLOOKUP(A308,'IVC - CÁLCULO INICIAL'!$A$12:$U$1118,21,0)</f>
        <v>19894076.640000001</v>
      </c>
      <c r="V308" s="43">
        <f t="shared" si="13"/>
        <v>9417235.3599999994</v>
      </c>
      <c r="W308" s="46">
        <f t="shared" si="14"/>
        <v>2354308.84</v>
      </c>
    </row>
    <row r="309" spans="1:23" x14ac:dyDescent="0.2">
      <c r="A309" s="26" t="s">
        <v>605</v>
      </c>
      <c r="B309" s="9">
        <v>891856472</v>
      </c>
      <c r="C309" s="6" t="s">
        <v>404</v>
      </c>
      <c r="D309" s="6" t="s">
        <v>606</v>
      </c>
      <c r="E309" s="9" t="s">
        <v>13</v>
      </c>
      <c r="F309" s="19">
        <v>1818</v>
      </c>
      <c r="G309" s="19">
        <v>3494051274.8099999</v>
      </c>
      <c r="H309" s="20">
        <v>969369288</v>
      </c>
      <c r="I309" s="7">
        <v>0</v>
      </c>
      <c r="J309" s="7">
        <v>969369288</v>
      </c>
      <c r="K309" s="13">
        <v>0</v>
      </c>
      <c r="L309" s="18">
        <v>21671867.82</v>
      </c>
      <c r="M309" s="69">
        <v>0</v>
      </c>
      <c r="N309" s="13">
        <v>0</v>
      </c>
      <c r="O309" s="14">
        <v>0</v>
      </c>
      <c r="P309" s="28">
        <v>272570385.60000002</v>
      </c>
      <c r="Q309" s="30">
        <v>2230439733.3899999</v>
      </c>
      <c r="S309" s="91">
        <v>3494051274.8099999</v>
      </c>
      <c r="T309" s="43">
        <f t="shared" si="12"/>
        <v>13976205</v>
      </c>
      <c r="U309" s="43">
        <f>VLOOKUP(A309,'IVC - CÁLCULO INICIAL'!$A$12:$U$1118,21,0)</f>
        <v>9485883.3599999994</v>
      </c>
      <c r="V309" s="43">
        <f t="shared" si="13"/>
        <v>4490321.6400000006</v>
      </c>
      <c r="W309" s="46">
        <f t="shared" si="14"/>
        <v>1122580.4099999999</v>
      </c>
    </row>
    <row r="310" spans="1:23" x14ac:dyDescent="0.2">
      <c r="A310" s="26" t="s">
        <v>607</v>
      </c>
      <c r="B310" s="9">
        <v>800030988</v>
      </c>
      <c r="C310" s="6" t="s">
        <v>404</v>
      </c>
      <c r="D310" s="6" t="s">
        <v>608</v>
      </c>
      <c r="E310" s="9" t="s">
        <v>13</v>
      </c>
      <c r="F310" s="19">
        <v>4751</v>
      </c>
      <c r="G310" s="19">
        <v>7228998743.7600002</v>
      </c>
      <c r="H310" s="20">
        <v>2582376937</v>
      </c>
      <c r="I310" s="7">
        <v>0</v>
      </c>
      <c r="J310" s="7">
        <v>2582376937</v>
      </c>
      <c r="K310" s="13">
        <v>0</v>
      </c>
      <c r="L310" s="18">
        <v>51776173.609999999</v>
      </c>
      <c r="M310" s="69">
        <v>0</v>
      </c>
      <c r="N310" s="13">
        <v>0</v>
      </c>
      <c r="O310" s="14">
        <v>0</v>
      </c>
      <c r="P310" s="28">
        <v>712403280.79999995</v>
      </c>
      <c r="Q310" s="30">
        <v>3882442352.3500004</v>
      </c>
      <c r="S310" s="91">
        <v>7228998743.7600002</v>
      </c>
      <c r="T310" s="43">
        <f t="shared" si="12"/>
        <v>28915995</v>
      </c>
      <c r="U310" s="43">
        <f>VLOOKUP(A310,'IVC - CÁLCULO INICIAL'!$A$12:$U$1118,21,0)</f>
        <v>19625768</v>
      </c>
      <c r="V310" s="43">
        <f t="shared" si="13"/>
        <v>9290227</v>
      </c>
      <c r="W310" s="46">
        <f t="shared" si="14"/>
        <v>2322556.75</v>
      </c>
    </row>
    <row r="311" spans="1:23" x14ac:dyDescent="0.2">
      <c r="A311" s="26" t="s">
        <v>609</v>
      </c>
      <c r="B311" s="9">
        <v>800028576</v>
      </c>
      <c r="C311" s="6" t="s">
        <v>404</v>
      </c>
      <c r="D311" s="6" t="s">
        <v>610</v>
      </c>
      <c r="E311" s="9" t="s">
        <v>13</v>
      </c>
      <c r="F311" s="19">
        <v>2470</v>
      </c>
      <c r="G311" s="19">
        <v>4923516671.0699997</v>
      </c>
      <c r="H311" s="20">
        <v>1314769989</v>
      </c>
      <c r="I311" s="7">
        <v>0</v>
      </c>
      <c r="J311" s="7">
        <v>1314769989</v>
      </c>
      <c r="K311" s="13">
        <v>0</v>
      </c>
      <c r="L311" s="18">
        <v>27893199.300000001</v>
      </c>
      <c r="M311" s="69">
        <v>0</v>
      </c>
      <c r="N311" s="13">
        <v>0</v>
      </c>
      <c r="O311" s="14">
        <v>0</v>
      </c>
      <c r="P311" s="28">
        <v>370527711.85000002</v>
      </c>
      <c r="Q311" s="30">
        <v>3210325770.9199996</v>
      </c>
      <c r="S311" s="91">
        <v>4923516671.0699997</v>
      </c>
      <c r="T311" s="43">
        <f t="shared" si="12"/>
        <v>19694067</v>
      </c>
      <c r="U311" s="43">
        <f>VLOOKUP(A311,'IVC - CÁLCULO INICIAL'!$A$12:$U$1118,21,0)</f>
        <v>13366691.359999999</v>
      </c>
      <c r="V311" s="43">
        <f t="shared" si="13"/>
        <v>6327375.6400000006</v>
      </c>
      <c r="W311" s="46">
        <f t="shared" si="14"/>
        <v>1581843.91</v>
      </c>
    </row>
    <row r="312" spans="1:23" x14ac:dyDescent="0.2">
      <c r="A312" s="26" t="s">
        <v>611</v>
      </c>
      <c r="B312" s="9">
        <v>891856131</v>
      </c>
      <c r="C312" s="6" t="s">
        <v>404</v>
      </c>
      <c r="D312" s="6" t="s">
        <v>612</v>
      </c>
      <c r="E312" s="9" t="s">
        <v>13</v>
      </c>
      <c r="F312" s="19">
        <v>2782</v>
      </c>
      <c r="G312" s="19">
        <v>4924558338.8999996</v>
      </c>
      <c r="H312" s="20">
        <v>1492635649</v>
      </c>
      <c r="I312" s="7">
        <v>0</v>
      </c>
      <c r="J312" s="7">
        <v>1492635649</v>
      </c>
      <c r="K312" s="13">
        <v>0</v>
      </c>
      <c r="L312" s="18">
        <v>34100744.060000002</v>
      </c>
      <c r="M312" s="69">
        <v>0</v>
      </c>
      <c r="N312" s="13">
        <v>0</v>
      </c>
      <c r="O312" s="14">
        <v>0</v>
      </c>
      <c r="P312" s="28">
        <v>416431144.98000002</v>
      </c>
      <c r="Q312" s="30">
        <v>2981390800.8599997</v>
      </c>
      <c r="S312" s="91">
        <v>4924558338.8999996</v>
      </c>
      <c r="T312" s="43">
        <f t="shared" si="12"/>
        <v>19698233</v>
      </c>
      <c r="U312" s="43">
        <f>VLOOKUP(A312,'IVC - CÁLCULO INICIAL'!$A$12:$U$1118,21,0)</f>
        <v>13369519.359999999</v>
      </c>
      <c r="V312" s="43">
        <f t="shared" si="13"/>
        <v>6328713.6400000006</v>
      </c>
      <c r="W312" s="46">
        <f t="shared" si="14"/>
        <v>1582178.41</v>
      </c>
    </row>
    <row r="313" spans="1:23" x14ac:dyDescent="0.2">
      <c r="A313" s="26" t="s">
        <v>613</v>
      </c>
      <c r="B313" s="9">
        <v>800019709</v>
      </c>
      <c r="C313" s="6" t="s">
        <v>404</v>
      </c>
      <c r="D313" s="6" t="s">
        <v>614</v>
      </c>
      <c r="E313" s="9" t="s">
        <v>13</v>
      </c>
      <c r="F313" s="19">
        <v>2356</v>
      </c>
      <c r="G313" s="19">
        <v>4630197210.3900003</v>
      </c>
      <c r="H313" s="20">
        <v>1266769335</v>
      </c>
      <c r="I313" s="7">
        <v>0</v>
      </c>
      <c r="J313" s="7">
        <v>1266769335</v>
      </c>
      <c r="K313" s="13">
        <v>0</v>
      </c>
      <c r="L313" s="18">
        <v>27123196.25</v>
      </c>
      <c r="M313" s="69">
        <v>0</v>
      </c>
      <c r="N313" s="13">
        <v>0</v>
      </c>
      <c r="O313" s="14">
        <v>0</v>
      </c>
      <c r="P313" s="28">
        <v>353276421.62</v>
      </c>
      <c r="Q313" s="30">
        <v>2983028257.5200005</v>
      </c>
      <c r="S313" s="91">
        <v>4630197210.3900003</v>
      </c>
      <c r="T313" s="43">
        <f t="shared" si="12"/>
        <v>18520789</v>
      </c>
      <c r="U313" s="43">
        <f>VLOOKUP(A313,'IVC - CÁLCULO INICIAL'!$A$12:$U$1118,21,0)</f>
        <v>12570368</v>
      </c>
      <c r="V313" s="43">
        <f t="shared" si="13"/>
        <v>5950421</v>
      </c>
      <c r="W313" s="46">
        <f t="shared" si="14"/>
        <v>1487605.25</v>
      </c>
    </row>
    <row r="314" spans="1:23" x14ac:dyDescent="0.2">
      <c r="A314" s="26" t="s">
        <v>615</v>
      </c>
      <c r="B314" s="9">
        <v>891800860</v>
      </c>
      <c r="C314" s="6" t="s">
        <v>404</v>
      </c>
      <c r="D314" s="6" t="s">
        <v>616</v>
      </c>
      <c r="E314" s="9" t="s">
        <v>13</v>
      </c>
      <c r="F314" s="19">
        <v>6263</v>
      </c>
      <c r="G314" s="19">
        <v>11078623864.16</v>
      </c>
      <c r="H314" s="20">
        <v>3358387480</v>
      </c>
      <c r="I314" s="7">
        <v>0</v>
      </c>
      <c r="J314" s="7">
        <v>3358387480</v>
      </c>
      <c r="K314" s="13">
        <v>0</v>
      </c>
      <c r="L314" s="18">
        <v>69627514.099999994</v>
      </c>
      <c r="M314" s="69">
        <v>0</v>
      </c>
      <c r="N314" s="13">
        <v>0</v>
      </c>
      <c r="O314" s="14">
        <v>0</v>
      </c>
      <c r="P314" s="28">
        <v>939370255.72000003</v>
      </c>
      <c r="Q314" s="30">
        <v>6711238614.3399992</v>
      </c>
      <c r="S314" s="91">
        <v>11078623864.16</v>
      </c>
      <c r="T314" s="43">
        <f t="shared" si="12"/>
        <v>44314495</v>
      </c>
      <c r="U314" s="43">
        <f>VLOOKUP(A314,'IVC - CÁLCULO INICIAL'!$A$12:$U$1118,21,0)</f>
        <v>30076987.359999999</v>
      </c>
      <c r="V314" s="43">
        <f t="shared" si="13"/>
        <v>14237507.640000001</v>
      </c>
      <c r="W314" s="46">
        <f t="shared" si="14"/>
        <v>3559376.91</v>
      </c>
    </row>
    <row r="315" spans="1:23" x14ac:dyDescent="0.2">
      <c r="A315" s="26" t="s">
        <v>617</v>
      </c>
      <c r="B315" s="9">
        <v>891855361</v>
      </c>
      <c r="C315" s="6" t="s">
        <v>404</v>
      </c>
      <c r="D315" s="6" t="s">
        <v>618</v>
      </c>
      <c r="E315" s="9" t="s">
        <v>13</v>
      </c>
      <c r="F315" s="19">
        <v>5353</v>
      </c>
      <c r="G315" s="19">
        <v>8185430160.3699989</v>
      </c>
      <c r="H315" s="20">
        <v>2909082230</v>
      </c>
      <c r="I315" s="7">
        <v>0</v>
      </c>
      <c r="J315" s="7">
        <v>2909082230</v>
      </c>
      <c r="K315" s="13">
        <v>0</v>
      </c>
      <c r="L315" s="18">
        <v>75129987.219999999</v>
      </c>
      <c r="M315" s="69">
        <v>0</v>
      </c>
      <c r="N315" s="13">
        <v>0</v>
      </c>
      <c r="O315" s="14">
        <v>0</v>
      </c>
      <c r="P315" s="28">
        <v>802260001.21000004</v>
      </c>
      <c r="Q315" s="30">
        <v>4398957941.9399996</v>
      </c>
      <c r="S315" s="91">
        <v>8185430160.3699989</v>
      </c>
      <c r="T315" s="43">
        <f t="shared" si="12"/>
        <v>32741721</v>
      </c>
      <c r="U315" s="43">
        <f>VLOOKUP(A315,'IVC - CÁLCULO INICIAL'!$A$12:$U$1118,21,0)</f>
        <v>22222352</v>
      </c>
      <c r="V315" s="43">
        <f t="shared" si="13"/>
        <v>10519369</v>
      </c>
      <c r="W315" s="46">
        <f t="shared" si="14"/>
        <v>2629842.25</v>
      </c>
    </row>
    <row r="316" spans="1:23" x14ac:dyDescent="0.2">
      <c r="A316" s="26" t="s">
        <v>619</v>
      </c>
      <c r="B316" s="9">
        <v>800028436</v>
      </c>
      <c r="C316" s="6" t="s">
        <v>404</v>
      </c>
      <c r="D316" s="6" t="s">
        <v>620</v>
      </c>
      <c r="E316" s="9" t="s">
        <v>13</v>
      </c>
      <c r="F316" s="19">
        <v>1984</v>
      </c>
      <c r="G316" s="19">
        <v>3021298175.2600002</v>
      </c>
      <c r="H316" s="20">
        <v>1067376312</v>
      </c>
      <c r="I316" s="7">
        <v>0</v>
      </c>
      <c r="J316" s="7">
        <v>1067376312</v>
      </c>
      <c r="K316" s="13">
        <v>0</v>
      </c>
      <c r="L316" s="18">
        <v>23666634.48</v>
      </c>
      <c r="M316" s="69">
        <v>0</v>
      </c>
      <c r="N316" s="13">
        <v>0</v>
      </c>
      <c r="O316" s="14">
        <v>0</v>
      </c>
      <c r="P316" s="28">
        <v>285621361.69</v>
      </c>
      <c r="Q316" s="30">
        <v>1644633867.0900002</v>
      </c>
      <c r="S316" s="91">
        <v>3021298175.2600002</v>
      </c>
      <c r="T316" s="43">
        <f t="shared" si="12"/>
        <v>12085193</v>
      </c>
      <c r="U316" s="43">
        <f>VLOOKUP(A316,'IVC - CÁLCULO INICIAL'!$A$12:$U$1118,21,0)</f>
        <v>8202422</v>
      </c>
      <c r="V316" s="43">
        <f t="shared" si="13"/>
        <v>3882771</v>
      </c>
      <c r="W316" s="46">
        <f t="shared" si="14"/>
        <v>970692.75</v>
      </c>
    </row>
    <row r="317" spans="1:23" x14ac:dyDescent="0.2">
      <c r="A317" s="26" t="s">
        <v>621</v>
      </c>
      <c r="B317" s="9">
        <v>800099187</v>
      </c>
      <c r="C317" s="6" t="s">
        <v>404</v>
      </c>
      <c r="D317" s="6" t="s">
        <v>622</v>
      </c>
      <c r="E317" s="9" t="s">
        <v>16</v>
      </c>
      <c r="F317" s="19">
        <v>2829</v>
      </c>
      <c r="G317" s="19">
        <v>5440157123.9499998</v>
      </c>
      <c r="H317" s="20">
        <v>1504880831</v>
      </c>
      <c r="I317" s="7">
        <v>0</v>
      </c>
      <c r="J317" s="7">
        <v>1504880831</v>
      </c>
      <c r="K317" s="13">
        <v>0</v>
      </c>
      <c r="L317" s="18">
        <v>32455039.780000001</v>
      </c>
      <c r="M317" s="69">
        <v>0</v>
      </c>
      <c r="N317" s="13">
        <v>0</v>
      </c>
      <c r="O317" s="14">
        <v>0</v>
      </c>
      <c r="P317" s="28">
        <v>423931705.94999999</v>
      </c>
      <c r="Q317" s="30">
        <v>3478889547.2199998</v>
      </c>
      <c r="S317" s="91">
        <v>5440157123.9499998</v>
      </c>
      <c r="T317" s="43">
        <f t="shared" si="12"/>
        <v>21760628</v>
      </c>
      <c r="U317" s="43">
        <f>VLOOKUP(A317,'IVC - CÁLCULO INICIAL'!$A$12:$U$1118,21,0)</f>
        <v>14769301.359999999</v>
      </c>
      <c r="V317" s="43">
        <f t="shared" si="13"/>
        <v>6991326.6400000006</v>
      </c>
      <c r="W317" s="46">
        <f t="shared" si="14"/>
        <v>1747831.66</v>
      </c>
    </row>
    <row r="318" spans="1:23" x14ac:dyDescent="0.2">
      <c r="A318" s="26" t="s">
        <v>623</v>
      </c>
      <c r="B318" s="9">
        <v>800099642</v>
      </c>
      <c r="C318" s="6" t="s">
        <v>404</v>
      </c>
      <c r="D318" s="6" t="s">
        <v>624</v>
      </c>
      <c r="E318" s="9" t="s">
        <v>13</v>
      </c>
      <c r="F318" s="19">
        <v>6883</v>
      </c>
      <c r="G318" s="19">
        <v>10417735268.950001</v>
      </c>
      <c r="H318" s="20">
        <v>3731987986</v>
      </c>
      <c r="I318" s="7">
        <v>0</v>
      </c>
      <c r="J318" s="7">
        <v>3731987986</v>
      </c>
      <c r="K318" s="13">
        <v>0</v>
      </c>
      <c r="L318" s="18">
        <v>85500972.209999993</v>
      </c>
      <c r="M318" s="69">
        <v>0</v>
      </c>
      <c r="N318" s="13">
        <v>0</v>
      </c>
      <c r="O318" s="14">
        <v>0</v>
      </c>
      <c r="P318" s="28">
        <v>1032377211.73</v>
      </c>
      <c r="Q318" s="30">
        <v>5567869099.0100002</v>
      </c>
      <c r="S318" s="91">
        <v>10417735268.950001</v>
      </c>
      <c r="T318" s="43">
        <f t="shared" si="12"/>
        <v>41670941</v>
      </c>
      <c r="U318" s="43">
        <f>VLOOKUP(A318,'IVC - CÁLCULO INICIAL'!$A$12:$U$1118,21,0)</f>
        <v>28282762.640000001</v>
      </c>
      <c r="V318" s="43">
        <f t="shared" si="13"/>
        <v>13388178.359999999</v>
      </c>
      <c r="W318" s="46">
        <f t="shared" si="14"/>
        <v>3347044.59</v>
      </c>
    </row>
    <row r="319" spans="1:23" x14ac:dyDescent="0.2">
      <c r="A319" s="26" t="s">
        <v>625</v>
      </c>
      <c r="B319" s="9">
        <v>800062255</v>
      </c>
      <c r="C319" s="6" t="s">
        <v>404</v>
      </c>
      <c r="D319" s="6" t="s">
        <v>626</v>
      </c>
      <c r="E319" s="9" t="s">
        <v>13</v>
      </c>
      <c r="F319" s="19">
        <v>3964</v>
      </c>
      <c r="G319" s="19">
        <v>6154321810.8900003</v>
      </c>
      <c r="H319" s="20">
        <v>2159391136</v>
      </c>
      <c r="I319" s="7">
        <v>0</v>
      </c>
      <c r="J319" s="7">
        <v>2159391136</v>
      </c>
      <c r="K319" s="13">
        <v>0</v>
      </c>
      <c r="L319" s="18">
        <v>44634805.270000003</v>
      </c>
      <c r="M319" s="69">
        <v>0</v>
      </c>
      <c r="N319" s="13">
        <v>0</v>
      </c>
      <c r="O319" s="14">
        <v>0</v>
      </c>
      <c r="P319" s="28">
        <v>593594395.05999994</v>
      </c>
      <c r="Q319" s="30">
        <v>3356701474.5600004</v>
      </c>
      <c r="S319" s="91">
        <v>6154321810.8900003</v>
      </c>
      <c r="T319" s="43">
        <f t="shared" si="12"/>
        <v>24617287</v>
      </c>
      <c r="U319" s="43">
        <f>VLOOKUP(A319,'IVC - CÁLCULO INICIAL'!$A$12:$U$1118,21,0)</f>
        <v>16708163.359999999</v>
      </c>
      <c r="V319" s="43">
        <f t="shared" si="13"/>
        <v>7909123.6400000006</v>
      </c>
      <c r="W319" s="46">
        <f t="shared" si="14"/>
        <v>1977280.91</v>
      </c>
    </row>
    <row r="320" spans="1:23" x14ac:dyDescent="0.2">
      <c r="A320" s="26" t="s">
        <v>627</v>
      </c>
      <c r="B320" s="9">
        <v>891856625</v>
      </c>
      <c r="C320" s="6" t="s">
        <v>404</v>
      </c>
      <c r="D320" s="6" t="s">
        <v>628</v>
      </c>
      <c r="E320" s="9" t="s">
        <v>13</v>
      </c>
      <c r="F320" s="19">
        <v>1909</v>
      </c>
      <c r="G320" s="19">
        <v>3074909688.2399998</v>
      </c>
      <c r="H320" s="20">
        <v>1029170667</v>
      </c>
      <c r="I320" s="7">
        <v>0</v>
      </c>
      <c r="J320" s="7">
        <v>1029170667</v>
      </c>
      <c r="K320" s="13">
        <v>0</v>
      </c>
      <c r="L320" s="18">
        <v>20820054.309999999</v>
      </c>
      <c r="M320" s="69">
        <v>0</v>
      </c>
      <c r="N320" s="13">
        <v>0</v>
      </c>
      <c r="O320" s="14">
        <v>0</v>
      </c>
      <c r="P320" s="28">
        <v>285921384.13</v>
      </c>
      <c r="Q320" s="30">
        <v>1738997582.7999997</v>
      </c>
      <c r="S320" s="91">
        <v>3074909688.2399998</v>
      </c>
      <c r="T320" s="43">
        <f t="shared" si="12"/>
        <v>12299639</v>
      </c>
      <c r="U320" s="43">
        <f>VLOOKUP(A320,'IVC - CÁLCULO INICIAL'!$A$12:$U$1118,21,0)</f>
        <v>8347970</v>
      </c>
      <c r="V320" s="43">
        <f t="shared" si="13"/>
        <v>3951669</v>
      </c>
      <c r="W320" s="46">
        <f t="shared" si="14"/>
        <v>987917.25</v>
      </c>
    </row>
    <row r="321" spans="1:23" x14ac:dyDescent="0.2">
      <c r="A321" s="26" t="s">
        <v>629</v>
      </c>
      <c r="B321" s="9">
        <v>800012635</v>
      </c>
      <c r="C321" s="6" t="s">
        <v>404</v>
      </c>
      <c r="D321" s="6" t="s">
        <v>630</v>
      </c>
      <c r="E321" s="9" t="s">
        <v>16</v>
      </c>
      <c r="F321" s="19">
        <v>4206</v>
      </c>
      <c r="G321" s="19">
        <v>7049819981.9699993</v>
      </c>
      <c r="H321" s="20">
        <v>2296122340</v>
      </c>
      <c r="I321" s="7">
        <v>0</v>
      </c>
      <c r="J321" s="7">
        <v>2296122340</v>
      </c>
      <c r="K321" s="13">
        <v>0</v>
      </c>
      <c r="L321" s="18">
        <v>44483262.969999999</v>
      </c>
      <c r="M321" s="69">
        <v>0</v>
      </c>
      <c r="N321" s="13">
        <v>0</v>
      </c>
      <c r="O321" s="14">
        <v>0</v>
      </c>
      <c r="P321" s="28">
        <v>630047121.37</v>
      </c>
      <c r="Q321" s="30">
        <v>4079167257.6300001</v>
      </c>
      <c r="S321" s="91">
        <v>7049819981.9699993</v>
      </c>
      <c r="T321" s="43">
        <f t="shared" si="12"/>
        <v>28199280</v>
      </c>
      <c r="U321" s="43">
        <f>VLOOKUP(A321,'IVC - CÁLCULO INICIAL'!$A$12:$U$1118,21,0)</f>
        <v>19139321.359999999</v>
      </c>
      <c r="V321" s="43">
        <f t="shared" si="13"/>
        <v>9059958.6400000006</v>
      </c>
      <c r="W321" s="46">
        <f t="shared" si="14"/>
        <v>2264989.66</v>
      </c>
    </row>
    <row r="322" spans="1:23" x14ac:dyDescent="0.2">
      <c r="A322" s="26" t="s">
        <v>631</v>
      </c>
      <c r="B322" s="9">
        <v>800099639</v>
      </c>
      <c r="C322" s="6" t="s">
        <v>404</v>
      </c>
      <c r="D322" s="6" t="s">
        <v>632</v>
      </c>
      <c r="E322" s="9" t="s">
        <v>13</v>
      </c>
      <c r="F322" s="19">
        <v>1274</v>
      </c>
      <c r="G322" s="19">
        <v>2080793008.4100001</v>
      </c>
      <c r="H322" s="20">
        <v>688852658</v>
      </c>
      <c r="I322" s="7">
        <v>0</v>
      </c>
      <c r="J322" s="7">
        <v>688852658</v>
      </c>
      <c r="K322" s="13">
        <v>0</v>
      </c>
      <c r="L322" s="18">
        <v>15693717.529999999</v>
      </c>
      <c r="M322" s="69">
        <v>0</v>
      </c>
      <c r="N322" s="13">
        <v>0</v>
      </c>
      <c r="O322" s="14">
        <v>0</v>
      </c>
      <c r="P322" s="28">
        <v>191114293.47999999</v>
      </c>
      <c r="Q322" s="30">
        <v>1185132339.4000001</v>
      </c>
      <c r="S322" s="91">
        <v>2080793008.4100001</v>
      </c>
      <c r="T322" s="43">
        <f t="shared" si="12"/>
        <v>8323172</v>
      </c>
      <c r="U322" s="43">
        <f>VLOOKUP(A322,'IVC - CÁLCULO INICIAL'!$A$12:$U$1118,21,0)</f>
        <v>5649076</v>
      </c>
      <c r="V322" s="43">
        <f t="shared" si="13"/>
        <v>2674096</v>
      </c>
      <c r="W322" s="46">
        <f t="shared" si="14"/>
        <v>668524</v>
      </c>
    </row>
    <row r="323" spans="1:23" x14ac:dyDescent="0.2">
      <c r="A323" s="26" t="s">
        <v>633</v>
      </c>
      <c r="B323" s="9">
        <v>891801787</v>
      </c>
      <c r="C323" s="6" t="s">
        <v>404</v>
      </c>
      <c r="D323" s="6" t="s">
        <v>634</v>
      </c>
      <c r="E323" s="9" t="s">
        <v>13</v>
      </c>
      <c r="F323" s="19">
        <v>4581</v>
      </c>
      <c r="G323" s="19">
        <v>7882244117.3400002</v>
      </c>
      <c r="H323" s="20">
        <v>2475509394</v>
      </c>
      <c r="I323" s="7">
        <v>0</v>
      </c>
      <c r="J323" s="7">
        <v>2475509394</v>
      </c>
      <c r="K323" s="13">
        <v>0</v>
      </c>
      <c r="L323" s="18">
        <v>49059393.359999999</v>
      </c>
      <c r="M323" s="69">
        <v>0</v>
      </c>
      <c r="N323" s="13">
        <v>0</v>
      </c>
      <c r="O323" s="14">
        <v>0</v>
      </c>
      <c r="P323" s="28">
        <v>686901373.50999999</v>
      </c>
      <c r="Q323" s="30">
        <v>4670773956.4700003</v>
      </c>
      <c r="S323" s="91">
        <v>7882244117.3400002</v>
      </c>
      <c r="T323" s="43">
        <f t="shared" si="12"/>
        <v>31528976</v>
      </c>
      <c r="U323" s="43">
        <f>VLOOKUP(A323,'IVC - CÁLCULO INICIAL'!$A$12:$U$1118,21,0)</f>
        <v>21399242</v>
      </c>
      <c r="V323" s="43">
        <f t="shared" si="13"/>
        <v>10129734</v>
      </c>
      <c r="W323" s="46">
        <f t="shared" si="14"/>
        <v>2532433.5</v>
      </c>
    </row>
    <row r="324" spans="1:23" x14ac:dyDescent="0.2">
      <c r="A324" s="26" t="s">
        <v>635</v>
      </c>
      <c r="B324" s="9">
        <v>800027292</v>
      </c>
      <c r="C324" s="6" t="s">
        <v>404</v>
      </c>
      <c r="D324" s="6" t="s">
        <v>636</v>
      </c>
      <c r="E324" s="9" t="s">
        <v>13</v>
      </c>
      <c r="F324" s="19">
        <v>4990</v>
      </c>
      <c r="G324" s="19">
        <v>8100746948.8800001</v>
      </c>
      <c r="H324" s="20">
        <v>2514911651</v>
      </c>
      <c r="I324" s="7">
        <v>0</v>
      </c>
      <c r="J324" s="7">
        <v>2514911651</v>
      </c>
      <c r="K324" s="13">
        <v>0</v>
      </c>
      <c r="L324" s="18">
        <v>178392875.16999999</v>
      </c>
      <c r="M324" s="69">
        <v>0</v>
      </c>
      <c r="N324" s="13">
        <v>0</v>
      </c>
      <c r="O324" s="14">
        <v>0</v>
      </c>
      <c r="P324" s="28">
        <v>747955939.79999995</v>
      </c>
      <c r="Q324" s="30">
        <v>4659486482.9099998</v>
      </c>
      <c r="S324" s="91">
        <v>8100746948.8800001</v>
      </c>
      <c r="T324" s="43">
        <f t="shared" si="12"/>
        <v>32402988</v>
      </c>
      <c r="U324" s="43">
        <f>VLOOKUP(A324,'IVC - CÁLCULO INICIAL'!$A$12:$U$1118,21,0)</f>
        <v>21992448</v>
      </c>
      <c r="V324" s="43">
        <f t="shared" si="13"/>
        <v>10410540</v>
      </c>
      <c r="W324" s="46">
        <f t="shared" si="14"/>
        <v>2602635</v>
      </c>
    </row>
    <row r="325" spans="1:23" x14ac:dyDescent="0.2">
      <c r="A325" s="26" t="s">
        <v>637</v>
      </c>
      <c r="B325" s="9">
        <v>800099635</v>
      </c>
      <c r="C325" s="6" t="s">
        <v>404</v>
      </c>
      <c r="D325" s="6" t="s">
        <v>638</v>
      </c>
      <c r="E325" s="9" t="s">
        <v>13</v>
      </c>
      <c r="F325" s="19">
        <v>1465</v>
      </c>
      <c r="G325" s="19">
        <v>2429014428.23</v>
      </c>
      <c r="H325" s="20">
        <v>786409537</v>
      </c>
      <c r="I325" s="7">
        <v>0</v>
      </c>
      <c r="J325" s="7">
        <v>786409537</v>
      </c>
      <c r="K325" s="13">
        <v>0</v>
      </c>
      <c r="L325" s="18">
        <v>17141204.149999999</v>
      </c>
      <c r="M325" s="69">
        <v>0</v>
      </c>
      <c r="N325" s="13">
        <v>0</v>
      </c>
      <c r="O325" s="14">
        <v>0</v>
      </c>
      <c r="P325" s="28">
        <v>219316402.72</v>
      </c>
      <c r="Q325" s="30">
        <v>1406147284.3599999</v>
      </c>
      <c r="S325" s="91">
        <v>2429014428.23</v>
      </c>
      <c r="T325" s="43">
        <f t="shared" si="12"/>
        <v>9716058</v>
      </c>
      <c r="U325" s="43">
        <f>VLOOKUP(A325,'IVC - CÁLCULO INICIAL'!$A$12:$U$1118,21,0)</f>
        <v>6594450.6399999997</v>
      </c>
      <c r="V325" s="43">
        <f t="shared" si="13"/>
        <v>3121607.3600000003</v>
      </c>
      <c r="W325" s="46">
        <f t="shared" si="14"/>
        <v>780401.84</v>
      </c>
    </row>
    <row r="326" spans="1:23" x14ac:dyDescent="0.2">
      <c r="A326" s="26" t="s">
        <v>639</v>
      </c>
      <c r="B326" s="9">
        <v>800099631</v>
      </c>
      <c r="C326" s="6" t="s">
        <v>404</v>
      </c>
      <c r="D326" s="6" t="s">
        <v>640</v>
      </c>
      <c r="E326" s="9" t="s">
        <v>13</v>
      </c>
      <c r="F326" s="19">
        <v>5125</v>
      </c>
      <c r="G326" s="19">
        <v>8650345077.2099991</v>
      </c>
      <c r="H326" s="20">
        <v>2761490485</v>
      </c>
      <c r="I326" s="7">
        <v>0</v>
      </c>
      <c r="J326" s="7">
        <v>2761490485</v>
      </c>
      <c r="K326" s="13">
        <v>0</v>
      </c>
      <c r="L326" s="18">
        <v>58680078.259999998</v>
      </c>
      <c r="M326" s="69">
        <v>0</v>
      </c>
      <c r="N326" s="13">
        <v>0</v>
      </c>
      <c r="O326" s="14">
        <v>0</v>
      </c>
      <c r="P326" s="28">
        <v>768357465.63</v>
      </c>
      <c r="Q326" s="30">
        <v>5061817048.3199987</v>
      </c>
      <c r="S326" s="91">
        <v>8650345077.2099991</v>
      </c>
      <c r="T326" s="43">
        <f t="shared" si="12"/>
        <v>34601380</v>
      </c>
      <c r="U326" s="43">
        <f>VLOOKUP(A326,'IVC - CÁLCULO INICIAL'!$A$12:$U$1118,21,0)</f>
        <v>23484534</v>
      </c>
      <c r="V326" s="43">
        <f t="shared" si="13"/>
        <v>11116846</v>
      </c>
      <c r="W326" s="46">
        <f t="shared" si="14"/>
        <v>2779211.5</v>
      </c>
    </row>
    <row r="327" spans="1:23" x14ac:dyDescent="0.2">
      <c r="A327" s="26" t="s">
        <v>641</v>
      </c>
      <c r="B327" s="9">
        <v>891800986</v>
      </c>
      <c r="C327" s="6" t="s">
        <v>404</v>
      </c>
      <c r="D327" s="6" t="s">
        <v>642</v>
      </c>
      <c r="E327" s="9" t="s">
        <v>13</v>
      </c>
      <c r="F327" s="19">
        <v>10792</v>
      </c>
      <c r="G327" s="19">
        <v>16349089209.940001</v>
      </c>
      <c r="H327" s="20">
        <v>5896940451</v>
      </c>
      <c r="I327" s="7">
        <v>0</v>
      </c>
      <c r="J327" s="7">
        <v>5896940451</v>
      </c>
      <c r="K327" s="13">
        <v>0</v>
      </c>
      <c r="L327" s="18">
        <v>480862030.07999998</v>
      </c>
      <c r="M327" s="69">
        <v>0</v>
      </c>
      <c r="N327" s="13">
        <v>0</v>
      </c>
      <c r="O327" s="14">
        <v>0</v>
      </c>
      <c r="P327" s="28">
        <v>1609320361.4400001</v>
      </c>
      <c r="Q327" s="30">
        <v>8361966367.4200001</v>
      </c>
      <c r="S327" s="91">
        <v>16349089209.940001</v>
      </c>
      <c r="T327" s="43">
        <f t="shared" si="12"/>
        <v>65396357</v>
      </c>
      <c r="U327" s="43">
        <f>VLOOKUP(A327,'IVC - CÁLCULO INICIAL'!$A$12:$U$1118,21,0)</f>
        <v>44385598</v>
      </c>
      <c r="V327" s="43">
        <f t="shared" si="13"/>
        <v>21010759</v>
      </c>
      <c r="W327" s="46">
        <f t="shared" si="14"/>
        <v>5252689.75</v>
      </c>
    </row>
    <row r="328" spans="1:23" x14ac:dyDescent="0.2">
      <c r="A328" s="26" t="s">
        <v>643</v>
      </c>
      <c r="B328" s="9">
        <v>891801347</v>
      </c>
      <c r="C328" s="6" t="s">
        <v>404</v>
      </c>
      <c r="D328" s="6" t="s">
        <v>644</v>
      </c>
      <c r="E328" s="9" t="s">
        <v>13</v>
      </c>
      <c r="F328" s="19">
        <v>2024</v>
      </c>
      <c r="G328" s="19">
        <v>3603377096.6900001</v>
      </c>
      <c r="H328" s="20">
        <v>1078271051</v>
      </c>
      <c r="I328" s="7">
        <v>0</v>
      </c>
      <c r="J328" s="7">
        <v>1078271051</v>
      </c>
      <c r="K328" s="13">
        <v>0</v>
      </c>
      <c r="L328" s="18">
        <v>113438050.69</v>
      </c>
      <c r="M328" s="69">
        <v>0</v>
      </c>
      <c r="N328" s="13">
        <v>0</v>
      </c>
      <c r="O328" s="14">
        <v>0</v>
      </c>
      <c r="P328" s="28">
        <v>303472696.79000002</v>
      </c>
      <c r="Q328" s="30">
        <v>2108195298.21</v>
      </c>
      <c r="S328" s="91">
        <v>3603377096.6900001</v>
      </c>
      <c r="T328" s="43">
        <f t="shared" si="12"/>
        <v>14413508</v>
      </c>
      <c r="U328" s="43">
        <f>VLOOKUP(A328,'IVC - CÁLCULO INICIAL'!$A$12:$U$1118,21,0)</f>
        <v>9782688.6400000006</v>
      </c>
      <c r="V328" s="43">
        <f t="shared" si="13"/>
        <v>4630819.3599999994</v>
      </c>
      <c r="W328" s="46">
        <f t="shared" si="14"/>
        <v>1157704.8400000001</v>
      </c>
    </row>
    <row r="329" spans="1:23" x14ac:dyDescent="0.2">
      <c r="A329" s="26" t="s">
        <v>645</v>
      </c>
      <c r="B329" s="9">
        <v>891802106</v>
      </c>
      <c r="C329" s="6" t="s">
        <v>404</v>
      </c>
      <c r="D329" s="6" t="s">
        <v>646</v>
      </c>
      <c r="E329" s="9" t="s">
        <v>13</v>
      </c>
      <c r="F329" s="19">
        <v>3623</v>
      </c>
      <c r="G329" s="19">
        <v>6366814525.3999996</v>
      </c>
      <c r="H329" s="20">
        <v>1943901037</v>
      </c>
      <c r="I329" s="7">
        <v>0</v>
      </c>
      <c r="J329" s="7">
        <v>1943901037</v>
      </c>
      <c r="K329" s="13">
        <v>0</v>
      </c>
      <c r="L329" s="18">
        <v>50077824.450000003</v>
      </c>
      <c r="M329" s="69">
        <v>0</v>
      </c>
      <c r="N329" s="13">
        <v>0</v>
      </c>
      <c r="O329" s="14">
        <v>0</v>
      </c>
      <c r="P329" s="28">
        <v>543490647.78999996</v>
      </c>
      <c r="Q329" s="30">
        <v>3829345016.1599998</v>
      </c>
      <c r="S329" s="91">
        <v>6366814525.3999996</v>
      </c>
      <c r="T329" s="43">
        <f t="shared" si="12"/>
        <v>25467258</v>
      </c>
      <c r="U329" s="43">
        <f>VLOOKUP(A329,'IVC - CÁLCULO INICIAL'!$A$12:$U$1118,21,0)</f>
        <v>17285052.640000001</v>
      </c>
      <c r="V329" s="43">
        <f t="shared" si="13"/>
        <v>8182205.3599999994</v>
      </c>
      <c r="W329" s="46">
        <f t="shared" si="14"/>
        <v>2045551.34</v>
      </c>
    </row>
    <row r="330" spans="1:23" x14ac:dyDescent="0.2">
      <c r="A330" s="26" t="s">
        <v>647</v>
      </c>
      <c r="B330" s="9">
        <v>890801053</v>
      </c>
      <c r="C330" s="6" t="s">
        <v>65</v>
      </c>
      <c r="D330" s="6" t="s">
        <v>648</v>
      </c>
      <c r="E330" s="9" t="s">
        <v>49</v>
      </c>
      <c r="F330" s="19">
        <v>100875</v>
      </c>
      <c r="G330" s="19">
        <v>187141308054.23999</v>
      </c>
      <c r="H330" s="20">
        <v>54673026957</v>
      </c>
      <c r="I330" s="7">
        <v>0</v>
      </c>
      <c r="J330" s="7">
        <v>54673026957</v>
      </c>
      <c r="K330" s="13">
        <v>0</v>
      </c>
      <c r="L330" s="18">
        <v>5047419640.75</v>
      </c>
      <c r="M330" s="69">
        <v>3907713371.5500002</v>
      </c>
      <c r="N330" s="13">
        <v>0</v>
      </c>
      <c r="O330" s="14">
        <v>1267320782.3599999</v>
      </c>
      <c r="P330" s="28">
        <v>18841746861.280003</v>
      </c>
      <c r="Q330" s="30">
        <v>103404080441.29999</v>
      </c>
      <c r="S330" s="91">
        <v>187141308054.23999</v>
      </c>
      <c r="T330" s="43">
        <f t="shared" si="12"/>
        <v>748565232</v>
      </c>
      <c r="U330" s="43">
        <f>VLOOKUP(A330,'IVC - CÁLCULO INICIAL'!$A$12:$U$1118,21,0)</f>
        <v>508063708</v>
      </c>
      <c r="V330" s="43">
        <f t="shared" si="13"/>
        <v>240501524</v>
      </c>
      <c r="W330" s="46">
        <f t="shared" si="14"/>
        <v>60125381</v>
      </c>
    </row>
    <row r="331" spans="1:23" x14ac:dyDescent="0.2">
      <c r="A331" s="26" t="s">
        <v>649</v>
      </c>
      <c r="B331" s="9">
        <v>890801132</v>
      </c>
      <c r="C331" s="6" t="s">
        <v>65</v>
      </c>
      <c r="D331" s="6" t="s">
        <v>650</v>
      </c>
      <c r="E331" s="9" t="s">
        <v>13</v>
      </c>
      <c r="F331" s="19">
        <v>14479</v>
      </c>
      <c r="G331" s="19">
        <v>23448598219.869999</v>
      </c>
      <c r="H331" s="20">
        <v>7811143085</v>
      </c>
      <c r="I331" s="7">
        <v>0</v>
      </c>
      <c r="J331" s="7">
        <v>7811143085</v>
      </c>
      <c r="K331" s="13">
        <v>0</v>
      </c>
      <c r="L331" s="18">
        <v>479918540.12</v>
      </c>
      <c r="M331" s="69">
        <v>0</v>
      </c>
      <c r="N331" s="13">
        <v>0</v>
      </c>
      <c r="O331" s="14">
        <v>0</v>
      </c>
      <c r="P331" s="28">
        <v>2731456750.3200002</v>
      </c>
      <c r="Q331" s="30">
        <v>12426079844.429998</v>
      </c>
      <c r="S331" s="91">
        <v>23448598219.869999</v>
      </c>
      <c r="T331" s="43">
        <f t="shared" si="12"/>
        <v>93794393</v>
      </c>
      <c r="U331" s="43">
        <f>VLOOKUP(A331,'IVC - CÁLCULO INICIAL'!$A$12:$U$1118,21,0)</f>
        <v>63659818.640000001</v>
      </c>
      <c r="V331" s="43">
        <f t="shared" si="13"/>
        <v>30134574.359999999</v>
      </c>
      <c r="W331" s="46">
        <f t="shared" si="14"/>
        <v>7533643.5899999999</v>
      </c>
    </row>
    <row r="332" spans="1:23" x14ac:dyDescent="0.2">
      <c r="A332" s="26" t="s">
        <v>651</v>
      </c>
      <c r="B332" s="9">
        <v>890801139</v>
      </c>
      <c r="C332" s="6" t="s">
        <v>65</v>
      </c>
      <c r="D332" s="6" t="s">
        <v>652</v>
      </c>
      <c r="E332" s="9" t="s">
        <v>13</v>
      </c>
      <c r="F332" s="19">
        <v>22917</v>
      </c>
      <c r="G332" s="19">
        <v>36901209495.539993</v>
      </c>
      <c r="H332" s="20">
        <v>12473063921</v>
      </c>
      <c r="I332" s="7">
        <v>0</v>
      </c>
      <c r="J332" s="7">
        <v>12473063921</v>
      </c>
      <c r="K332" s="13">
        <v>0</v>
      </c>
      <c r="L332" s="18">
        <v>578370980.24000001</v>
      </c>
      <c r="M332" s="69">
        <v>0</v>
      </c>
      <c r="N332" s="13">
        <v>0</v>
      </c>
      <c r="O332" s="14">
        <v>0</v>
      </c>
      <c r="P332" s="28">
        <v>4319473488.4300003</v>
      </c>
      <c r="Q332" s="30">
        <v>19530301105.869999</v>
      </c>
      <c r="S332" s="91">
        <v>36901209495.539993</v>
      </c>
      <c r="T332" s="43">
        <f t="shared" si="12"/>
        <v>147604838</v>
      </c>
      <c r="U332" s="43">
        <f>VLOOKUP(A332,'IVC - CÁLCULO INICIAL'!$A$12:$U$1118,21,0)</f>
        <v>100181865.36</v>
      </c>
      <c r="V332" s="43">
        <f t="shared" si="13"/>
        <v>47422972.640000001</v>
      </c>
      <c r="W332" s="46">
        <f t="shared" si="14"/>
        <v>11855743.16</v>
      </c>
    </row>
    <row r="333" spans="1:23" x14ac:dyDescent="0.2">
      <c r="A333" s="26" t="s">
        <v>653</v>
      </c>
      <c r="B333" s="9">
        <v>890801142</v>
      </c>
      <c r="C333" s="6" t="s">
        <v>65</v>
      </c>
      <c r="D333" s="6" t="s">
        <v>654</v>
      </c>
      <c r="E333" s="9" t="s">
        <v>13</v>
      </c>
      <c r="F333" s="19">
        <v>8938</v>
      </c>
      <c r="G333" s="19">
        <v>14399528301.07</v>
      </c>
      <c r="H333" s="20">
        <v>4865342391</v>
      </c>
      <c r="I333" s="7">
        <v>0</v>
      </c>
      <c r="J333" s="7">
        <v>4865342391</v>
      </c>
      <c r="K333" s="13">
        <v>0</v>
      </c>
      <c r="L333" s="18">
        <v>308688794.67000002</v>
      </c>
      <c r="M333" s="69">
        <v>0</v>
      </c>
      <c r="N333" s="13">
        <v>0</v>
      </c>
      <c r="O333" s="14">
        <v>0</v>
      </c>
      <c r="P333" s="28">
        <v>1674855504.0999999</v>
      </c>
      <c r="Q333" s="30">
        <v>7550641611.2999992</v>
      </c>
      <c r="S333" s="91">
        <v>14399528301.07</v>
      </c>
      <c r="T333" s="43">
        <f t="shared" ref="T333:T396" si="15">+ROUND(S333*0.004,0)</f>
        <v>57598113</v>
      </c>
      <c r="U333" s="43">
        <f>VLOOKUP(A333,'IVC - CÁLCULO INICIAL'!$A$12:$U$1118,21,0)</f>
        <v>39092800</v>
      </c>
      <c r="V333" s="43">
        <f t="shared" ref="V333:V396" si="16">+T333-U333</f>
        <v>18505313</v>
      </c>
      <c r="W333" s="46">
        <f t="shared" ref="W333:W396" si="17">ROUND(V333/4,2)</f>
        <v>4626328.25</v>
      </c>
    </row>
    <row r="334" spans="1:23" x14ac:dyDescent="0.2">
      <c r="A334" s="26" t="s">
        <v>655</v>
      </c>
      <c r="B334" s="9">
        <v>890802650</v>
      </c>
      <c r="C334" s="6" t="s">
        <v>65</v>
      </c>
      <c r="D334" s="6" t="s">
        <v>656</v>
      </c>
      <c r="E334" s="9" t="s">
        <v>13</v>
      </c>
      <c r="F334" s="19">
        <v>7203</v>
      </c>
      <c r="G334" s="19">
        <v>11621794717.6</v>
      </c>
      <c r="H334" s="20">
        <v>3903243874</v>
      </c>
      <c r="I334" s="7">
        <v>0</v>
      </c>
      <c r="J334" s="7">
        <v>3903243874</v>
      </c>
      <c r="K334" s="13">
        <v>0</v>
      </c>
      <c r="L334" s="18">
        <v>188371882.16999999</v>
      </c>
      <c r="M334" s="69">
        <v>0</v>
      </c>
      <c r="N334" s="13">
        <v>0</v>
      </c>
      <c r="O334" s="14">
        <v>0</v>
      </c>
      <c r="P334" s="28">
        <v>1359026687.78</v>
      </c>
      <c r="Q334" s="30">
        <v>6171152273.6500006</v>
      </c>
      <c r="S334" s="91">
        <v>11621794717.6</v>
      </c>
      <c r="T334" s="43">
        <f t="shared" si="15"/>
        <v>46487179</v>
      </c>
      <c r="U334" s="43">
        <f>VLOOKUP(A334,'IVC - CÁLCULO INICIAL'!$A$12:$U$1118,21,0)</f>
        <v>31551623.359999999</v>
      </c>
      <c r="V334" s="43">
        <f t="shared" si="16"/>
        <v>14935555.640000001</v>
      </c>
      <c r="W334" s="46">
        <f t="shared" si="17"/>
        <v>3733888.91</v>
      </c>
    </row>
    <row r="335" spans="1:23" x14ac:dyDescent="0.2">
      <c r="A335" s="26" t="s">
        <v>657</v>
      </c>
      <c r="B335" s="9">
        <v>890801133</v>
      </c>
      <c r="C335" s="6" t="s">
        <v>65</v>
      </c>
      <c r="D335" s="6" t="s">
        <v>658</v>
      </c>
      <c r="E335" s="9" t="s">
        <v>13</v>
      </c>
      <c r="F335" s="19">
        <v>28885</v>
      </c>
      <c r="G335" s="19">
        <v>46725683424.459991</v>
      </c>
      <c r="H335" s="20">
        <v>15712652053</v>
      </c>
      <c r="I335" s="7">
        <v>0</v>
      </c>
      <c r="J335" s="7">
        <v>15712652053</v>
      </c>
      <c r="K335" s="13">
        <v>0</v>
      </c>
      <c r="L335" s="18">
        <v>956355386.97000003</v>
      </c>
      <c r="M335" s="69">
        <v>0</v>
      </c>
      <c r="N335" s="13">
        <v>0</v>
      </c>
      <c r="O335" s="14">
        <v>0</v>
      </c>
      <c r="P335" s="28">
        <v>5445356967.5200005</v>
      </c>
      <c r="Q335" s="30">
        <v>24611319016.969997</v>
      </c>
      <c r="S335" s="91">
        <v>46725683424.459991</v>
      </c>
      <c r="T335" s="43">
        <f t="shared" si="15"/>
        <v>186902734</v>
      </c>
      <c r="U335" s="43">
        <f>VLOOKUP(A335,'IVC - CÁLCULO INICIAL'!$A$12:$U$1118,21,0)</f>
        <v>126854002.64</v>
      </c>
      <c r="V335" s="43">
        <f t="shared" si="16"/>
        <v>60048731.359999999</v>
      </c>
      <c r="W335" s="46">
        <f t="shared" si="17"/>
        <v>15012182.84</v>
      </c>
    </row>
    <row r="336" spans="1:23" x14ac:dyDescent="0.2">
      <c r="A336" s="26" t="s">
        <v>659</v>
      </c>
      <c r="B336" s="9">
        <v>890801144</v>
      </c>
      <c r="C336" s="6" t="s">
        <v>65</v>
      </c>
      <c r="D336" s="6" t="s">
        <v>660</v>
      </c>
      <c r="E336" s="9" t="s">
        <v>13</v>
      </c>
      <c r="F336" s="19">
        <v>6450</v>
      </c>
      <c r="G336" s="19">
        <v>11178857741.110001</v>
      </c>
      <c r="H336" s="20">
        <v>3444006876</v>
      </c>
      <c r="I336" s="7">
        <v>0</v>
      </c>
      <c r="J336" s="7">
        <v>3444006876</v>
      </c>
      <c r="K336" s="13">
        <v>0</v>
      </c>
      <c r="L336" s="18">
        <v>172345257.52000001</v>
      </c>
      <c r="M336" s="69">
        <v>0</v>
      </c>
      <c r="N336" s="13">
        <v>0</v>
      </c>
      <c r="O336" s="14">
        <v>0</v>
      </c>
      <c r="P336" s="28">
        <v>1216875403.45</v>
      </c>
      <c r="Q336" s="30">
        <v>6345630204.1400003</v>
      </c>
      <c r="S336" s="91">
        <v>11178857741.110001</v>
      </c>
      <c r="T336" s="43">
        <f t="shared" si="15"/>
        <v>44715431</v>
      </c>
      <c r="U336" s="43">
        <f>VLOOKUP(A336,'IVC - CÁLCULO INICIAL'!$A$12:$U$1118,21,0)</f>
        <v>30349108.640000001</v>
      </c>
      <c r="V336" s="43">
        <f t="shared" si="16"/>
        <v>14366322.359999999</v>
      </c>
      <c r="W336" s="46">
        <f t="shared" si="17"/>
        <v>3591580.59</v>
      </c>
    </row>
    <row r="337" spans="1:23" x14ac:dyDescent="0.2">
      <c r="A337" s="26" t="s">
        <v>661</v>
      </c>
      <c r="B337" s="9">
        <v>890801130</v>
      </c>
      <c r="C337" s="6" t="s">
        <v>65</v>
      </c>
      <c r="D337" s="6" t="s">
        <v>662</v>
      </c>
      <c r="E337" s="9" t="s">
        <v>13</v>
      </c>
      <c r="F337" s="19">
        <v>40945</v>
      </c>
      <c r="G337" s="19">
        <v>64489083519.709999</v>
      </c>
      <c r="H337" s="20">
        <v>22248273536</v>
      </c>
      <c r="I337" s="7">
        <v>0</v>
      </c>
      <c r="J337" s="7">
        <v>22248273536</v>
      </c>
      <c r="K337" s="13">
        <v>0</v>
      </c>
      <c r="L337" s="18">
        <v>1174926392.6400001</v>
      </c>
      <c r="M337" s="69">
        <v>0</v>
      </c>
      <c r="N337" s="13">
        <v>0</v>
      </c>
      <c r="O337" s="14">
        <v>0</v>
      </c>
      <c r="P337" s="28">
        <v>7715624358.4499998</v>
      </c>
      <c r="Q337" s="30">
        <v>33350259232.619999</v>
      </c>
      <c r="S337" s="91">
        <v>64489083519.709999</v>
      </c>
      <c r="T337" s="43">
        <f t="shared" si="15"/>
        <v>257956334</v>
      </c>
      <c r="U337" s="43">
        <f>VLOOKUP(A337,'IVC - CÁLCULO INICIAL'!$A$12:$U$1118,21,0)</f>
        <v>175079266</v>
      </c>
      <c r="V337" s="43">
        <f t="shared" si="16"/>
        <v>82877068</v>
      </c>
      <c r="W337" s="46">
        <f t="shared" si="17"/>
        <v>20719267</v>
      </c>
    </row>
    <row r="338" spans="1:23" x14ac:dyDescent="0.2">
      <c r="A338" s="26" t="s">
        <v>663</v>
      </c>
      <c r="B338" s="9">
        <v>890802795</v>
      </c>
      <c r="C338" s="6" t="s">
        <v>65</v>
      </c>
      <c r="D338" s="6" t="s">
        <v>664</v>
      </c>
      <c r="E338" s="9" t="s">
        <v>13</v>
      </c>
      <c r="F338" s="19">
        <v>3615</v>
      </c>
      <c r="G338" s="19">
        <v>6162810030.1800003</v>
      </c>
      <c r="H338" s="20">
        <v>1976026827</v>
      </c>
      <c r="I338" s="7">
        <v>0</v>
      </c>
      <c r="J338" s="7">
        <v>1976026827</v>
      </c>
      <c r="K338" s="13">
        <v>0</v>
      </c>
      <c r="L338" s="18">
        <v>60591779.32</v>
      </c>
      <c r="M338" s="69">
        <v>0</v>
      </c>
      <c r="N338" s="13">
        <v>0</v>
      </c>
      <c r="O338" s="14">
        <v>0</v>
      </c>
      <c r="P338" s="28">
        <v>681873092.97000003</v>
      </c>
      <c r="Q338" s="30">
        <v>3444318330.8900003</v>
      </c>
      <c r="S338" s="91">
        <v>6162810030.1800003</v>
      </c>
      <c r="T338" s="43">
        <f t="shared" si="15"/>
        <v>24651240</v>
      </c>
      <c r="U338" s="43">
        <f>VLOOKUP(A338,'IVC - CÁLCULO INICIAL'!$A$12:$U$1118,21,0)</f>
        <v>16731208</v>
      </c>
      <c r="V338" s="43">
        <f t="shared" si="16"/>
        <v>7920032</v>
      </c>
      <c r="W338" s="46">
        <f t="shared" si="17"/>
        <v>1980008</v>
      </c>
    </row>
    <row r="339" spans="1:23" x14ac:dyDescent="0.2">
      <c r="A339" s="26" t="s">
        <v>665</v>
      </c>
      <c r="B339" s="9">
        <v>890802505</v>
      </c>
      <c r="C339" s="6" t="s">
        <v>65</v>
      </c>
      <c r="D339" s="6" t="s">
        <v>666</v>
      </c>
      <c r="E339" s="9" t="s">
        <v>13</v>
      </c>
      <c r="F339" s="19">
        <v>12820</v>
      </c>
      <c r="G339" s="19">
        <v>21233145822.25</v>
      </c>
      <c r="H339" s="20">
        <v>6931028578</v>
      </c>
      <c r="I339" s="7">
        <v>0</v>
      </c>
      <c r="J339" s="7">
        <v>6931028578</v>
      </c>
      <c r="K339" s="13">
        <v>0</v>
      </c>
      <c r="L339" s="18">
        <v>298850321.94999999</v>
      </c>
      <c r="M339" s="69">
        <v>0</v>
      </c>
      <c r="N339" s="13">
        <v>0</v>
      </c>
      <c r="O339" s="14">
        <v>0</v>
      </c>
      <c r="P339" s="28">
        <v>2417704513.1900001</v>
      </c>
      <c r="Q339" s="30">
        <v>11585562409.109999</v>
      </c>
      <c r="S339" s="91">
        <v>21233145822.25</v>
      </c>
      <c r="T339" s="43">
        <f t="shared" si="15"/>
        <v>84932583</v>
      </c>
      <c r="U339" s="43">
        <f>VLOOKUP(A339,'IVC - CÁLCULO INICIAL'!$A$12:$U$1118,21,0)</f>
        <v>57645160.640000001</v>
      </c>
      <c r="V339" s="43">
        <f t="shared" si="16"/>
        <v>27287422.359999999</v>
      </c>
      <c r="W339" s="46">
        <f t="shared" si="17"/>
        <v>6821855.5899999999</v>
      </c>
    </row>
    <row r="340" spans="1:23" x14ac:dyDescent="0.2">
      <c r="A340" s="26" t="s">
        <v>667</v>
      </c>
      <c r="B340" s="9">
        <v>890801145</v>
      </c>
      <c r="C340" s="6" t="s">
        <v>65</v>
      </c>
      <c r="D340" s="6" t="s">
        <v>668</v>
      </c>
      <c r="E340" s="9" t="s">
        <v>13</v>
      </c>
      <c r="F340" s="19">
        <v>6031</v>
      </c>
      <c r="G340" s="19">
        <v>8175681815.8599987</v>
      </c>
      <c r="H340" s="20">
        <v>3222545155</v>
      </c>
      <c r="I340" s="7">
        <v>0</v>
      </c>
      <c r="J340" s="7">
        <v>3222545155</v>
      </c>
      <c r="K340" s="13">
        <v>0</v>
      </c>
      <c r="L340" s="18">
        <v>151831670.83000001</v>
      </c>
      <c r="M340" s="69">
        <v>0</v>
      </c>
      <c r="N340" s="13">
        <v>0</v>
      </c>
      <c r="O340" s="14">
        <v>0</v>
      </c>
      <c r="P340" s="28">
        <v>1088505053.73</v>
      </c>
      <c r="Q340" s="30">
        <v>3712799936.2999997</v>
      </c>
      <c r="S340" s="91">
        <v>8175681815.8599987</v>
      </c>
      <c r="T340" s="43">
        <f t="shared" si="15"/>
        <v>32702727</v>
      </c>
      <c r="U340" s="43">
        <f>VLOOKUP(A340,'IVC - CÁLCULO INICIAL'!$A$12:$U$1118,21,0)</f>
        <v>22195886.640000001</v>
      </c>
      <c r="V340" s="43">
        <f t="shared" si="16"/>
        <v>10506840.359999999</v>
      </c>
      <c r="W340" s="46">
        <f t="shared" si="17"/>
        <v>2626710.09</v>
      </c>
    </row>
    <row r="341" spans="1:23" x14ac:dyDescent="0.2">
      <c r="A341" s="26" t="s">
        <v>669</v>
      </c>
      <c r="B341" s="9">
        <v>890801147</v>
      </c>
      <c r="C341" s="6" t="s">
        <v>65</v>
      </c>
      <c r="D341" s="6" t="s">
        <v>670</v>
      </c>
      <c r="E341" s="9" t="s">
        <v>13</v>
      </c>
      <c r="F341" s="19">
        <v>10460</v>
      </c>
      <c r="G341" s="19">
        <v>16872671045.219999</v>
      </c>
      <c r="H341" s="20">
        <v>5701769711</v>
      </c>
      <c r="I341" s="7">
        <v>0</v>
      </c>
      <c r="J341" s="7">
        <v>5701769711</v>
      </c>
      <c r="K341" s="13">
        <v>0</v>
      </c>
      <c r="L341" s="18">
        <v>182116089.36000001</v>
      </c>
      <c r="M341" s="69">
        <v>0</v>
      </c>
      <c r="N341" s="13">
        <v>0</v>
      </c>
      <c r="O341" s="14">
        <v>0</v>
      </c>
      <c r="P341" s="28">
        <v>1973316567.22</v>
      </c>
      <c r="Q341" s="30">
        <v>9015468677.6399994</v>
      </c>
      <c r="S341" s="91">
        <v>16872671045.219999</v>
      </c>
      <c r="T341" s="43">
        <f t="shared" si="15"/>
        <v>67490684</v>
      </c>
      <c r="U341" s="43">
        <f>VLOOKUP(A341,'IVC - CÁLCULO INICIAL'!$A$12:$U$1118,21,0)</f>
        <v>45807052.640000001</v>
      </c>
      <c r="V341" s="43">
        <f t="shared" si="16"/>
        <v>21683631.359999999</v>
      </c>
      <c r="W341" s="46">
        <f t="shared" si="17"/>
        <v>5420907.8399999999</v>
      </c>
    </row>
    <row r="342" spans="1:23" x14ac:dyDescent="0.2">
      <c r="A342" s="26" t="s">
        <v>671</v>
      </c>
      <c r="B342" s="9">
        <v>890801146</v>
      </c>
      <c r="C342" s="6" t="s">
        <v>65</v>
      </c>
      <c r="D342" s="6" t="s">
        <v>672</v>
      </c>
      <c r="E342" s="9" t="s">
        <v>13</v>
      </c>
      <c r="F342" s="19">
        <v>1436</v>
      </c>
      <c r="G342" s="19">
        <v>2433907676.6700001</v>
      </c>
      <c r="H342" s="20">
        <v>751622742</v>
      </c>
      <c r="I342" s="7">
        <v>0</v>
      </c>
      <c r="J342" s="7">
        <v>751622742</v>
      </c>
      <c r="K342" s="13">
        <v>0</v>
      </c>
      <c r="L342" s="18">
        <v>42911903.359999999</v>
      </c>
      <c r="M342" s="69">
        <v>0</v>
      </c>
      <c r="N342" s="13">
        <v>0</v>
      </c>
      <c r="O342" s="14">
        <v>0</v>
      </c>
      <c r="P342" s="28">
        <v>270899193.91000003</v>
      </c>
      <c r="Q342" s="30">
        <v>1368473837.4000001</v>
      </c>
      <c r="S342" s="91">
        <v>2433907676.6700001</v>
      </c>
      <c r="T342" s="43">
        <f t="shared" si="15"/>
        <v>9735631</v>
      </c>
      <c r="U342" s="43">
        <f>VLOOKUP(A342,'IVC - CÁLCULO INICIAL'!$A$12:$U$1118,21,0)</f>
        <v>6607734.6399999997</v>
      </c>
      <c r="V342" s="43">
        <f t="shared" si="16"/>
        <v>3127896.3600000003</v>
      </c>
      <c r="W342" s="46">
        <f t="shared" si="17"/>
        <v>781974.09</v>
      </c>
    </row>
    <row r="343" spans="1:23" x14ac:dyDescent="0.2">
      <c r="A343" s="26" t="s">
        <v>673</v>
      </c>
      <c r="B343" s="9">
        <v>890801135</v>
      </c>
      <c r="C343" s="6" t="s">
        <v>65</v>
      </c>
      <c r="D343" s="6" t="s">
        <v>674</v>
      </c>
      <c r="E343" s="9" t="s">
        <v>13</v>
      </c>
      <c r="F343" s="19">
        <v>11841</v>
      </c>
      <c r="G343" s="19">
        <v>19626761103.810001</v>
      </c>
      <c r="H343" s="20">
        <v>6309111306</v>
      </c>
      <c r="I343" s="7">
        <v>0</v>
      </c>
      <c r="J343" s="7">
        <v>6309111306</v>
      </c>
      <c r="K343" s="13">
        <v>0</v>
      </c>
      <c r="L343" s="18">
        <v>258868088.81999999</v>
      </c>
      <c r="M343" s="69">
        <v>0</v>
      </c>
      <c r="N343" s="13">
        <v>0</v>
      </c>
      <c r="O343" s="14">
        <v>0</v>
      </c>
      <c r="P343" s="28">
        <v>2225715328.3800001</v>
      </c>
      <c r="Q343" s="30">
        <v>10833066380.610001</v>
      </c>
      <c r="S343" s="91">
        <v>19626761103.810001</v>
      </c>
      <c r="T343" s="43">
        <f t="shared" si="15"/>
        <v>78507044</v>
      </c>
      <c r="U343" s="43">
        <f>VLOOKUP(A343,'IVC - CÁLCULO INICIAL'!$A$12:$U$1118,21,0)</f>
        <v>53284040.640000001</v>
      </c>
      <c r="V343" s="43">
        <f t="shared" si="16"/>
        <v>25223003.359999999</v>
      </c>
      <c r="W343" s="46">
        <f t="shared" si="17"/>
        <v>6305750.8399999999</v>
      </c>
    </row>
    <row r="344" spans="1:23" x14ac:dyDescent="0.2">
      <c r="A344" s="26" t="s">
        <v>675</v>
      </c>
      <c r="B344" s="9">
        <v>810002963</v>
      </c>
      <c r="C344" s="6" t="s">
        <v>65</v>
      </c>
      <c r="D344" s="6" t="s">
        <v>676</v>
      </c>
      <c r="E344" s="9" t="s">
        <v>13</v>
      </c>
      <c r="F344" s="19">
        <v>4768</v>
      </c>
      <c r="G344" s="19">
        <v>7053544463.8999996</v>
      </c>
      <c r="H344" s="20">
        <v>2517521360</v>
      </c>
      <c r="I344" s="7">
        <v>0</v>
      </c>
      <c r="J344" s="7">
        <v>2517521360</v>
      </c>
      <c r="K344" s="13">
        <v>0</v>
      </c>
      <c r="L344" s="18">
        <v>80786665.810000002</v>
      </c>
      <c r="M344" s="69">
        <v>0</v>
      </c>
      <c r="N344" s="13">
        <v>0</v>
      </c>
      <c r="O344" s="14">
        <v>0</v>
      </c>
      <c r="P344" s="28">
        <v>899913907.58000004</v>
      </c>
      <c r="Q344" s="30">
        <v>3555322530.5099993</v>
      </c>
      <c r="S344" s="91">
        <v>7053544463.8999996</v>
      </c>
      <c r="T344" s="43">
        <f t="shared" si="15"/>
        <v>28214178</v>
      </c>
      <c r="U344" s="43">
        <f>VLOOKUP(A344,'IVC - CÁLCULO INICIAL'!$A$12:$U$1118,21,0)</f>
        <v>19149433.359999999</v>
      </c>
      <c r="V344" s="43">
        <f t="shared" si="16"/>
        <v>9064744.6400000006</v>
      </c>
      <c r="W344" s="46">
        <f t="shared" si="17"/>
        <v>2266186.16</v>
      </c>
    </row>
    <row r="345" spans="1:23" x14ac:dyDescent="0.2">
      <c r="A345" s="26" t="s">
        <v>677</v>
      </c>
      <c r="B345" s="9">
        <v>890801136</v>
      </c>
      <c r="C345" s="6" t="s">
        <v>65</v>
      </c>
      <c r="D345" s="6" t="s">
        <v>678</v>
      </c>
      <c r="E345" s="9" t="s">
        <v>13</v>
      </c>
      <c r="F345" s="19">
        <v>8886</v>
      </c>
      <c r="G345" s="19">
        <v>15266560809.489998</v>
      </c>
      <c r="H345" s="20">
        <v>4817387339</v>
      </c>
      <c r="I345" s="7">
        <v>0</v>
      </c>
      <c r="J345" s="7">
        <v>4817387339</v>
      </c>
      <c r="K345" s="13">
        <v>0</v>
      </c>
      <c r="L345" s="18">
        <v>194778538.53</v>
      </c>
      <c r="M345" s="69">
        <v>0</v>
      </c>
      <c r="N345" s="13">
        <v>0</v>
      </c>
      <c r="O345" s="14">
        <v>0</v>
      </c>
      <c r="P345" s="28">
        <v>1676365743.51</v>
      </c>
      <c r="Q345" s="30">
        <v>8578029188.4499989</v>
      </c>
      <c r="S345" s="91">
        <v>15266560809.489998</v>
      </c>
      <c r="T345" s="43">
        <f t="shared" si="15"/>
        <v>61066243</v>
      </c>
      <c r="U345" s="43">
        <f>VLOOKUP(A345,'IVC - CÁLCULO INICIAL'!$A$12:$U$1118,21,0)</f>
        <v>41446678</v>
      </c>
      <c r="V345" s="43">
        <f t="shared" si="16"/>
        <v>19619565</v>
      </c>
      <c r="W345" s="46">
        <f t="shared" si="17"/>
        <v>4904891.25</v>
      </c>
    </row>
    <row r="346" spans="1:23" x14ac:dyDescent="0.2">
      <c r="A346" s="26" t="s">
        <v>679</v>
      </c>
      <c r="B346" s="9">
        <v>890801141</v>
      </c>
      <c r="C346" s="6" t="s">
        <v>65</v>
      </c>
      <c r="D346" s="6" t="s">
        <v>680</v>
      </c>
      <c r="E346" s="9" t="s">
        <v>13</v>
      </c>
      <c r="F346" s="19">
        <v>7933</v>
      </c>
      <c r="G346" s="19">
        <v>13149539042.52</v>
      </c>
      <c r="H346" s="20">
        <v>4298098225</v>
      </c>
      <c r="I346" s="7">
        <v>0</v>
      </c>
      <c r="J346" s="7">
        <v>4298098225</v>
      </c>
      <c r="K346" s="13">
        <v>0</v>
      </c>
      <c r="L346" s="18">
        <v>161548550.65000001</v>
      </c>
      <c r="M346" s="69">
        <v>0</v>
      </c>
      <c r="N346" s="13">
        <v>0</v>
      </c>
      <c r="O346" s="14">
        <v>0</v>
      </c>
      <c r="P346" s="28">
        <v>1485886798.0999999</v>
      </c>
      <c r="Q346" s="30">
        <v>7204005468.7700005</v>
      </c>
      <c r="S346" s="91">
        <v>13149539042.52</v>
      </c>
      <c r="T346" s="43">
        <f t="shared" si="15"/>
        <v>52598156</v>
      </c>
      <c r="U346" s="43">
        <f>VLOOKUP(A346,'IVC - CÁLCULO INICIAL'!$A$12:$U$1118,21,0)</f>
        <v>35699246</v>
      </c>
      <c r="V346" s="43">
        <f t="shared" si="16"/>
        <v>16898910</v>
      </c>
      <c r="W346" s="46">
        <f t="shared" si="17"/>
        <v>4224727.5</v>
      </c>
    </row>
    <row r="347" spans="1:23" x14ac:dyDescent="0.2">
      <c r="A347" s="26" t="s">
        <v>681</v>
      </c>
      <c r="B347" s="9">
        <v>890801137</v>
      </c>
      <c r="C347" s="6" t="s">
        <v>65</v>
      </c>
      <c r="D347" s="6" t="s">
        <v>682</v>
      </c>
      <c r="E347" s="9" t="s">
        <v>13</v>
      </c>
      <c r="F347" s="19">
        <v>13441</v>
      </c>
      <c r="G347" s="19">
        <v>22616372476.57</v>
      </c>
      <c r="H347" s="20">
        <v>7118472724</v>
      </c>
      <c r="I347" s="7">
        <v>0</v>
      </c>
      <c r="J347" s="7">
        <v>7118472724</v>
      </c>
      <c r="K347" s="13">
        <v>0</v>
      </c>
      <c r="L347" s="18">
        <v>197914217.59</v>
      </c>
      <c r="M347" s="69">
        <v>0</v>
      </c>
      <c r="N347" s="13">
        <v>0</v>
      </c>
      <c r="O347" s="14">
        <v>0</v>
      </c>
      <c r="P347" s="28">
        <v>2534370507.5</v>
      </c>
      <c r="Q347" s="30">
        <v>12765615027.48</v>
      </c>
      <c r="S347" s="91">
        <v>22616372476.57</v>
      </c>
      <c r="T347" s="43">
        <f t="shared" si="15"/>
        <v>90465490</v>
      </c>
      <c r="U347" s="43">
        <f>VLOOKUP(A347,'IVC - CÁLCULO INICIAL'!$A$12:$U$1118,21,0)</f>
        <v>61400436.640000001</v>
      </c>
      <c r="V347" s="43">
        <f t="shared" si="16"/>
        <v>29065053.359999999</v>
      </c>
      <c r="W347" s="46">
        <f t="shared" si="17"/>
        <v>7266263.3399999999</v>
      </c>
    </row>
    <row r="348" spans="1:23" x14ac:dyDescent="0.2">
      <c r="A348" s="26" t="s">
        <v>683</v>
      </c>
      <c r="B348" s="9">
        <v>890801138</v>
      </c>
      <c r="C348" s="6" t="s">
        <v>65</v>
      </c>
      <c r="D348" s="6" t="s">
        <v>684</v>
      </c>
      <c r="E348" s="9" t="s">
        <v>13</v>
      </c>
      <c r="F348" s="19">
        <v>37543</v>
      </c>
      <c r="G348" s="19">
        <v>69078141714.509995</v>
      </c>
      <c r="H348" s="20">
        <v>20363894693</v>
      </c>
      <c r="I348" s="7">
        <v>0</v>
      </c>
      <c r="J348" s="7">
        <v>20363894693</v>
      </c>
      <c r="K348" s="13">
        <v>0</v>
      </c>
      <c r="L348" s="18">
        <v>706274490.23000002</v>
      </c>
      <c r="M348" s="69">
        <v>0</v>
      </c>
      <c r="N348" s="13">
        <v>0</v>
      </c>
      <c r="O348" s="14">
        <v>0</v>
      </c>
      <c r="P348" s="28">
        <v>7083777945.8900003</v>
      </c>
      <c r="Q348" s="30">
        <v>40924194585.389992</v>
      </c>
      <c r="S348" s="91">
        <v>69078141714.509995</v>
      </c>
      <c r="T348" s="43">
        <f t="shared" si="15"/>
        <v>276312567</v>
      </c>
      <c r="U348" s="43">
        <f>VLOOKUP(A348,'IVC - CÁLCULO INICIAL'!$A$12:$U$1118,21,0)</f>
        <v>187537947.36000001</v>
      </c>
      <c r="V348" s="43">
        <f t="shared" si="16"/>
        <v>88774619.639999986</v>
      </c>
      <c r="W348" s="46">
        <f t="shared" si="17"/>
        <v>22193654.91</v>
      </c>
    </row>
    <row r="349" spans="1:23" x14ac:dyDescent="0.2">
      <c r="A349" s="26" t="s">
        <v>685</v>
      </c>
      <c r="B349" s="9">
        <v>800095461</v>
      </c>
      <c r="C349" s="6" t="s">
        <v>65</v>
      </c>
      <c r="D349" s="6" t="s">
        <v>686</v>
      </c>
      <c r="E349" s="9" t="s">
        <v>13</v>
      </c>
      <c r="F349" s="19">
        <v>7917</v>
      </c>
      <c r="G349" s="19">
        <v>13055588511.98</v>
      </c>
      <c r="H349" s="20">
        <v>4208171100</v>
      </c>
      <c r="I349" s="7">
        <v>0</v>
      </c>
      <c r="J349" s="7">
        <v>4208171100</v>
      </c>
      <c r="K349" s="13">
        <v>0</v>
      </c>
      <c r="L349" s="18">
        <v>197881308.41999999</v>
      </c>
      <c r="M349" s="69">
        <v>0</v>
      </c>
      <c r="N349" s="13">
        <v>0</v>
      </c>
      <c r="O349" s="14">
        <v>0</v>
      </c>
      <c r="P349" s="28">
        <v>1493249215.22</v>
      </c>
      <c r="Q349" s="30">
        <v>7156286888.3399992</v>
      </c>
      <c r="S349" s="91">
        <v>13055588511.98</v>
      </c>
      <c r="T349" s="43">
        <f t="shared" si="15"/>
        <v>52222354</v>
      </c>
      <c r="U349" s="43">
        <f>VLOOKUP(A349,'IVC - CÁLCULO INICIAL'!$A$12:$U$1118,21,0)</f>
        <v>35444182.640000001</v>
      </c>
      <c r="V349" s="43">
        <f t="shared" si="16"/>
        <v>16778171.359999999</v>
      </c>
      <c r="W349" s="46">
        <f t="shared" si="17"/>
        <v>4194542.84</v>
      </c>
    </row>
    <row r="350" spans="1:23" x14ac:dyDescent="0.2">
      <c r="A350" s="26" t="s">
        <v>687</v>
      </c>
      <c r="B350" s="9">
        <v>890801131</v>
      </c>
      <c r="C350" s="6" t="s">
        <v>65</v>
      </c>
      <c r="D350" s="6" t="s">
        <v>688</v>
      </c>
      <c r="E350" s="9" t="s">
        <v>13</v>
      </c>
      <c r="F350" s="19">
        <v>10217</v>
      </c>
      <c r="G350" s="19">
        <v>17750084026.419998</v>
      </c>
      <c r="H350" s="20">
        <v>5482866466</v>
      </c>
      <c r="I350" s="7">
        <v>0</v>
      </c>
      <c r="J350" s="7">
        <v>5482866466</v>
      </c>
      <c r="K350" s="13">
        <v>0</v>
      </c>
      <c r="L350" s="18">
        <v>294621725.57999998</v>
      </c>
      <c r="M350" s="69">
        <v>0</v>
      </c>
      <c r="N350" s="13">
        <v>47328807</v>
      </c>
      <c r="O350" s="14">
        <v>0</v>
      </c>
      <c r="P350" s="28">
        <v>1926687925.48</v>
      </c>
      <c r="Q350" s="30">
        <v>9998579102.3599987</v>
      </c>
      <c r="S350" s="91">
        <v>17750084026.419998</v>
      </c>
      <c r="T350" s="43">
        <f t="shared" si="15"/>
        <v>71000336</v>
      </c>
      <c r="U350" s="43">
        <f>VLOOKUP(A350,'IVC - CÁLCULO INICIAL'!$A$12:$U$1118,21,0)</f>
        <v>48189112</v>
      </c>
      <c r="V350" s="43">
        <f t="shared" si="16"/>
        <v>22811224</v>
      </c>
      <c r="W350" s="46">
        <f t="shared" si="17"/>
        <v>5702806</v>
      </c>
    </row>
    <row r="351" spans="1:23" x14ac:dyDescent="0.2">
      <c r="A351" s="26" t="s">
        <v>689</v>
      </c>
      <c r="B351" s="9">
        <v>890801149</v>
      </c>
      <c r="C351" s="6" t="s">
        <v>65</v>
      </c>
      <c r="D351" s="6" t="s">
        <v>690</v>
      </c>
      <c r="E351" s="9" t="s">
        <v>13</v>
      </c>
      <c r="F351" s="19">
        <v>16454</v>
      </c>
      <c r="G351" s="19">
        <v>26309529380.690002</v>
      </c>
      <c r="H351" s="20">
        <v>8817851917</v>
      </c>
      <c r="I351" s="7">
        <v>0</v>
      </c>
      <c r="J351" s="7">
        <v>8817851917</v>
      </c>
      <c r="K351" s="13">
        <v>0</v>
      </c>
      <c r="L351" s="18">
        <v>210583054.28</v>
      </c>
      <c r="M351" s="69">
        <v>0</v>
      </c>
      <c r="N351" s="13">
        <v>0</v>
      </c>
      <c r="O351" s="14">
        <v>0</v>
      </c>
      <c r="P351" s="28">
        <v>3105241003.9400001</v>
      </c>
      <c r="Q351" s="30">
        <v>14175853405.469999</v>
      </c>
      <c r="S351" s="91">
        <v>26309529380.690002</v>
      </c>
      <c r="T351" s="43">
        <f t="shared" si="15"/>
        <v>105238118</v>
      </c>
      <c r="U351" s="43">
        <f>VLOOKUP(A351,'IVC - CÁLCULO INICIAL'!$A$12:$U$1118,21,0)</f>
        <v>71426865.359999999</v>
      </c>
      <c r="V351" s="43">
        <f t="shared" si="16"/>
        <v>33811252.640000001</v>
      </c>
      <c r="W351" s="46">
        <f t="shared" si="17"/>
        <v>8452813.1600000001</v>
      </c>
    </row>
    <row r="352" spans="1:23" x14ac:dyDescent="0.2">
      <c r="A352" s="26" t="s">
        <v>691</v>
      </c>
      <c r="B352" s="9">
        <v>810001998</v>
      </c>
      <c r="C352" s="6" t="s">
        <v>65</v>
      </c>
      <c r="D352" s="6" t="s">
        <v>692</v>
      </c>
      <c r="E352" s="9" t="s">
        <v>13</v>
      </c>
      <c r="F352" s="19">
        <v>3284</v>
      </c>
      <c r="G352" s="19">
        <v>5636460170</v>
      </c>
      <c r="H352" s="20">
        <v>1747305776</v>
      </c>
      <c r="I352" s="7">
        <v>0</v>
      </c>
      <c r="J352" s="7">
        <v>1747305776</v>
      </c>
      <c r="K352" s="13">
        <v>0</v>
      </c>
      <c r="L352" s="18">
        <v>64478284.200000003</v>
      </c>
      <c r="M352" s="69">
        <v>0</v>
      </c>
      <c r="N352" s="13">
        <v>0</v>
      </c>
      <c r="O352" s="14">
        <v>0</v>
      </c>
      <c r="P352" s="28">
        <v>619764497.28999996</v>
      </c>
      <c r="Q352" s="30">
        <v>3204911612.5100002</v>
      </c>
      <c r="S352" s="91">
        <v>5636460170</v>
      </c>
      <c r="T352" s="43">
        <f t="shared" si="15"/>
        <v>22545841</v>
      </c>
      <c r="U352" s="43">
        <f>VLOOKUP(A352,'IVC - CÁLCULO INICIAL'!$A$12:$U$1118,21,0)</f>
        <v>15302238</v>
      </c>
      <c r="V352" s="43">
        <f t="shared" si="16"/>
        <v>7243603</v>
      </c>
      <c r="W352" s="46">
        <f t="shared" si="17"/>
        <v>1810900.75</v>
      </c>
    </row>
    <row r="353" spans="1:23" x14ac:dyDescent="0.2">
      <c r="A353" s="26" t="s">
        <v>693</v>
      </c>
      <c r="B353" s="9">
        <v>890801150</v>
      </c>
      <c r="C353" s="6" t="s">
        <v>65</v>
      </c>
      <c r="D353" s="6" t="s">
        <v>694</v>
      </c>
      <c r="E353" s="9" t="s">
        <v>13</v>
      </c>
      <c r="F353" s="19">
        <v>19360</v>
      </c>
      <c r="G353" s="19">
        <v>32323914023.32</v>
      </c>
      <c r="H353" s="20">
        <v>10469327321</v>
      </c>
      <c r="I353" s="7">
        <v>0</v>
      </c>
      <c r="J353" s="7">
        <v>10469327321</v>
      </c>
      <c r="K353" s="13">
        <v>0</v>
      </c>
      <c r="L353" s="18">
        <v>357561503.43000001</v>
      </c>
      <c r="M353" s="69">
        <v>0</v>
      </c>
      <c r="N353" s="13">
        <v>0</v>
      </c>
      <c r="O353" s="14">
        <v>0</v>
      </c>
      <c r="P353" s="28">
        <v>3651381330.0599999</v>
      </c>
      <c r="Q353" s="30">
        <v>17845643868.829998</v>
      </c>
      <c r="S353" s="91">
        <v>32323914023.32</v>
      </c>
      <c r="T353" s="43">
        <f t="shared" si="15"/>
        <v>129295656</v>
      </c>
      <c r="U353" s="43">
        <f>VLOOKUP(A353,'IVC - CÁLCULO INICIAL'!$A$12:$U$1118,21,0)</f>
        <v>87755118</v>
      </c>
      <c r="V353" s="43">
        <f t="shared" si="16"/>
        <v>41540538</v>
      </c>
      <c r="W353" s="46">
        <f t="shared" si="17"/>
        <v>10385134.5</v>
      </c>
    </row>
    <row r="354" spans="1:23" x14ac:dyDescent="0.2">
      <c r="A354" s="26" t="s">
        <v>695</v>
      </c>
      <c r="B354" s="9">
        <v>890801151</v>
      </c>
      <c r="C354" s="6" t="s">
        <v>65</v>
      </c>
      <c r="D354" s="6" t="s">
        <v>696</v>
      </c>
      <c r="E354" s="9" t="s">
        <v>13</v>
      </c>
      <c r="F354" s="19">
        <v>5574</v>
      </c>
      <c r="G354" s="19">
        <v>9321613001.8700008</v>
      </c>
      <c r="H354" s="20">
        <v>3028400087</v>
      </c>
      <c r="I354" s="7">
        <v>0</v>
      </c>
      <c r="J354" s="7">
        <v>3028400087</v>
      </c>
      <c r="K354" s="13">
        <v>0</v>
      </c>
      <c r="L354" s="18">
        <v>113213229.95</v>
      </c>
      <c r="M354" s="69">
        <v>0</v>
      </c>
      <c r="N354" s="13">
        <v>18285717</v>
      </c>
      <c r="O354" s="14">
        <v>0</v>
      </c>
      <c r="P354" s="28">
        <v>1049993948.8099999</v>
      </c>
      <c r="Q354" s="30">
        <v>5111720019.1100006</v>
      </c>
      <c r="S354" s="91">
        <v>9321613001.8700008</v>
      </c>
      <c r="T354" s="43">
        <f t="shared" si="15"/>
        <v>37286452</v>
      </c>
      <c r="U354" s="43">
        <f>VLOOKUP(A354,'IVC - CÁLCULO INICIAL'!$A$12:$U$1118,21,0)</f>
        <v>25306936.640000001</v>
      </c>
      <c r="V354" s="43">
        <f t="shared" si="16"/>
        <v>11979515.359999999</v>
      </c>
      <c r="W354" s="46">
        <f t="shared" si="17"/>
        <v>2994878.84</v>
      </c>
    </row>
    <row r="355" spans="1:23" x14ac:dyDescent="0.2">
      <c r="A355" s="26" t="s">
        <v>697</v>
      </c>
      <c r="B355" s="9">
        <v>890801152</v>
      </c>
      <c r="C355" s="6" t="s">
        <v>65</v>
      </c>
      <c r="D355" s="6" t="s">
        <v>698</v>
      </c>
      <c r="E355" s="9" t="s">
        <v>13</v>
      </c>
      <c r="F355" s="19">
        <v>12954</v>
      </c>
      <c r="G355" s="19">
        <v>23176267931.540001</v>
      </c>
      <c r="H355" s="20">
        <v>7053480366</v>
      </c>
      <c r="I355" s="7">
        <v>0</v>
      </c>
      <c r="J355" s="7">
        <v>7053480366</v>
      </c>
      <c r="K355" s="13">
        <v>0</v>
      </c>
      <c r="L355" s="18">
        <v>527383591.63999999</v>
      </c>
      <c r="M355" s="69">
        <v>0</v>
      </c>
      <c r="N355" s="13">
        <v>0</v>
      </c>
      <c r="O355" s="14">
        <v>0</v>
      </c>
      <c r="P355" s="28">
        <v>2436204945.9499998</v>
      </c>
      <c r="Q355" s="30">
        <v>13159199027.950001</v>
      </c>
      <c r="S355" s="91">
        <v>23176267931.540001</v>
      </c>
      <c r="T355" s="43">
        <f t="shared" si="15"/>
        <v>92705072</v>
      </c>
      <c r="U355" s="43">
        <f>VLOOKUP(A355,'IVC - CÁLCULO INICIAL'!$A$12:$U$1118,21,0)</f>
        <v>62920478.640000001</v>
      </c>
      <c r="V355" s="43">
        <f t="shared" si="16"/>
        <v>29784593.359999999</v>
      </c>
      <c r="W355" s="46">
        <f t="shared" si="17"/>
        <v>7446148.3399999999</v>
      </c>
    </row>
    <row r="356" spans="1:23" x14ac:dyDescent="0.2">
      <c r="A356" s="26" t="s">
        <v>699</v>
      </c>
      <c r="B356" s="9">
        <v>800090833</v>
      </c>
      <c r="C356" s="6" t="s">
        <v>65</v>
      </c>
      <c r="D356" s="6" t="s">
        <v>700</v>
      </c>
      <c r="E356" s="9" t="s">
        <v>13</v>
      </c>
      <c r="F356" s="19">
        <v>6918</v>
      </c>
      <c r="G356" s="19">
        <v>11494189983.379999</v>
      </c>
      <c r="H356" s="20">
        <v>3700414911</v>
      </c>
      <c r="I356" s="7">
        <v>0</v>
      </c>
      <c r="J356" s="7">
        <v>3700414911</v>
      </c>
      <c r="K356" s="13">
        <v>0</v>
      </c>
      <c r="L356" s="18">
        <v>221393203.44999999</v>
      </c>
      <c r="M356" s="69">
        <v>0</v>
      </c>
      <c r="N356" s="13">
        <v>0</v>
      </c>
      <c r="O356" s="14">
        <v>0</v>
      </c>
      <c r="P356" s="28">
        <v>1303714169.45</v>
      </c>
      <c r="Q356" s="30">
        <v>6268667699.4799995</v>
      </c>
      <c r="S356" s="91">
        <v>11494189983.379999</v>
      </c>
      <c r="T356" s="43">
        <f t="shared" si="15"/>
        <v>45976760</v>
      </c>
      <c r="U356" s="43">
        <f>VLOOKUP(A356,'IVC - CÁLCULO INICIAL'!$A$12:$U$1118,21,0)</f>
        <v>31205194</v>
      </c>
      <c r="V356" s="43">
        <f t="shared" si="16"/>
        <v>14771566</v>
      </c>
      <c r="W356" s="46">
        <f t="shared" si="17"/>
        <v>3692891.5</v>
      </c>
    </row>
    <row r="357" spans="1:23" x14ac:dyDescent="0.2">
      <c r="A357" s="26" t="s">
        <v>701</v>
      </c>
      <c r="B357" s="9">
        <v>800095728</v>
      </c>
      <c r="C357" s="6" t="s">
        <v>702</v>
      </c>
      <c r="D357" s="6" t="s">
        <v>703</v>
      </c>
      <c r="E357" s="9" t="s">
        <v>13</v>
      </c>
      <c r="F357" s="19">
        <v>123441</v>
      </c>
      <c r="G357" s="19">
        <v>169081119639.98999</v>
      </c>
      <c r="H357" s="20">
        <v>66206357511</v>
      </c>
      <c r="I357" s="7">
        <v>0</v>
      </c>
      <c r="J357" s="7">
        <v>66206357511</v>
      </c>
      <c r="K357" s="13">
        <v>0</v>
      </c>
      <c r="L357" s="18">
        <v>2308381797.3200002</v>
      </c>
      <c r="M357" s="69">
        <v>0</v>
      </c>
      <c r="N357" s="13">
        <v>0</v>
      </c>
      <c r="O357" s="14">
        <v>1130897157.9400001</v>
      </c>
      <c r="P357" s="28">
        <v>7060894860.9900007</v>
      </c>
      <c r="Q357" s="30">
        <v>92374588312.739975</v>
      </c>
      <c r="S357" s="91">
        <v>169081119639.98999</v>
      </c>
      <c r="T357" s="43">
        <f t="shared" si="15"/>
        <v>676324479</v>
      </c>
      <c r="U357" s="43">
        <f>VLOOKUP(A357,'IVC - CÁLCULO INICIAL'!$A$12:$U$1118,21,0)</f>
        <v>459032703.36000001</v>
      </c>
      <c r="V357" s="43">
        <f t="shared" si="16"/>
        <v>217291775.63999999</v>
      </c>
      <c r="W357" s="46">
        <f t="shared" si="17"/>
        <v>54322943.909999996</v>
      </c>
    </row>
    <row r="358" spans="1:23" x14ac:dyDescent="0.2">
      <c r="A358" s="26" t="s">
        <v>704</v>
      </c>
      <c r="B358" s="9">
        <v>891190431</v>
      </c>
      <c r="C358" s="6" t="s">
        <v>702</v>
      </c>
      <c r="D358" s="6" t="s">
        <v>705</v>
      </c>
      <c r="E358" s="9" t="s">
        <v>16</v>
      </c>
      <c r="F358" s="19">
        <v>4112</v>
      </c>
      <c r="G358" s="19">
        <v>6473498679.4799995</v>
      </c>
      <c r="H358" s="20">
        <v>2238776831</v>
      </c>
      <c r="I358" s="7">
        <v>0</v>
      </c>
      <c r="J358" s="7">
        <v>2238776831</v>
      </c>
      <c r="K358" s="13">
        <v>0</v>
      </c>
      <c r="L358" s="18">
        <v>68283993.959999993</v>
      </c>
      <c r="M358" s="69">
        <v>0</v>
      </c>
      <c r="N358" s="13">
        <v>0</v>
      </c>
      <c r="O358" s="14">
        <v>0</v>
      </c>
      <c r="P358" s="28">
        <v>235241028.30000001</v>
      </c>
      <c r="Q358" s="30">
        <v>3931196826.2199993</v>
      </c>
      <c r="S358" s="91">
        <v>6473498679.4799995</v>
      </c>
      <c r="T358" s="43">
        <f t="shared" si="15"/>
        <v>25893995</v>
      </c>
      <c r="U358" s="43">
        <f>VLOOKUP(A358,'IVC - CÁLCULO INICIAL'!$A$12:$U$1118,21,0)</f>
        <v>17574686</v>
      </c>
      <c r="V358" s="43">
        <f t="shared" si="16"/>
        <v>8319309</v>
      </c>
      <c r="W358" s="46">
        <f t="shared" si="17"/>
        <v>2079827.25</v>
      </c>
    </row>
    <row r="359" spans="1:23" x14ac:dyDescent="0.2">
      <c r="A359" s="26" t="s">
        <v>706</v>
      </c>
      <c r="B359" s="9">
        <v>800095734</v>
      </c>
      <c r="C359" s="6" t="s">
        <v>702</v>
      </c>
      <c r="D359" s="6" t="s">
        <v>707</v>
      </c>
      <c r="E359" s="9" t="s">
        <v>16</v>
      </c>
      <c r="F359" s="19">
        <v>8388</v>
      </c>
      <c r="G359" s="19">
        <v>12630883193.950001</v>
      </c>
      <c r="H359" s="20">
        <v>4544756858</v>
      </c>
      <c r="I359" s="7">
        <v>0</v>
      </c>
      <c r="J359" s="7">
        <v>4544756858</v>
      </c>
      <c r="K359" s="13">
        <v>0</v>
      </c>
      <c r="L359" s="18">
        <v>98335353.920000002</v>
      </c>
      <c r="M359" s="69">
        <v>0</v>
      </c>
      <c r="N359" s="13">
        <v>0</v>
      </c>
      <c r="O359" s="14">
        <v>0</v>
      </c>
      <c r="P359" s="28">
        <v>479871087.66000003</v>
      </c>
      <c r="Q359" s="30">
        <v>7507919894.3700008</v>
      </c>
      <c r="S359" s="91">
        <v>12630883193.950001</v>
      </c>
      <c r="T359" s="43">
        <f t="shared" si="15"/>
        <v>50523533</v>
      </c>
      <c r="U359" s="43">
        <f>VLOOKUP(A359,'IVC - CÁLCULO INICIAL'!$A$12:$U$1118,21,0)</f>
        <v>34291164.640000001</v>
      </c>
      <c r="V359" s="43">
        <f t="shared" si="16"/>
        <v>16232368.359999999</v>
      </c>
      <c r="W359" s="46">
        <f t="shared" si="17"/>
        <v>4058092.09</v>
      </c>
    </row>
    <row r="360" spans="1:23" x14ac:dyDescent="0.2">
      <c r="A360" s="26" t="s">
        <v>708</v>
      </c>
      <c r="B360" s="9">
        <v>800095754</v>
      </c>
      <c r="C360" s="6" t="s">
        <v>702</v>
      </c>
      <c r="D360" s="6" t="s">
        <v>709</v>
      </c>
      <c r="E360" s="9" t="s">
        <v>16</v>
      </c>
      <c r="F360" s="19">
        <v>30757</v>
      </c>
      <c r="G360" s="19">
        <v>42539520487.900002</v>
      </c>
      <c r="H360" s="20">
        <v>16794484388</v>
      </c>
      <c r="I360" s="7">
        <v>0</v>
      </c>
      <c r="J360" s="7">
        <v>16794484388</v>
      </c>
      <c r="K360" s="13">
        <v>0</v>
      </c>
      <c r="L360" s="18">
        <v>389750934.74000001</v>
      </c>
      <c r="M360" s="69">
        <v>0</v>
      </c>
      <c r="N360" s="13">
        <v>0</v>
      </c>
      <c r="O360" s="14">
        <v>0</v>
      </c>
      <c r="P360" s="28">
        <v>1755519808.1500001</v>
      </c>
      <c r="Q360" s="30">
        <v>23599765357.009998</v>
      </c>
      <c r="S360" s="91">
        <v>42539520487.900002</v>
      </c>
      <c r="T360" s="43">
        <f t="shared" si="15"/>
        <v>170158082</v>
      </c>
      <c r="U360" s="43">
        <f>VLOOKUP(A360,'IVC - CÁLCULO INICIAL'!$A$12:$U$1118,21,0)</f>
        <v>115489128</v>
      </c>
      <c r="V360" s="43">
        <f t="shared" si="16"/>
        <v>54668954</v>
      </c>
      <c r="W360" s="46">
        <f t="shared" si="17"/>
        <v>13667238.5</v>
      </c>
    </row>
    <row r="361" spans="1:23" x14ac:dyDescent="0.2">
      <c r="A361" s="26" t="s">
        <v>710</v>
      </c>
      <c r="B361" s="9">
        <v>800095757</v>
      </c>
      <c r="C361" s="6" t="s">
        <v>702</v>
      </c>
      <c r="D361" s="6" t="s">
        <v>711</v>
      </c>
      <c r="E361" s="9" t="s">
        <v>16</v>
      </c>
      <c r="F361" s="19">
        <v>8905</v>
      </c>
      <c r="G361" s="19">
        <v>12756271877.33</v>
      </c>
      <c r="H361" s="20">
        <v>4802834434</v>
      </c>
      <c r="I361" s="7">
        <v>0</v>
      </c>
      <c r="J361" s="7">
        <v>4802834434</v>
      </c>
      <c r="K361" s="13">
        <v>0</v>
      </c>
      <c r="L361" s="18">
        <v>108664754.89</v>
      </c>
      <c r="M361" s="69">
        <v>0</v>
      </c>
      <c r="N361" s="13">
        <v>0</v>
      </c>
      <c r="O361" s="14">
        <v>0</v>
      </c>
      <c r="P361" s="28">
        <v>509698436.33999997</v>
      </c>
      <c r="Q361" s="30">
        <v>7335074252.0999994</v>
      </c>
      <c r="S361" s="91">
        <v>12756271877.33</v>
      </c>
      <c r="T361" s="43">
        <f t="shared" si="15"/>
        <v>51025088</v>
      </c>
      <c r="U361" s="43">
        <f>VLOOKUP(A361,'IVC - CÁLCULO INICIAL'!$A$12:$U$1118,21,0)</f>
        <v>34631578</v>
      </c>
      <c r="V361" s="43">
        <f t="shared" si="16"/>
        <v>16393510</v>
      </c>
      <c r="W361" s="46">
        <f t="shared" si="17"/>
        <v>4098377.5</v>
      </c>
    </row>
    <row r="362" spans="1:23" x14ac:dyDescent="0.2">
      <c r="A362" s="26" t="s">
        <v>712</v>
      </c>
      <c r="B362" s="9">
        <v>800095760</v>
      </c>
      <c r="C362" s="6" t="s">
        <v>702</v>
      </c>
      <c r="D362" s="6" t="s">
        <v>713</v>
      </c>
      <c r="E362" s="9" t="s">
        <v>16</v>
      </c>
      <c r="F362" s="19">
        <v>17119</v>
      </c>
      <c r="G362" s="19">
        <v>26808592100.410004</v>
      </c>
      <c r="H362" s="20">
        <v>9150226798</v>
      </c>
      <c r="I362" s="7">
        <v>0</v>
      </c>
      <c r="J362" s="7">
        <v>9150226798</v>
      </c>
      <c r="K362" s="13">
        <v>0</v>
      </c>
      <c r="L362" s="18">
        <v>212804998.00999999</v>
      </c>
      <c r="M362" s="69">
        <v>0</v>
      </c>
      <c r="N362" s="13">
        <v>0</v>
      </c>
      <c r="O362" s="14">
        <v>0</v>
      </c>
      <c r="P362" s="28">
        <v>979378990.27999997</v>
      </c>
      <c r="Q362" s="30">
        <v>16466181314.120001</v>
      </c>
      <c r="S362" s="91">
        <v>26808592100.410004</v>
      </c>
      <c r="T362" s="43">
        <f t="shared" si="15"/>
        <v>107234368</v>
      </c>
      <c r="U362" s="43">
        <f>VLOOKUP(A362,'IVC - CÁLCULO INICIAL'!$A$12:$U$1118,21,0)</f>
        <v>72781754</v>
      </c>
      <c r="V362" s="43">
        <f t="shared" si="16"/>
        <v>34452614</v>
      </c>
      <c r="W362" s="46">
        <f t="shared" si="17"/>
        <v>8613153.5</v>
      </c>
    </row>
    <row r="363" spans="1:23" x14ac:dyDescent="0.2">
      <c r="A363" s="26" t="s">
        <v>714</v>
      </c>
      <c r="B363" s="9">
        <v>800095763</v>
      </c>
      <c r="C363" s="6" t="s">
        <v>702</v>
      </c>
      <c r="D363" s="6" t="s">
        <v>715</v>
      </c>
      <c r="E363" s="9" t="s">
        <v>16</v>
      </c>
      <c r="F363" s="19">
        <v>13850</v>
      </c>
      <c r="G363" s="19">
        <v>20590694074.700001</v>
      </c>
      <c r="H363" s="20">
        <v>7412584972</v>
      </c>
      <c r="I363" s="7">
        <v>0</v>
      </c>
      <c r="J363" s="7">
        <v>7412584972</v>
      </c>
      <c r="K363" s="13">
        <v>0</v>
      </c>
      <c r="L363" s="18">
        <v>189626305.59999999</v>
      </c>
      <c r="M363" s="69">
        <v>0</v>
      </c>
      <c r="N363" s="13">
        <v>0</v>
      </c>
      <c r="O363" s="14">
        <v>0</v>
      </c>
      <c r="P363" s="28">
        <v>792857873.17999995</v>
      </c>
      <c r="Q363" s="30">
        <v>12195624923.92</v>
      </c>
      <c r="S363" s="91">
        <v>20590694074.700001</v>
      </c>
      <c r="T363" s="43">
        <f t="shared" si="15"/>
        <v>82362776</v>
      </c>
      <c r="U363" s="43">
        <f>VLOOKUP(A363,'IVC - CÁLCULO INICIAL'!$A$12:$U$1118,21,0)</f>
        <v>55900990</v>
      </c>
      <c r="V363" s="43">
        <f t="shared" si="16"/>
        <v>26461786</v>
      </c>
      <c r="W363" s="46">
        <f t="shared" si="17"/>
        <v>6615446.5</v>
      </c>
    </row>
    <row r="364" spans="1:23" x14ac:dyDescent="0.2">
      <c r="A364" s="26" t="s">
        <v>716</v>
      </c>
      <c r="B364" s="9">
        <v>800095770</v>
      </c>
      <c r="C364" s="6" t="s">
        <v>702</v>
      </c>
      <c r="D364" s="6" t="s">
        <v>717</v>
      </c>
      <c r="E364" s="9" t="s">
        <v>16</v>
      </c>
      <c r="F364" s="19">
        <v>13277</v>
      </c>
      <c r="G364" s="19">
        <v>19112097379.52</v>
      </c>
      <c r="H364" s="20">
        <v>7124170792</v>
      </c>
      <c r="I364" s="7">
        <v>0</v>
      </c>
      <c r="J364" s="7">
        <v>7124170792</v>
      </c>
      <c r="K364" s="13">
        <v>0</v>
      </c>
      <c r="L364" s="18">
        <v>145287816.06</v>
      </c>
      <c r="M364" s="69">
        <v>0</v>
      </c>
      <c r="N364" s="13">
        <v>0</v>
      </c>
      <c r="O364" s="14">
        <v>0</v>
      </c>
      <c r="P364" s="28">
        <v>759710013.50999999</v>
      </c>
      <c r="Q364" s="30">
        <v>11082928757.950001</v>
      </c>
      <c r="S364" s="91">
        <v>19112097379.52</v>
      </c>
      <c r="T364" s="43">
        <f t="shared" si="15"/>
        <v>76448390</v>
      </c>
      <c r="U364" s="43">
        <f>VLOOKUP(A364,'IVC - CÁLCULO INICIAL'!$A$12:$U$1118,21,0)</f>
        <v>51886796.640000001</v>
      </c>
      <c r="V364" s="43">
        <f t="shared" si="16"/>
        <v>24561593.359999999</v>
      </c>
      <c r="W364" s="46">
        <f t="shared" si="17"/>
        <v>6140398.3399999999</v>
      </c>
    </row>
    <row r="365" spans="1:23" x14ac:dyDescent="0.2">
      <c r="A365" s="26" t="s">
        <v>718</v>
      </c>
      <c r="B365" s="9">
        <v>800067452</v>
      </c>
      <c r="C365" s="6" t="s">
        <v>702</v>
      </c>
      <c r="D365" s="6" t="s">
        <v>719</v>
      </c>
      <c r="E365" s="9" t="s">
        <v>16</v>
      </c>
      <c r="F365" s="19">
        <v>7470</v>
      </c>
      <c r="G365" s="19">
        <v>10455318774.440001</v>
      </c>
      <c r="H365" s="20">
        <v>3947706023</v>
      </c>
      <c r="I365" s="7">
        <v>0</v>
      </c>
      <c r="J365" s="7">
        <v>3947706023</v>
      </c>
      <c r="K365" s="13">
        <v>0</v>
      </c>
      <c r="L365" s="18">
        <v>121013458.45999999</v>
      </c>
      <c r="M365" s="69">
        <v>0</v>
      </c>
      <c r="N365" s="13">
        <v>0</v>
      </c>
      <c r="O365" s="14">
        <v>0</v>
      </c>
      <c r="P365" s="28">
        <v>414605871.73000002</v>
      </c>
      <c r="Q365" s="30">
        <v>5971993421.25</v>
      </c>
      <c r="S365" s="91">
        <v>10455318774.440001</v>
      </c>
      <c r="T365" s="43">
        <f t="shared" si="15"/>
        <v>41821275</v>
      </c>
      <c r="U365" s="43">
        <f>VLOOKUP(A365,'IVC - CÁLCULO INICIAL'!$A$12:$U$1118,21,0)</f>
        <v>28384796.640000001</v>
      </c>
      <c r="V365" s="43">
        <f t="shared" si="16"/>
        <v>13436478.359999999</v>
      </c>
      <c r="W365" s="46">
        <f t="shared" si="17"/>
        <v>3359119.59</v>
      </c>
    </row>
    <row r="366" spans="1:23" x14ac:dyDescent="0.2">
      <c r="A366" s="26" t="s">
        <v>720</v>
      </c>
      <c r="B366" s="9">
        <v>800095773</v>
      </c>
      <c r="C366" s="6" t="s">
        <v>702</v>
      </c>
      <c r="D366" s="6" t="s">
        <v>721</v>
      </c>
      <c r="E366" s="9" t="s">
        <v>16</v>
      </c>
      <c r="F366" s="19">
        <v>3430</v>
      </c>
      <c r="G366" s="19">
        <v>5249506473.75</v>
      </c>
      <c r="H366" s="20">
        <v>1870737645</v>
      </c>
      <c r="I366" s="7">
        <v>0</v>
      </c>
      <c r="J366" s="7">
        <v>1870737645</v>
      </c>
      <c r="K366" s="13">
        <v>0</v>
      </c>
      <c r="L366" s="18">
        <v>46330283.130000003</v>
      </c>
      <c r="M366" s="69">
        <v>0</v>
      </c>
      <c r="N366" s="13">
        <v>0</v>
      </c>
      <c r="O366" s="14">
        <v>0</v>
      </c>
      <c r="P366" s="28">
        <v>196310899.5</v>
      </c>
      <c r="Q366" s="30">
        <v>3136127646.1199999</v>
      </c>
      <c r="S366" s="91">
        <v>5249506473.75</v>
      </c>
      <c r="T366" s="43">
        <f t="shared" si="15"/>
        <v>20998026</v>
      </c>
      <c r="U366" s="43">
        <f>VLOOKUP(A366,'IVC - CÁLCULO INICIAL'!$A$12:$U$1118,21,0)</f>
        <v>14251710.640000001</v>
      </c>
      <c r="V366" s="43">
        <f t="shared" si="16"/>
        <v>6746315.3599999994</v>
      </c>
      <c r="W366" s="46">
        <f t="shared" si="17"/>
        <v>1686578.84</v>
      </c>
    </row>
    <row r="367" spans="1:23" x14ac:dyDescent="0.2">
      <c r="A367" s="26" t="s">
        <v>722</v>
      </c>
      <c r="B367" s="9">
        <v>800095775</v>
      </c>
      <c r="C367" s="6" t="s">
        <v>702</v>
      </c>
      <c r="D367" s="6" t="s">
        <v>723</v>
      </c>
      <c r="E367" s="9" t="s">
        <v>16</v>
      </c>
      <c r="F367" s="19">
        <v>23263</v>
      </c>
      <c r="G367" s="19">
        <v>34451730310.160004</v>
      </c>
      <c r="H367" s="20">
        <v>12560774522</v>
      </c>
      <c r="I367" s="7">
        <v>0</v>
      </c>
      <c r="J367" s="7">
        <v>12560774522</v>
      </c>
      <c r="K367" s="13">
        <v>0</v>
      </c>
      <c r="L367" s="18">
        <v>299174483.24000001</v>
      </c>
      <c r="M367" s="69">
        <v>0</v>
      </c>
      <c r="N367" s="13">
        <v>0</v>
      </c>
      <c r="O367" s="14">
        <v>0</v>
      </c>
      <c r="P367" s="28">
        <v>1330895153.28</v>
      </c>
      <c r="Q367" s="30">
        <v>20260886151.640003</v>
      </c>
      <c r="S367" s="91">
        <v>34451730310.160004</v>
      </c>
      <c r="T367" s="43">
        <f t="shared" si="15"/>
        <v>137806921</v>
      </c>
      <c r="U367" s="43">
        <f>VLOOKUP(A367,'IVC - CÁLCULO INICIAL'!$A$12:$U$1118,21,0)</f>
        <v>93531856</v>
      </c>
      <c r="V367" s="43">
        <f t="shared" si="16"/>
        <v>44275065</v>
      </c>
      <c r="W367" s="46">
        <f t="shared" si="17"/>
        <v>11068766.25</v>
      </c>
    </row>
    <row r="368" spans="1:23" x14ac:dyDescent="0.2">
      <c r="A368" s="26" t="s">
        <v>724</v>
      </c>
      <c r="B368" s="9">
        <v>800095782</v>
      </c>
      <c r="C368" s="6" t="s">
        <v>702</v>
      </c>
      <c r="D368" s="6" t="s">
        <v>725</v>
      </c>
      <c r="E368" s="9" t="s">
        <v>16</v>
      </c>
      <c r="F368" s="19">
        <v>12248</v>
      </c>
      <c r="G368" s="19">
        <v>17656667789.509998</v>
      </c>
      <c r="H368" s="20">
        <v>6680461052</v>
      </c>
      <c r="I368" s="7">
        <v>0</v>
      </c>
      <c r="J368" s="7">
        <v>6680461052</v>
      </c>
      <c r="K368" s="13">
        <v>0</v>
      </c>
      <c r="L368" s="18">
        <v>146720800.69999999</v>
      </c>
      <c r="M368" s="69">
        <v>0</v>
      </c>
      <c r="N368" s="13">
        <v>0</v>
      </c>
      <c r="O368" s="14">
        <v>0</v>
      </c>
      <c r="P368" s="28">
        <v>697937059.13</v>
      </c>
      <c r="Q368" s="30">
        <v>10131548877.679998</v>
      </c>
      <c r="S368" s="91">
        <v>17656667789.509998</v>
      </c>
      <c r="T368" s="43">
        <f t="shared" si="15"/>
        <v>70626671</v>
      </c>
      <c r="U368" s="43">
        <f>VLOOKUP(A368,'IVC - CÁLCULO INICIAL'!$A$12:$U$1118,21,0)</f>
        <v>47935499.359999999</v>
      </c>
      <c r="V368" s="43">
        <f t="shared" si="16"/>
        <v>22691171.640000001</v>
      </c>
      <c r="W368" s="46">
        <f t="shared" si="17"/>
        <v>5672792.9100000001</v>
      </c>
    </row>
    <row r="369" spans="1:23" x14ac:dyDescent="0.2">
      <c r="A369" s="26" t="s">
        <v>726</v>
      </c>
      <c r="B369" s="9">
        <v>800095785</v>
      </c>
      <c r="C369" s="6" t="s">
        <v>702</v>
      </c>
      <c r="D369" s="6" t="s">
        <v>727</v>
      </c>
      <c r="E369" s="9" t="s">
        <v>16</v>
      </c>
      <c r="F369" s="19">
        <v>50092</v>
      </c>
      <c r="G369" s="19">
        <v>69320632635.919998</v>
      </c>
      <c r="H369" s="20">
        <v>27287658132</v>
      </c>
      <c r="I369" s="7">
        <v>0</v>
      </c>
      <c r="J369" s="7">
        <v>27287658132</v>
      </c>
      <c r="K369" s="13">
        <v>0</v>
      </c>
      <c r="L369" s="18">
        <v>694417118.29999995</v>
      </c>
      <c r="M369" s="69">
        <v>0</v>
      </c>
      <c r="N369" s="13">
        <v>0</v>
      </c>
      <c r="O369" s="14">
        <v>0</v>
      </c>
      <c r="P369" s="28">
        <v>2859246209.8400002</v>
      </c>
      <c r="Q369" s="30">
        <v>38479311175.779999</v>
      </c>
      <c r="S369" s="91">
        <v>69320632635.919998</v>
      </c>
      <c r="T369" s="43">
        <f t="shared" si="15"/>
        <v>277282531</v>
      </c>
      <c r="U369" s="43">
        <f>VLOOKUP(A369,'IVC - CÁLCULO INICIAL'!$A$12:$U$1118,21,0)</f>
        <v>188196278</v>
      </c>
      <c r="V369" s="43">
        <f t="shared" si="16"/>
        <v>89086253</v>
      </c>
      <c r="W369" s="46">
        <f t="shared" si="17"/>
        <v>22271563.25</v>
      </c>
    </row>
    <row r="370" spans="1:23" x14ac:dyDescent="0.2">
      <c r="A370" s="26" t="s">
        <v>728</v>
      </c>
      <c r="B370" s="9">
        <v>800095786</v>
      </c>
      <c r="C370" s="6" t="s">
        <v>702</v>
      </c>
      <c r="D370" s="6" t="s">
        <v>729</v>
      </c>
      <c r="E370" s="9" t="s">
        <v>16</v>
      </c>
      <c r="F370" s="19">
        <v>9029</v>
      </c>
      <c r="G370" s="19">
        <v>12261076510.15</v>
      </c>
      <c r="H370" s="20">
        <v>4911867234</v>
      </c>
      <c r="I370" s="7">
        <v>0</v>
      </c>
      <c r="J370" s="7">
        <v>4911867234</v>
      </c>
      <c r="K370" s="13">
        <v>0</v>
      </c>
      <c r="L370" s="18">
        <v>125679366.31999999</v>
      </c>
      <c r="M370" s="69">
        <v>0</v>
      </c>
      <c r="N370" s="13">
        <v>0</v>
      </c>
      <c r="O370" s="14">
        <v>0</v>
      </c>
      <c r="P370" s="28">
        <v>509755686.52999997</v>
      </c>
      <c r="Q370" s="30">
        <v>6713774223.3000002</v>
      </c>
      <c r="S370" s="91">
        <v>12261076510.15</v>
      </c>
      <c r="T370" s="43">
        <f t="shared" si="15"/>
        <v>49044306</v>
      </c>
      <c r="U370" s="43">
        <f>VLOOKUP(A370,'IVC - CÁLCULO INICIAL'!$A$12:$U$1118,21,0)</f>
        <v>33287188.640000001</v>
      </c>
      <c r="V370" s="43">
        <f t="shared" si="16"/>
        <v>15757117.359999999</v>
      </c>
      <c r="W370" s="46">
        <f t="shared" si="17"/>
        <v>3939279.34</v>
      </c>
    </row>
    <row r="371" spans="1:23" x14ac:dyDescent="0.2">
      <c r="A371" s="26" t="s">
        <v>730</v>
      </c>
      <c r="B371" s="9">
        <v>800095788</v>
      </c>
      <c r="C371" s="6" t="s">
        <v>702</v>
      </c>
      <c r="D371" s="6" t="s">
        <v>731</v>
      </c>
      <c r="E371" s="9" t="s">
        <v>16</v>
      </c>
      <c r="F371" s="19">
        <v>7886</v>
      </c>
      <c r="G371" s="19">
        <v>11189062611.889999</v>
      </c>
      <c r="H371" s="20">
        <v>4294451455</v>
      </c>
      <c r="I371" s="7">
        <v>0</v>
      </c>
      <c r="J371" s="7">
        <v>4294451455</v>
      </c>
      <c r="K371" s="13">
        <v>0</v>
      </c>
      <c r="L371" s="18">
        <v>83543079.329999998</v>
      </c>
      <c r="M371" s="69">
        <v>0</v>
      </c>
      <c r="N371" s="13">
        <v>0</v>
      </c>
      <c r="O371" s="14">
        <v>0</v>
      </c>
      <c r="P371" s="28">
        <v>446207976.27999997</v>
      </c>
      <c r="Q371" s="30">
        <v>6364860101.2799997</v>
      </c>
      <c r="S371" s="91">
        <v>11189062611.889999</v>
      </c>
      <c r="T371" s="43">
        <f t="shared" si="15"/>
        <v>44756250</v>
      </c>
      <c r="U371" s="43">
        <f>VLOOKUP(A371,'IVC - CÁLCULO INICIAL'!$A$12:$U$1118,21,0)</f>
        <v>30376813.359999999</v>
      </c>
      <c r="V371" s="43">
        <f t="shared" si="16"/>
        <v>14379436.640000001</v>
      </c>
      <c r="W371" s="46">
        <f t="shared" si="17"/>
        <v>3594859.16</v>
      </c>
    </row>
    <row r="372" spans="1:23" x14ac:dyDescent="0.2">
      <c r="A372" s="26" t="s">
        <v>732</v>
      </c>
      <c r="B372" s="9">
        <v>800050407</v>
      </c>
      <c r="C372" s="6" t="s">
        <v>702</v>
      </c>
      <c r="D372" s="6" t="s">
        <v>733</v>
      </c>
      <c r="E372" s="9" t="s">
        <v>16</v>
      </c>
      <c r="F372" s="19">
        <v>5874</v>
      </c>
      <c r="G372" s="19">
        <v>8987850188.4899998</v>
      </c>
      <c r="H372" s="20">
        <v>3133279010</v>
      </c>
      <c r="I372" s="7">
        <v>0</v>
      </c>
      <c r="J372" s="7">
        <v>3133279010</v>
      </c>
      <c r="K372" s="13">
        <v>0</v>
      </c>
      <c r="L372" s="18">
        <v>69058037.629999995</v>
      </c>
      <c r="M372" s="69">
        <v>0</v>
      </c>
      <c r="N372" s="13">
        <v>0</v>
      </c>
      <c r="O372" s="14">
        <v>0</v>
      </c>
      <c r="P372" s="28">
        <v>336287612.61000001</v>
      </c>
      <c r="Q372" s="30">
        <v>5449225528.25</v>
      </c>
      <c r="S372" s="91">
        <v>8987850188.4899998</v>
      </c>
      <c r="T372" s="43">
        <f t="shared" si="15"/>
        <v>35951401</v>
      </c>
      <c r="U372" s="43">
        <f>VLOOKUP(A372,'IVC - CÁLCULO INICIAL'!$A$12:$U$1118,21,0)</f>
        <v>24400815.359999999</v>
      </c>
      <c r="V372" s="43">
        <f t="shared" si="16"/>
        <v>11550585.640000001</v>
      </c>
      <c r="W372" s="46">
        <f t="shared" si="17"/>
        <v>2887646.41</v>
      </c>
    </row>
    <row r="373" spans="1:23" x14ac:dyDescent="0.2">
      <c r="A373" s="26" t="s">
        <v>734</v>
      </c>
      <c r="B373" s="9">
        <v>891580006</v>
      </c>
      <c r="C373" s="6" t="s">
        <v>735</v>
      </c>
      <c r="D373" s="6" t="s">
        <v>736</v>
      </c>
      <c r="E373" s="9" t="s">
        <v>49</v>
      </c>
      <c r="F373" s="19">
        <v>171924</v>
      </c>
      <c r="G373" s="19">
        <v>285188305798.30005</v>
      </c>
      <c r="H373" s="20">
        <v>93430914822</v>
      </c>
      <c r="I373" s="7">
        <v>0</v>
      </c>
      <c r="J373" s="7">
        <v>93430914822</v>
      </c>
      <c r="K373" s="13">
        <v>0</v>
      </c>
      <c r="L373" s="18">
        <v>3642799475.0799999</v>
      </c>
      <c r="M373" s="69">
        <v>0</v>
      </c>
      <c r="N373" s="13">
        <v>0</v>
      </c>
      <c r="O373" s="14">
        <v>2073346621.1600001</v>
      </c>
      <c r="P373" s="28">
        <v>10343199634.049999</v>
      </c>
      <c r="Q373" s="30">
        <v>175698045246.01001</v>
      </c>
      <c r="S373" s="91">
        <v>285188305798.30005</v>
      </c>
      <c r="T373" s="43">
        <f t="shared" si="15"/>
        <v>1140753223</v>
      </c>
      <c r="U373" s="43">
        <f>VLOOKUP(A373,'IVC - CÁLCULO INICIAL'!$A$12:$U$1118,21,0)</f>
        <v>774248238</v>
      </c>
      <c r="V373" s="43">
        <f t="shared" si="16"/>
        <v>366504985</v>
      </c>
      <c r="W373" s="46">
        <f t="shared" si="17"/>
        <v>91626246.25</v>
      </c>
    </row>
    <row r="374" spans="1:23" x14ac:dyDescent="0.2">
      <c r="A374" s="26" t="s">
        <v>737</v>
      </c>
      <c r="B374" s="9">
        <v>891502664</v>
      </c>
      <c r="C374" s="6" t="s">
        <v>735</v>
      </c>
      <c r="D374" s="6" t="s">
        <v>738</v>
      </c>
      <c r="E374" s="9" t="s">
        <v>13</v>
      </c>
      <c r="F374" s="19">
        <v>15634</v>
      </c>
      <c r="G374" s="19">
        <v>25543810803.209999</v>
      </c>
      <c r="H374" s="20">
        <v>8398564171</v>
      </c>
      <c r="I374" s="7">
        <v>0</v>
      </c>
      <c r="J374" s="7">
        <v>8398564171</v>
      </c>
      <c r="K374" s="13">
        <v>0</v>
      </c>
      <c r="L374" s="18">
        <v>177741937.25</v>
      </c>
      <c r="M374" s="69">
        <v>0</v>
      </c>
      <c r="N374" s="13">
        <v>0</v>
      </c>
      <c r="O374" s="14">
        <v>0</v>
      </c>
      <c r="P374" s="28">
        <v>943672999.86000001</v>
      </c>
      <c r="Q374" s="30">
        <v>16023831695.099998</v>
      </c>
      <c r="S374" s="91">
        <v>25543810803.209999</v>
      </c>
      <c r="T374" s="43">
        <f t="shared" si="15"/>
        <v>102175243</v>
      </c>
      <c r="U374" s="43">
        <f>VLOOKUP(A374,'IVC - CÁLCULO INICIAL'!$A$12:$U$1118,21,0)</f>
        <v>69348042</v>
      </c>
      <c r="V374" s="43">
        <f t="shared" si="16"/>
        <v>32827201</v>
      </c>
      <c r="W374" s="46">
        <f t="shared" si="17"/>
        <v>8206800.25</v>
      </c>
    </row>
    <row r="375" spans="1:23" x14ac:dyDescent="0.2">
      <c r="A375" s="26" t="s">
        <v>739</v>
      </c>
      <c r="B375" s="9">
        <v>891500725</v>
      </c>
      <c r="C375" s="6" t="s">
        <v>735</v>
      </c>
      <c r="D375" s="6" t="s">
        <v>40</v>
      </c>
      <c r="E375" s="9" t="s">
        <v>16</v>
      </c>
      <c r="F375" s="19">
        <v>26950</v>
      </c>
      <c r="G375" s="19">
        <v>39454082082.410004</v>
      </c>
      <c r="H375" s="20">
        <v>14607178360</v>
      </c>
      <c r="I375" s="7">
        <v>0</v>
      </c>
      <c r="J375" s="7">
        <v>14607178360</v>
      </c>
      <c r="K375" s="13">
        <v>0</v>
      </c>
      <c r="L375" s="18">
        <v>280820943.08999997</v>
      </c>
      <c r="M375" s="69">
        <v>0</v>
      </c>
      <c r="N375" s="13">
        <v>0</v>
      </c>
      <c r="O375" s="14">
        <v>0</v>
      </c>
      <c r="P375" s="28">
        <v>1626862054.22</v>
      </c>
      <c r="Q375" s="30">
        <v>22939220725.100002</v>
      </c>
      <c r="S375" s="91">
        <v>39454082082.410004</v>
      </c>
      <c r="T375" s="43">
        <f t="shared" si="15"/>
        <v>157816328</v>
      </c>
      <c r="U375" s="43">
        <f>VLOOKUP(A375,'IVC - CÁLCULO INICIAL'!$A$12:$U$1118,21,0)</f>
        <v>107112574</v>
      </c>
      <c r="V375" s="43">
        <f t="shared" si="16"/>
        <v>50703754</v>
      </c>
      <c r="W375" s="46">
        <f t="shared" si="17"/>
        <v>12675938.5</v>
      </c>
    </row>
    <row r="376" spans="1:23" x14ac:dyDescent="0.2">
      <c r="A376" s="26" t="s">
        <v>740</v>
      </c>
      <c r="B376" s="9">
        <v>891500869</v>
      </c>
      <c r="C376" s="6" t="s">
        <v>735</v>
      </c>
      <c r="D376" s="6" t="s">
        <v>741</v>
      </c>
      <c r="E376" s="9" t="s">
        <v>13</v>
      </c>
      <c r="F376" s="19">
        <v>20828</v>
      </c>
      <c r="G376" s="19">
        <v>30457297903.939995</v>
      </c>
      <c r="H376" s="20">
        <v>11258016091</v>
      </c>
      <c r="I376" s="7">
        <v>0</v>
      </c>
      <c r="J376" s="7">
        <v>11258016091</v>
      </c>
      <c r="K376" s="13">
        <v>0</v>
      </c>
      <c r="L376" s="18">
        <v>221217330.08000001</v>
      </c>
      <c r="M376" s="69">
        <v>0</v>
      </c>
      <c r="N376" s="13">
        <v>0</v>
      </c>
      <c r="O376" s="14">
        <v>0</v>
      </c>
      <c r="P376" s="28">
        <v>1257123423.49</v>
      </c>
      <c r="Q376" s="30">
        <v>17720941059.369995</v>
      </c>
      <c r="S376" s="91">
        <v>30457297903.939995</v>
      </c>
      <c r="T376" s="43">
        <f t="shared" si="15"/>
        <v>121829192</v>
      </c>
      <c r="U376" s="43">
        <f>VLOOKUP(A376,'IVC - CÁLCULO INICIAL'!$A$12:$U$1118,21,0)</f>
        <v>82687504</v>
      </c>
      <c r="V376" s="43">
        <f t="shared" si="16"/>
        <v>39141688</v>
      </c>
      <c r="W376" s="46">
        <f t="shared" si="17"/>
        <v>9785422</v>
      </c>
    </row>
    <row r="377" spans="1:23" x14ac:dyDescent="0.2">
      <c r="A377" s="26" t="s">
        <v>742</v>
      </c>
      <c r="B377" s="9">
        <v>800095961</v>
      </c>
      <c r="C377" s="6" t="s">
        <v>735</v>
      </c>
      <c r="D377" s="6" t="s">
        <v>743</v>
      </c>
      <c r="E377" s="9" t="s">
        <v>13</v>
      </c>
      <c r="F377" s="19">
        <v>35225</v>
      </c>
      <c r="G377" s="19">
        <v>57620963602.919991</v>
      </c>
      <c r="H377" s="20">
        <v>18814358018</v>
      </c>
      <c r="I377" s="7">
        <v>0</v>
      </c>
      <c r="J377" s="7">
        <v>18814358018</v>
      </c>
      <c r="K377" s="13">
        <v>0</v>
      </c>
      <c r="L377" s="18">
        <v>414882349.19</v>
      </c>
      <c r="M377" s="69">
        <v>0</v>
      </c>
      <c r="N377" s="13">
        <v>0</v>
      </c>
      <c r="O377" s="14">
        <v>0</v>
      </c>
      <c r="P377" s="28">
        <v>2126691670.01</v>
      </c>
      <c r="Q377" s="30">
        <v>36265031565.719994</v>
      </c>
      <c r="S377" s="91">
        <v>57620963602.919991</v>
      </c>
      <c r="T377" s="43">
        <f t="shared" si="15"/>
        <v>230483854</v>
      </c>
      <c r="U377" s="43">
        <f>VLOOKUP(A377,'IVC - CÁLCULO INICIAL'!$A$12:$U$1118,21,0)</f>
        <v>156433236</v>
      </c>
      <c r="V377" s="43">
        <f t="shared" si="16"/>
        <v>74050618</v>
      </c>
      <c r="W377" s="46">
        <f t="shared" si="17"/>
        <v>18512654.5</v>
      </c>
    </row>
    <row r="378" spans="1:23" x14ac:dyDescent="0.2">
      <c r="A378" s="26" t="s">
        <v>744</v>
      </c>
      <c r="B378" s="9">
        <v>891502307</v>
      </c>
      <c r="C378" s="6" t="s">
        <v>735</v>
      </c>
      <c r="D378" s="6" t="s">
        <v>745</v>
      </c>
      <c r="E378" s="9" t="s">
        <v>13</v>
      </c>
      <c r="F378" s="19">
        <v>23320</v>
      </c>
      <c r="G378" s="19">
        <v>32877311831.369995</v>
      </c>
      <c r="H378" s="20">
        <v>12606661177</v>
      </c>
      <c r="I378" s="7">
        <v>0</v>
      </c>
      <c r="J378" s="7">
        <v>12606661177</v>
      </c>
      <c r="K378" s="13">
        <v>0</v>
      </c>
      <c r="L378" s="18">
        <v>245862173.58000001</v>
      </c>
      <c r="M378" s="69">
        <v>0</v>
      </c>
      <c r="N378" s="13">
        <v>0</v>
      </c>
      <c r="O378" s="14">
        <v>0</v>
      </c>
      <c r="P378" s="28">
        <v>1407990313.3199999</v>
      </c>
      <c r="Q378" s="30">
        <v>18616798167.469997</v>
      </c>
      <c r="S378" s="91">
        <v>32877311831.369995</v>
      </c>
      <c r="T378" s="43">
        <f t="shared" si="15"/>
        <v>131509247</v>
      </c>
      <c r="U378" s="43">
        <f>VLOOKUP(A378,'IVC - CÁLCULO INICIAL'!$A$12:$U$1118,21,0)</f>
        <v>89257519.359999999</v>
      </c>
      <c r="V378" s="43">
        <f t="shared" si="16"/>
        <v>42251727.640000001</v>
      </c>
      <c r="W378" s="46">
        <f t="shared" si="17"/>
        <v>10562931.91</v>
      </c>
    </row>
    <row r="379" spans="1:23" x14ac:dyDescent="0.2">
      <c r="A379" s="26" t="s">
        <v>746</v>
      </c>
      <c r="B379" s="9">
        <v>891500864</v>
      </c>
      <c r="C379" s="6" t="s">
        <v>735</v>
      </c>
      <c r="D379" s="6" t="s">
        <v>747</v>
      </c>
      <c r="E379" s="9" t="s">
        <v>13</v>
      </c>
      <c r="F379" s="19">
        <v>33257</v>
      </c>
      <c r="G379" s="19">
        <v>49801703297.099998</v>
      </c>
      <c r="H379" s="20">
        <v>17873718452</v>
      </c>
      <c r="I379" s="7">
        <v>0</v>
      </c>
      <c r="J379" s="7">
        <v>17873718452</v>
      </c>
      <c r="K379" s="13">
        <v>0</v>
      </c>
      <c r="L379" s="18">
        <v>387993135.13</v>
      </c>
      <c r="M379" s="69">
        <v>0</v>
      </c>
      <c r="N379" s="13">
        <v>292706809</v>
      </c>
      <c r="O379" s="14">
        <v>0</v>
      </c>
      <c r="P379" s="28">
        <v>2008438119.05</v>
      </c>
      <c r="Q379" s="30">
        <v>29238846781.919998</v>
      </c>
      <c r="S379" s="91">
        <v>49801703297.099998</v>
      </c>
      <c r="T379" s="43">
        <f t="shared" si="15"/>
        <v>199206813</v>
      </c>
      <c r="U379" s="43">
        <f>VLOOKUP(A379,'IVC - CÁLCULO INICIAL'!$A$12:$U$1118,21,0)</f>
        <v>135204986.63999999</v>
      </c>
      <c r="V379" s="43">
        <f t="shared" si="16"/>
        <v>64001826.360000014</v>
      </c>
      <c r="W379" s="46">
        <f t="shared" si="17"/>
        <v>16000456.59</v>
      </c>
    </row>
    <row r="380" spans="1:23" x14ac:dyDescent="0.2">
      <c r="A380" s="26" t="s">
        <v>748</v>
      </c>
      <c r="B380" s="9">
        <v>891501723</v>
      </c>
      <c r="C380" s="6" t="s">
        <v>735</v>
      </c>
      <c r="D380" s="6" t="s">
        <v>749</v>
      </c>
      <c r="E380" s="9" t="s">
        <v>13</v>
      </c>
      <c r="F380" s="19">
        <v>36353</v>
      </c>
      <c r="G380" s="19">
        <v>51299309170.059998</v>
      </c>
      <c r="H380" s="20">
        <v>19718438630</v>
      </c>
      <c r="I380" s="7">
        <v>0</v>
      </c>
      <c r="J380" s="7">
        <v>19718438630</v>
      </c>
      <c r="K380" s="13">
        <v>0</v>
      </c>
      <c r="L380" s="18">
        <v>361782969.91000003</v>
      </c>
      <c r="M380" s="69">
        <v>0</v>
      </c>
      <c r="N380" s="13">
        <v>52468866</v>
      </c>
      <c r="O380" s="14">
        <v>0</v>
      </c>
      <c r="P380" s="28">
        <v>2192039137.9099998</v>
      </c>
      <c r="Q380" s="30">
        <v>28974579566.239998</v>
      </c>
      <c r="S380" s="91">
        <v>51299309170.059998</v>
      </c>
      <c r="T380" s="43">
        <f t="shared" si="15"/>
        <v>205197237</v>
      </c>
      <c r="U380" s="43">
        <f>VLOOKUP(A380,'IVC - CÁLCULO INICIAL'!$A$12:$U$1118,21,0)</f>
        <v>139270786.63999999</v>
      </c>
      <c r="V380" s="43">
        <f t="shared" si="16"/>
        <v>65926450.360000014</v>
      </c>
      <c r="W380" s="46">
        <f t="shared" si="17"/>
        <v>16481612.59</v>
      </c>
    </row>
    <row r="381" spans="1:23" x14ac:dyDescent="0.2">
      <c r="A381" s="26" t="s">
        <v>750</v>
      </c>
      <c r="B381" s="9">
        <v>891501292</v>
      </c>
      <c r="C381" s="6" t="s">
        <v>735</v>
      </c>
      <c r="D381" s="6" t="s">
        <v>751</v>
      </c>
      <c r="E381" s="9" t="s">
        <v>13</v>
      </c>
      <c r="F381" s="19">
        <v>18876</v>
      </c>
      <c r="G381" s="19">
        <v>27989740727.560001</v>
      </c>
      <c r="H381" s="20">
        <v>10173254922</v>
      </c>
      <c r="I381" s="7">
        <v>0</v>
      </c>
      <c r="J381" s="7">
        <v>10173254922</v>
      </c>
      <c r="K381" s="13">
        <v>0</v>
      </c>
      <c r="L381" s="18">
        <v>238542946.38999999</v>
      </c>
      <c r="M381" s="69">
        <v>0</v>
      </c>
      <c r="N381" s="13">
        <v>423418971.10000002</v>
      </c>
      <c r="O381" s="14">
        <v>0</v>
      </c>
      <c r="P381" s="28">
        <v>1138749082.3900001</v>
      </c>
      <c r="Q381" s="30">
        <v>16015774805.680002</v>
      </c>
      <c r="S381" s="91">
        <v>27989740727.560001</v>
      </c>
      <c r="T381" s="43">
        <f t="shared" si="15"/>
        <v>111958963</v>
      </c>
      <c r="U381" s="43">
        <f>VLOOKUP(A381,'IVC - CÁLCULO INICIAL'!$A$12:$U$1118,21,0)</f>
        <v>75988415.359999999</v>
      </c>
      <c r="V381" s="43">
        <f t="shared" si="16"/>
        <v>35970547.640000001</v>
      </c>
      <c r="W381" s="46">
        <f t="shared" si="17"/>
        <v>8992636.9100000001</v>
      </c>
    </row>
    <row r="382" spans="1:23" x14ac:dyDescent="0.2">
      <c r="A382" s="26" t="s">
        <v>752</v>
      </c>
      <c r="B382" s="9">
        <v>891501283</v>
      </c>
      <c r="C382" s="6" t="s">
        <v>735</v>
      </c>
      <c r="D382" s="6" t="s">
        <v>753</v>
      </c>
      <c r="E382" s="9" t="s">
        <v>13</v>
      </c>
      <c r="F382" s="19">
        <v>23264</v>
      </c>
      <c r="G382" s="19">
        <v>33524958230.509998</v>
      </c>
      <c r="H382" s="20">
        <v>12658764439</v>
      </c>
      <c r="I382" s="7">
        <v>0</v>
      </c>
      <c r="J382" s="7">
        <v>12658764439</v>
      </c>
      <c r="K382" s="13">
        <v>0</v>
      </c>
      <c r="L382" s="18">
        <v>289597115.58999997</v>
      </c>
      <c r="M382" s="69">
        <v>0</v>
      </c>
      <c r="N382" s="13">
        <v>0</v>
      </c>
      <c r="O382" s="14">
        <v>0</v>
      </c>
      <c r="P382" s="28">
        <v>1402433966.7</v>
      </c>
      <c r="Q382" s="30">
        <v>19174162709.219997</v>
      </c>
      <c r="S382" s="91">
        <v>33524958230.509998</v>
      </c>
      <c r="T382" s="43">
        <f t="shared" si="15"/>
        <v>134099833</v>
      </c>
      <c r="U382" s="43">
        <f>VLOOKUP(A382,'IVC - CÁLCULO INICIAL'!$A$12:$U$1118,21,0)</f>
        <v>91015793.359999999</v>
      </c>
      <c r="V382" s="43">
        <f t="shared" si="16"/>
        <v>43084039.640000001</v>
      </c>
      <c r="W382" s="46">
        <f t="shared" si="17"/>
        <v>10771009.91</v>
      </c>
    </row>
    <row r="383" spans="1:23" x14ac:dyDescent="0.2">
      <c r="A383" s="26" t="s">
        <v>754</v>
      </c>
      <c r="B383" s="9">
        <v>891500978</v>
      </c>
      <c r="C383" s="6" t="s">
        <v>735</v>
      </c>
      <c r="D383" s="6" t="s">
        <v>755</v>
      </c>
      <c r="E383" s="9" t="s">
        <v>13</v>
      </c>
      <c r="F383" s="19">
        <v>42645</v>
      </c>
      <c r="G383" s="19">
        <v>66135790292.330002</v>
      </c>
      <c r="H383" s="20">
        <v>22899125713</v>
      </c>
      <c r="I383" s="7">
        <v>0</v>
      </c>
      <c r="J383" s="7">
        <v>22899125713</v>
      </c>
      <c r="K383" s="13">
        <v>0</v>
      </c>
      <c r="L383" s="18">
        <v>447490242.32999998</v>
      </c>
      <c r="M383" s="69">
        <v>0</v>
      </c>
      <c r="N383" s="13">
        <v>0</v>
      </c>
      <c r="O383" s="14">
        <v>0</v>
      </c>
      <c r="P383" s="28">
        <v>2574943894.3299999</v>
      </c>
      <c r="Q383" s="30">
        <v>40214230442.669998</v>
      </c>
      <c r="S383" s="91">
        <v>66135790292.330002</v>
      </c>
      <c r="T383" s="43">
        <f t="shared" si="15"/>
        <v>264543161</v>
      </c>
      <c r="U383" s="43">
        <f>VLOOKUP(A383,'IVC - CÁLCULO INICIAL'!$A$12:$U$1118,21,0)</f>
        <v>179549855.36000001</v>
      </c>
      <c r="V383" s="43">
        <f t="shared" si="16"/>
        <v>84993305.639999986</v>
      </c>
      <c r="W383" s="46">
        <f t="shared" si="17"/>
        <v>21248326.41</v>
      </c>
    </row>
    <row r="384" spans="1:23" x14ac:dyDescent="0.2">
      <c r="A384" s="26" t="s">
        <v>756</v>
      </c>
      <c r="B384" s="9">
        <v>800188492</v>
      </c>
      <c r="C384" s="6" t="s">
        <v>735</v>
      </c>
      <c r="D384" s="6" t="s">
        <v>703</v>
      </c>
      <c r="E384" s="9" t="s">
        <v>16</v>
      </c>
      <c r="F384" s="19">
        <v>5601</v>
      </c>
      <c r="G384" s="19">
        <v>9445339464.9099998</v>
      </c>
      <c r="H384" s="20">
        <v>3059488828</v>
      </c>
      <c r="I384" s="7">
        <v>0</v>
      </c>
      <c r="J384" s="7">
        <v>3059488828</v>
      </c>
      <c r="K384" s="13">
        <v>0</v>
      </c>
      <c r="L384" s="18">
        <v>161272524.28999999</v>
      </c>
      <c r="M384" s="69">
        <v>0</v>
      </c>
      <c r="N384" s="13">
        <v>0</v>
      </c>
      <c r="O384" s="14">
        <v>0</v>
      </c>
      <c r="P384" s="28">
        <v>338152008.07999998</v>
      </c>
      <c r="Q384" s="30">
        <v>5886426104.54</v>
      </c>
      <c r="S384" s="91">
        <v>9445339464.9099998</v>
      </c>
      <c r="T384" s="43">
        <f t="shared" si="15"/>
        <v>37781358</v>
      </c>
      <c r="U384" s="43">
        <f>VLOOKUP(A384,'IVC - CÁLCULO INICIAL'!$A$12:$U$1118,21,0)</f>
        <v>25642838</v>
      </c>
      <c r="V384" s="43">
        <f t="shared" si="16"/>
        <v>12138520</v>
      </c>
      <c r="W384" s="46">
        <f t="shared" si="17"/>
        <v>3034630</v>
      </c>
    </row>
    <row r="385" spans="1:23" x14ac:dyDescent="0.2">
      <c r="A385" s="26" t="s">
        <v>757</v>
      </c>
      <c r="B385" s="9">
        <v>900127183</v>
      </c>
      <c r="C385" s="6" t="s">
        <v>735</v>
      </c>
      <c r="D385" s="6" t="s">
        <v>758</v>
      </c>
      <c r="E385" s="9" t="s">
        <v>13</v>
      </c>
      <c r="F385" s="19">
        <v>7989</v>
      </c>
      <c r="G385" s="19">
        <v>12058275032.370001</v>
      </c>
      <c r="H385" s="20">
        <v>4248627480</v>
      </c>
      <c r="I385" s="7">
        <v>0</v>
      </c>
      <c r="J385" s="7">
        <v>4248627480</v>
      </c>
      <c r="K385" s="13">
        <v>0</v>
      </c>
      <c r="L385" s="18">
        <v>127167127.87</v>
      </c>
      <c r="M385" s="69">
        <v>0</v>
      </c>
      <c r="N385" s="13">
        <v>0</v>
      </c>
      <c r="O385" s="14">
        <v>0</v>
      </c>
      <c r="P385" s="28">
        <v>481288328.69</v>
      </c>
      <c r="Q385" s="30">
        <v>7201192095.8100014</v>
      </c>
      <c r="S385" s="91">
        <v>12058275032.370001</v>
      </c>
      <c r="T385" s="43">
        <f t="shared" si="15"/>
        <v>48233100</v>
      </c>
      <c r="U385" s="43">
        <f>VLOOKUP(A385,'IVC - CÁLCULO INICIAL'!$A$12:$U$1118,21,0)</f>
        <v>32736609.359999999</v>
      </c>
      <c r="V385" s="43">
        <f t="shared" si="16"/>
        <v>15496490.640000001</v>
      </c>
      <c r="W385" s="46">
        <f t="shared" si="17"/>
        <v>3874122.66</v>
      </c>
    </row>
    <row r="386" spans="1:23" x14ac:dyDescent="0.2">
      <c r="A386" s="26" t="s">
        <v>759</v>
      </c>
      <c r="B386" s="9">
        <v>800084378</v>
      </c>
      <c r="C386" s="6" t="s">
        <v>735</v>
      </c>
      <c r="D386" s="6" t="s">
        <v>760</v>
      </c>
      <c r="E386" s="9" t="s">
        <v>16</v>
      </c>
      <c r="F386" s="19">
        <v>21434</v>
      </c>
      <c r="G386" s="19">
        <v>30848738884.450001</v>
      </c>
      <c r="H386" s="20">
        <v>11373100289</v>
      </c>
      <c r="I386" s="7">
        <v>0</v>
      </c>
      <c r="J386" s="7">
        <v>11373100289</v>
      </c>
      <c r="K386" s="13">
        <v>0</v>
      </c>
      <c r="L386" s="18">
        <v>313104216.73000002</v>
      </c>
      <c r="M386" s="69">
        <v>0</v>
      </c>
      <c r="N386" s="13">
        <v>0</v>
      </c>
      <c r="O386" s="14">
        <v>0</v>
      </c>
      <c r="P386" s="28">
        <v>1291910984.96</v>
      </c>
      <c r="Q386" s="30">
        <v>17870623393.760002</v>
      </c>
      <c r="S386" s="91">
        <v>30848738884.450001</v>
      </c>
      <c r="T386" s="43">
        <f t="shared" si="15"/>
        <v>123394956</v>
      </c>
      <c r="U386" s="43">
        <f>VLOOKUP(A386,'IVC - CÁLCULO INICIAL'!$A$12:$U$1118,21,0)</f>
        <v>83750214</v>
      </c>
      <c r="V386" s="43">
        <f t="shared" si="16"/>
        <v>39644742</v>
      </c>
      <c r="W386" s="46">
        <f t="shared" si="17"/>
        <v>9911185.5</v>
      </c>
    </row>
    <row r="387" spans="1:23" x14ac:dyDescent="0.2">
      <c r="A387" s="26" t="s">
        <v>761</v>
      </c>
      <c r="B387" s="9">
        <v>800004741</v>
      </c>
      <c r="C387" s="6" t="s">
        <v>735</v>
      </c>
      <c r="D387" s="6" t="s">
        <v>762</v>
      </c>
      <c r="E387" s="9" t="s">
        <v>13</v>
      </c>
      <c r="F387" s="19">
        <v>25408</v>
      </c>
      <c r="G387" s="19">
        <v>36494001568.849991</v>
      </c>
      <c r="H387" s="20">
        <v>13654162585</v>
      </c>
      <c r="I387" s="7">
        <v>0</v>
      </c>
      <c r="J387" s="7">
        <v>13654162585</v>
      </c>
      <c r="K387" s="13">
        <v>0</v>
      </c>
      <c r="L387" s="18">
        <v>261564242.72</v>
      </c>
      <c r="M387" s="69">
        <v>0</v>
      </c>
      <c r="N387" s="13">
        <v>0</v>
      </c>
      <c r="O387" s="14">
        <v>0</v>
      </c>
      <c r="P387" s="28">
        <v>1533672458.1300001</v>
      </c>
      <c r="Q387" s="30">
        <v>21044602282.999996</v>
      </c>
      <c r="S387" s="91">
        <v>36494001568.849991</v>
      </c>
      <c r="T387" s="43">
        <f t="shared" si="15"/>
        <v>145976006</v>
      </c>
      <c r="U387" s="43">
        <f>VLOOKUP(A387,'IVC - CÁLCULO INICIAL'!$A$12:$U$1118,21,0)</f>
        <v>99076350</v>
      </c>
      <c r="V387" s="43">
        <f t="shared" si="16"/>
        <v>46899656</v>
      </c>
      <c r="W387" s="46">
        <f t="shared" si="17"/>
        <v>11724914</v>
      </c>
    </row>
    <row r="388" spans="1:23" x14ac:dyDescent="0.2">
      <c r="A388" s="26" t="s">
        <v>763</v>
      </c>
      <c r="B388" s="9">
        <v>891501047</v>
      </c>
      <c r="C388" s="6" t="s">
        <v>735</v>
      </c>
      <c r="D388" s="6" t="s">
        <v>764</v>
      </c>
      <c r="E388" s="9" t="s">
        <v>13</v>
      </c>
      <c r="F388" s="19">
        <v>16552</v>
      </c>
      <c r="G388" s="19">
        <v>23447814957.360001</v>
      </c>
      <c r="H388" s="20">
        <v>8928371930</v>
      </c>
      <c r="I388" s="7">
        <v>0</v>
      </c>
      <c r="J388" s="7">
        <v>8928371930</v>
      </c>
      <c r="K388" s="13">
        <v>0</v>
      </c>
      <c r="L388" s="18">
        <v>163450569.61000001</v>
      </c>
      <c r="M388" s="69">
        <v>0</v>
      </c>
      <c r="N388" s="13">
        <v>0</v>
      </c>
      <c r="O388" s="14">
        <v>0</v>
      </c>
      <c r="P388" s="28">
        <v>999478046.38</v>
      </c>
      <c r="Q388" s="30">
        <v>13356514411.370001</v>
      </c>
      <c r="S388" s="91">
        <v>23447814957.360001</v>
      </c>
      <c r="T388" s="43">
        <f t="shared" si="15"/>
        <v>93791260</v>
      </c>
      <c r="U388" s="43">
        <f>VLOOKUP(A388,'IVC - CÁLCULO INICIAL'!$A$12:$U$1118,21,0)</f>
        <v>63657692</v>
      </c>
      <c r="V388" s="43">
        <f t="shared" si="16"/>
        <v>30133568</v>
      </c>
      <c r="W388" s="46">
        <f t="shared" si="17"/>
        <v>7533392</v>
      </c>
    </row>
    <row r="389" spans="1:23" x14ac:dyDescent="0.2">
      <c r="A389" s="26" t="s">
        <v>765</v>
      </c>
      <c r="B389" s="9">
        <v>891502169</v>
      </c>
      <c r="C389" s="6" t="s">
        <v>735</v>
      </c>
      <c r="D389" s="6" t="s">
        <v>766</v>
      </c>
      <c r="E389" s="9" t="s">
        <v>13</v>
      </c>
      <c r="F389" s="19">
        <v>9688</v>
      </c>
      <c r="G389" s="19">
        <v>16566146770.779999</v>
      </c>
      <c r="H389" s="20">
        <v>5199238682</v>
      </c>
      <c r="I389" s="7">
        <v>0</v>
      </c>
      <c r="J389" s="7">
        <v>5199238682</v>
      </c>
      <c r="K389" s="13">
        <v>0</v>
      </c>
      <c r="L389" s="18">
        <v>160579768.66</v>
      </c>
      <c r="M389" s="69">
        <v>0</v>
      </c>
      <c r="N389" s="13">
        <v>9972605</v>
      </c>
      <c r="O389" s="14">
        <v>0</v>
      </c>
      <c r="P389" s="28">
        <v>584624296.87</v>
      </c>
      <c r="Q389" s="30">
        <v>10611731418.25</v>
      </c>
      <c r="S389" s="91">
        <v>16566146770.779999</v>
      </c>
      <c r="T389" s="43">
        <f t="shared" si="15"/>
        <v>66264587</v>
      </c>
      <c r="U389" s="43">
        <f>VLOOKUP(A389,'IVC - CÁLCULO INICIAL'!$A$12:$U$1118,21,0)</f>
        <v>44974880.640000001</v>
      </c>
      <c r="V389" s="43">
        <f t="shared" si="16"/>
        <v>21289706.359999999</v>
      </c>
      <c r="W389" s="46">
        <f t="shared" si="17"/>
        <v>5322426.59</v>
      </c>
    </row>
    <row r="390" spans="1:23" x14ac:dyDescent="0.2">
      <c r="A390" s="26" t="s">
        <v>767</v>
      </c>
      <c r="B390" s="9">
        <v>891500997</v>
      </c>
      <c r="C390" s="6" t="s">
        <v>735</v>
      </c>
      <c r="D390" s="6" t="s">
        <v>768</v>
      </c>
      <c r="E390" s="9" t="s">
        <v>13</v>
      </c>
      <c r="F390" s="19">
        <v>16936</v>
      </c>
      <c r="G390" s="19">
        <v>29294588761.779999</v>
      </c>
      <c r="H390" s="20">
        <v>9065724231</v>
      </c>
      <c r="I390" s="7">
        <v>0</v>
      </c>
      <c r="J390" s="7">
        <v>9065724231</v>
      </c>
      <c r="K390" s="13">
        <v>0</v>
      </c>
      <c r="L390" s="18">
        <v>174312948.69999999</v>
      </c>
      <c r="M390" s="69">
        <v>0</v>
      </c>
      <c r="N390" s="13">
        <v>212732179</v>
      </c>
      <c r="O390" s="14">
        <v>0</v>
      </c>
      <c r="P390" s="28">
        <v>1022367778.66</v>
      </c>
      <c r="Q390" s="30">
        <v>18819451624.419998</v>
      </c>
      <c r="S390" s="91">
        <v>29294588761.779999</v>
      </c>
      <c r="T390" s="43">
        <f t="shared" si="15"/>
        <v>117178355</v>
      </c>
      <c r="U390" s="43">
        <f>VLOOKUP(A390,'IVC - CÁLCULO INICIAL'!$A$12:$U$1118,21,0)</f>
        <v>79530904</v>
      </c>
      <c r="V390" s="43">
        <f t="shared" si="16"/>
        <v>37647451</v>
      </c>
      <c r="W390" s="46">
        <f t="shared" si="17"/>
        <v>9411862.75</v>
      </c>
    </row>
    <row r="391" spans="1:23" x14ac:dyDescent="0.2">
      <c r="A391" s="26" t="s">
        <v>769</v>
      </c>
      <c r="B391" s="9">
        <v>800051168</v>
      </c>
      <c r="C391" s="6" t="s">
        <v>735</v>
      </c>
      <c r="D391" s="6" t="s">
        <v>770</v>
      </c>
      <c r="E391" s="9" t="s">
        <v>16</v>
      </c>
      <c r="F391" s="19">
        <v>12210</v>
      </c>
      <c r="G391" s="19">
        <v>16698196894.510002</v>
      </c>
      <c r="H391" s="20">
        <v>6535131433</v>
      </c>
      <c r="I391" s="7">
        <v>0</v>
      </c>
      <c r="J391" s="7">
        <v>6535131433</v>
      </c>
      <c r="K391" s="13">
        <v>0</v>
      </c>
      <c r="L391" s="18">
        <v>175831284.72</v>
      </c>
      <c r="M391" s="69">
        <v>0</v>
      </c>
      <c r="N391" s="13">
        <v>0.22</v>
      </c>
      <c r="O391" s="14">
        <v>0</v>
      </c>
      <c r="P391" s="28">
        <v>736397112.77999997</v>
      </c>
      <c r="Q391" s="30">
        <v>9250837063.7900009</v>
      </c>
      <c r="S391" s="91">
        <v>16698196894.510002</v>
      </c>
      <c r="T391" s="43">
        <f t="shared" si="15"/>
        <v>66792788</v>
      </c>
      <c r="U391" s="43">
        <f>VLOOKUP(A391,'IVC - CÁLCULO INICIAL'!$A$12:$U$1118,21,0)</f>
        <v>45333378.640000001</v>
      </c>
      <c r="V391" s="43">
        <f t="shared" si="16"/>
        <v>21459409.359999999</v>
      </c>
      <c r="W391" s="46">
        <f t="shared" si="17"/>
        <v>5364852.34</v>
      </c>
    </row>
    <row r="392" spans="1:23" x14ac:dyDescent="0.2">
      <c r="A392" s="26" t="s">
        <v>771</v>
      </c>
      <c r="B392" s="9">
        <v>891502397</v>
      </c>
      <c r="C392" s="6" t="s">
        <v>735</v>
      </c>
      <c r="D392" s="6" t="s">
        <v>772</v>
      </c>
      <c r="E392" s="9" t="s">
        <v>13</v>
      </c>
      <c r="F392" s="19">
        <v>15051</v>
      </c>
      <c r="G392" s="19">
        <v>24040762339.18</v>
      </c>
      <c r="H392" s="20">
        <v>8036342733</v>
      </c>
      <c r="I392" s="7">
        <v>0</v>
      </c>
      <c r="J392" s="7">
        <v>8036342733</v>
      </c>
      <c r="K392" s="13">
        <v>0</v>
      </c>
      <c r="L392" s="18">
        <v>325566774.83999997</v>
      </c>
      <c r="M392" s="69">
        <v>0</v>
      </c>
      <c r="N392" s="13">
        <v>0</v>
      </c>
      <c r="O392" s="14">
        <v>0</v>
      </c>
      <c r="P392" s="28">
        <v>907254771.45000005</v>
      </c>
      <c r="Q392" s="30">
        <v>14771598059.889999</v>
      </c>
      <c r="S392" s="91">
        <v>24040762339.18</v>
      </c>
      <c r="T392" s="43">
        <f t="shared" si="15"/>
        <v>96163049</v>
      </c>
      <c r="U392" s="43">
        <f>VLOOKUP(A392,'IVC - CÁLCULO INICIAL'!$A$12:$U$1118,21,0)</f>
        <v>65267465.359999999</v>
      </c>
      <c r="V392" s="43">
        <f t="shared" si="16"/>
        <v>30895583.640000001</v>
      </c>
      <c r="W392" s="46">
        <f t="shared" si="17"/>
        <v>7723895.9100000001</v>
      </c>
    </row>
    <row r="393" spans="1:23" x14ac:dyDescent="0.2">
      <c r="A393" s="26" t="s">
        <v>773</v>
      </c>
      <c r="B393" s="9">
        <v>891500841</v>
      </c>
      <c r="C393" s="6" t="s">
        <v>735</v>
      </c>
      <c r="D393" s="6" t="s">
        <v>774</v>
      </c>
      <c r="E393" s="9" t="s">
        <v>13</v>
      </c>
      <c r="F393" s="19">
        <v>17240</v>
      </c>
      <c r="G393" s="19">
        <v>24496500505.939999</v>
      </c>
      <c r="H393" s="20">
        <v>9330930092</v>
      </c>
      <c r="I393" s="7">
        <v>0</v>
      </c>
      <c r="J393" s="7">
        <v>9330930092</v>
      </c>
      <c r="K393" s="13">
        <v>0</v>
      </c>
      <c r="L393" s="18">
        <v>227279124.94999999</v>
      </c>
      <c r="M393" s="69">
        <v>0</v>
      </c>
      <c r="N393" s="13">
        <v>0</v>
      </c>
      <c r="O393" s="14">
        <v>0</v>
      </c>
      <c r="P393" s="28">
        <v>1039218003.75</v>
      </c>
      <c r="Q393" s="30">
        <v>13899073285.239998</v>
      </c>
      <c r="S393" s="91">
        <v>24496500505.939999</v>
      </c>
      <c r="T393" s="43">
        <f t="shared" si="15"/>
        <v>97986002</v>
      </c>
      <c r="U393" s="43">
        <f>VLOOKUP(A393,'IVC - CÁLCULO INICIAL'!$A$12:$U$1118,21,0)</f>
        <v>66504734</v>
      </c>
      <c r="V393" s="43">
        <f t="shared" si="16"/>
        <v>31481268</v>
      </c>
      <c r="W393" s="46">
        <f t="shared" si="17"/>
        <v>7870317</v>
      </c>
    </row>
    <row r="394" spans="1:23" x14ac:dyDescent="0.2">
      <c r="A394" s="26" t="s">
        <v>775</v>
      </c>
      <c r="B394" s="9">
        <v>891500982</v>
      </c>
      <c r="C394" s="6" t="s">
        <v>735</v>
      </c>
      <c r="D394" s="6" t="s">
        <v>356</v>
      </c>
      <c r="E394" s="9" t="s">
        <v>13</v>
      </c>
      <c r="F394" s="19">
        <v>29431</v>
      </c>
      <c r="G394" s="19">
        <v>41836574958.48999</v>
      </c>
      <c r="H394" s="20">
        <v>16064582744</v>
      </c>
      <c r="I394" s="7">
        <v>0</v>
      </c>
      <c r="J394" s="7">
        <v>16064582744</v>
      </c>
      <c r="K394" s="13">
        <v>0</v>
      </c>
      <c r="L394" s="18">
        <v>301629232.63</v>
      </c>
      <c r="M394" s="69">
        <v>0</v>
      </c>
      <c r="N394" s="13">
        <v>0</v>
      </c>
      <c r="O394" s="14">
        <v>0</v>
      </c>
      <c r="P394" s="28">
        <v>1770964695.99</v>
      </c>
      <c r="Q394" s="30">
        <v>23699398285.869995</v>
      </c>
      <c r="S394" s="91">
        <v>41836574958.48999</v>
      </c>
      <c r="T394" s="43">
        <f t="shared" si="15"/>
        <v>167346300</v>
      </c>
      <c r="U394" s="43">
        <f>VLOOKUP(A394,'IVC - CÁLCULO INICIAL'!$A$12:$U$1118,21,0)</f>
        <v>113580724.64</v>
      </c>
      <c r="V394" s="43">
        <f t="shared" si="16"/>
        <v>53765575.359999999</v>
      </c>
      <c r="W394" s="46">
        <f t="shared" si="17"/>
        <v>13441393.84</v>
      </c>
    </row>
    <row r="395" spans="1:23" x14ac:dyDescent="0.2">
      <c r="A395" s="26" t="s">
        <v>776</v>
      </c>
      <c r="B395" s="9">
        <v>800095978</v>
      </c>
      <c r="C395" s="6" t="s">
        <v>735</v>
      </c>
      <c r="D395" s="6" t="s">
        <v>777</v>
      </c>
      <c r="E395" s="9" t="s">
        <v>13</v>
      </c>
      <c r="F395" s="19">
        <v>5445</v>
      </c>
      <c r="G395" s="19">
        <v>8050881598.9399996</v>
      </c>
      <c r="H395" s="20">
        <v>2916797432</v>
      </c>
      <c r="I395" s="7">
        <v>0</v>
      </c>
      <c r="J395" s="7">
        <v>2916797432</v>
      </c>
      <c r="K395" s="13">
        <v>0</v>
      </c>
      <c r="L395" s="18">
        <v>75321305.189999998</v>
      </c>
      <c r="M395" s="69">
        <v>0</v>
      </c>
      <c r="N395" s="13">
        <v>32753918</v>
      </c>
      <c r="O395" s="14">
        <v>0</v>
      </c>
      <c r="P395" s="28">
        <v>328730376.85000002</v>
      </c>
      <c r="Q395" s="30">
        <v>4697278566.8999996</v>
      </c>
      <c r="S395" s="91">
        <v>8050881598.9399996</v>
      </c>
      <c r="T395" s="43">
        <f t="shared" si="15"/>
        <v>32203526</v>
      </c>
      <c r="U395" s="43">
        <f>VLOOKUP(A395,'IVC - CÁLCULO INICIAL'!$A$12:$U$1118,21,0)</f>
        <v>21857070.640000001</v>
      </c>
      <c r="V395" s="43">
        <f t="shared" si="16"/>
        <v>10346455.359999999</v>
      </c>
      <c r="W395" s="46">
        <f t="shared" si="17"/>
        <v>2586613.84</v>
      </c>
    </row>
    <row r="396" spans="1:23" x14ac:dyDescent="0.2">
      <c r="A396" s="26" t="s">
        <v>778</v>
      </c>
      <c r="B396" s="9">
        <v>800095980</v>
      </c>
      <c r="C396" s="6" t="s">
        <v>735</v>
      </c>
      <c r="D396" s="6" t="s">
        <v>779</v>
      </c>
      <c r="E396" s="9" t="s">
        <v>13</v>
      </c>
      <c r="F396" s="19">
        <v>33983</v>
      </c>
      <c r="G396" s="19">
        <v>47439716690.830002</v>
      </c>
      <c r="H396" s="20">
        <v>18460786225</v>
      </c>
      <c r="I396" s="7">
        <v>0</v>
      </c>
      <c r="J396" s="7">
        <v>18460786225</v>
      </c>
      <c r="K396" s="13">
        <v>0</v>
      </c>
      <c r="L396" s="18">
        <v>342768411.80000001</v>
      </c>
      <c r="M396" s="69">
        <v>0</v>
      </c>
      <c r="N396" s="13">
        <v>0</v>
      </c>
      <c r="O396" s="14">
        <v>0</v>
      </c>
      <c r="P396" s="28">
        <v>2051137434.95</v>
      </c>
      <c r="Q396" s="30">
        <v>26585024619.080002</v>
      </c>
      <c r="S396" s="91">
        <v>47439716690.830002</v>
      </c>
      <c r="T396" s="43">
        <f t="shared" si="15"/>
        <v>189758867</v>
      </c>
      <c r="U396" s="43">
        <f>VLOOKUP(A396,'IVC - CÁLCULO INICIAL'!$A$12:$U$1118,21,0)</f>
        <v>128792508</v>
      </c>
      <c r="V396" s="43">
        <f t="shared" si="16"/>
        <v>60966359</v>
      </c>
      <c r="W396" s="46">
        <f t="shared" si="17"/>
        <v>15241589.75</v>
      </c>
    </row>
    <row r="397" spans="1:23" x14ac:dyDescent="0.2">
      <c r="A397" s="26" t="s">
        <v>780</v>
      </c>
      <c r="B397" s="9">
        <v>891502194</v>
      </c>
      <c r="C397" s="6" t="s">
        <v>735</v>
      </c>
      <c r="D397" s="6" t="s">
        <v>781</v>
      </c>
      <c r="E397" s="9" t="s">
        <v>13</v>
      </c>
      <c r="F397" s="19">
        <v>29400</v>
      </c>
      <c r="G397" s="19">
        <v>43387806430.82</v>
      </c>
      <c r="H397" s="20">
        <v>15889811155</v>
      </c>
      <c r="I397" s="7">
        <v>0</v>
      </c>
      <c r="J397" s="7">
        <v>15889811155</v>
      </c>
      <c r="K397" s="13">
        <v>0</v>
      </c>
      <c r="L397" s="18">
        <v>414127185.32999998</v>
      </c>
      <c r="M397" s="69">
        <v>0</v>
      </c>
      <c r="N397" s="13">
        <v>0</v>
      </c>
      <c r="O397" s="14">
        <v>0</v>
      </c>
      <c r="P397" s="28">
        <v>1774467610.1600001</v>
      </c>
      <c r="Q397" s="30">
        <v>25309400480.329998</v>
      </c>
      <c r="S397" s="91">
        <v>43387806430.82</v>
      </c>
      <c r="T397" s="43">
        <f t="shared" ref="T397:T460" si="18">+ROUND(S397*0.004,0)</f>
        <v>173551226</v>
      </c>
      <c r="U397" s="43">
        <f>VLOOKUP(A397,'IVC - CÁLCULO INICIAL'!$A$12:$U$1118,21,0)</f>
        <v>117792111.36</v>
      </c>
      <c r="V397" s="43">
        <f t="shared" ref="V397:V460" si="19">+T397-U397</f>
        <v>55759114.640000001</v>
      </c>
      <c r="W397" s="46">
        <f t="shared" ref="W397:W460" si="20">ROUND(V397/4,2)</f>
        <v>13939778.66</v>
      </c>
    </row>
    <row r="398" spans="1:23" x14ac:dyDescent="0.2">
      <c r="A398" s="26" t="s">
        <v>782</v>
      </c>
      <c r="B398" s="9">
        <v>817000992</v>
      </c>
      <c r="C398" s="6" t="s">
        <v>735</v>
      </c>
      <c r="D398" s="6" t="s">
        <v>783</v>
      </c>
      <c r="E398" s="9" t="s">
        <v>16</v>
      </c>
      <c r="F398" s="19">
        <v>8290</v>
      </c>
      <c r="G398" s="19">
        <v>12480587744.790001</v>
      </c>
      <c r="H398" s="20">
        <v>4498625166</v>
      </c>
      <c r="I398" s="7">
        <v>0</v>
      </c>
      <c r="J398" s="7">
        <v>4498625166</v>
      </c>
      <c r="K398" s="13">
        <v>0</v>
      </c>
      <c r="L398" s="18">
        <v>92269595.090000004</v>
      </c>
      <c r="M398" s="69">
        <v>0</v>
      </c>
      <c r="N398" s="13">
        <v>344510785</v>
      </c>
      <c r="O398" s="14">
        <v>0</v>
      </c>
      <c r="P398" s="28">
        <v>498500924.20999998</v>
      </c>
      <c r="Q398" s="30">
        <v>7046681274.4900007</v>
      </c>
      <c r="S398" s="91">
        <v>12480587744.790001</v>
      </c>
      <c r="T398" s="43">
        <f t="shared" si="18"/>
        <v>49922351</v>
      </c>
      <c r="U398" s="43">
        <f>VLOOKUP(A398,'IVC - CÁLCULO INICIAL'!$A$12:$U$1118,21,0)</f>
        <v>33883132</v>
      </c>
      <c r="V398" s="43">
        <f t="shared" si="19"/>
        <v>16039219</v>
      </c>
      <c r="W398" s="46">
        <f t="shared" si="20"/>
        <v>4009804.75</v>
      </c>
    </row>
    <row r="399" spans="1:23" x14ac:dyDescent="0.2">
      <c r="A399" s="26" t="s">
        <v>784</v>
      </c>
      <c r="B399" s="9">
        <v>891500856</v>
      </c>
      <c r="C399" s="6" t="s">
        <v>735</v>
      </c>
      <c r="D399" s="6" t="s">
        <v>785</v>
      </c>
      <c r="E399" s="9" t="s">
        <v>13</v>
      </c>
      <c r="F399" s="19">
        <v>32987</v>
      </c>
      <c r="G399" s="19">
        <v>48752754283.650002</v>
      </c>
      <c r="H399" s="20">
        <v>17815649270</v>
      </c>
      <c r="I399" s="7">
        <v>0</v>
      </c>
      <c r="J399" s="7">
        <v>17815649270</v>
      </c>
      <c r="K399" s="13">
        <v>0</v>
      </c>
      <c r="L399" s="18">
        <v>461774289.41000003</v>
      </c>
      <c r="M399" s="69">
        <v>0</v>
      </c>
      <c r="N399" s="13">
        <v>0</v>
      </c>
      <c r="O399" s="14">
        <v>0</v>
      </c>
      <c r="P399" s="28">
        <v>1991225523.54</v>
      </c>
      <c r="Q399" s="30">
        <v>28484105200.700001</v>
      </c>
      <c r="S399" s="91">
        <v>48752754283.650002</v>
      </c>
      <c r="T399" s="43">
        <f t="shared" si="18"/>
        <v>195011017</v>
      </c>
      <c r="U399" s="43">
        <f>VLOOKUP(A399,'IVC - CÁLCULO INICIAL'!$A$12:$U$1118,21,0)</f>
        <v>132357230</v>
      </c>
      <c r="V399" s="43">
        <f t="shared" si="19"/>
        <v>62653787</v>
      </c>
      <c r="W399" s="46">
        <f t="shared" si="20"/>
        <v>15663446.75</v>
      </c>
    </row>
    <row r="400" spans="1:23" x14ac:dyDescent="0.2">
      <c r="A400" s="26" t="s">
        <v>786</v>
      </c>
      <c r="B400" s="9">
        <v>891500580</v>
      </c>
      <c r="C400" s="6" t="s">
        <v>735</v>
      </c>
      <c r="D400" s="6" t="s">
        <v>787</v>
      </c>
      <c r="E400" s="9" t="s">
        <v>13</v>
      </c>
      <c r="F400" s="19">
        <v>24188</v>
      </c>
      <c r="G400" s="19">
        <v>33549842247.48</v>
      </c>
      <c r="H400" s="20">
        <v>13086388440</v>
      </c>
      <c r="I400" s="7">
        <v>0</v>
      </c>
      <c r="J400" s="7">
        <v>13086388440</v>
      </c>
      <c r="K400" s="13">
        <v>0</v>
      </c>
      <c r="L400" s="18">
        <v>421404321.58999997</v>
      </c>
      <c r="M400" s="69">
        <v>0</v>
      </c>
      <c r="N400" s="13">
        <v>0</v>
      </c>
      <c r="O400" s="14">
        <v>0</v>
      </c>
      <c r="P400" s="28">
        <v>1454192543.3900001</v>
      </c>
      <c r="Q400" s="30">
        <v>18587856942.5</v>
      </c>
      <c r="S400" s="91">
        <v>33549842247.48</v>
      </c>
      <c r="T400" s="43">
        <f t="shared" si="18"/>
        <v>134199369</v>
      </c>
      <c r="U400" s="43">
        <f>VLOOKUP(A400,'IVC - CÁLCULO INICIAL'!$A$12:$U$1118,21,0)</f>
        <v>91083350</v>
      </c>
      <c r="V400" s="43">
        <f t="shared" si="19"/>
        <v>43116019</v>
      </c>
      <c r="W400" s="46">
        <f t="shared" si="20"/>
        <v>10779004.75</v>
      </c>
    </row>
    <row r="401" spans="1:23" x14ac:dyDescent="0.2">
      <c r="A401" s="26" t="s">
        <v>788</v>
      </c>
      <c r="B401" s="9">
        <v>891500721</v>
      </c>
      <c r="C401" s="6" t="s">
        <v>735</v>
      </c>
      <c r="D401" s="6" t="s">
        <v>789</v>
      </c>
      <c r="E401" s="9" t="s">
        <v>13</v>
      </c>
      <c r="F401" s="19">
        <v>14993</v>
      </c>
      <c r="G401" s="19">
        <v>21489785949.52</v>
      </c>
      <c r="H401" s="20">
        <v>8141432466</v>
      </c>
      <c r="I401" s="7">
        <v>0</v>
      </c>
      <c r="J401" s="7">
        <v>8141432466</v>
      </c>
      <c r="K401" s="13">
        <v>0</v>
      </c>
      <c r="L401" s="18">
        <v>174766245.11000001</v>
      </c>
      <c r="M401" s="69">
        <v>0</v>
      </c>
      <c r="N401" s="13">
        <v>0</v>
      </c>
      <c r="O401" s="14">
        <v>0</v>
      </c>
      <c r="P401" s="28">
        <v>905261734.07000005</v>
      </c>
      <c r="Q401" s="30">
        <v>12268325504.34</v>
      </c>
      <c r="S401" s="91">
        <v>21489785949.52</v>
      </c>
      <c r="T401" s="43">
        <f t="shared" si="18"/>
        <v>85959144</v>
      </c>
      <c r="U401" s="43">
        <f>VLOOKUP(A401,'IVC - CÁLCULO INICIAL'!$A$12:$U$1118,21,0)</f>
        <v>58341904.640000001</v>
      </c>
      <c r="V401" s="43">
        <f t="shared" si="19"/>
        <v>27617239.359999999</v>
      </c>
      <c r="W401" s="46">
        <f t="shared" si="20"/>
        <v>6904309.8399999999</v>
      </c>
    </row>
    <row r="402" spans="1:23" x14ac:dyDescent="0.2">
      <c r="A402" s="26" t="s">
        <v>790</v>
      </c>
      <c r="B402" s="9">
        <v>800095983</v>
      </c>
      <c r="C402" s="6" t="s">
        <v>735</v>
      </c>
      <c r="D402" s="6" t="s">
        <v>791</v>
      </c>
      <c r="E402" s="9" t="s">
        <v>13</v>
      </c>
      <c r="F402" s="19">
        <v>8589</v>
      </c>
      <c r="G402" s="19">
        <v>14489911676</v>
      </c>
      <c r="H402" s="20">
        <v>4567617574</v>
      </c>
      <c r="I402" s="7">
        <v>0</v>
      </c>
      <c r="J402" s="7">
        <v>4567617574</v>
      </c>
      <c r="K402" s="13">
        <v>0</v>
      </c>
      <c r="L402" s="18">
        <v>93939193.640000001</v>
      </c>
      <c r="M402" s="69">
        <v>0</v>
      </c>
      <c r="N402" s="13">
        <v>145563277</v>
      </c>
      <c r="O402" s="14">
        <v>0</v>
      </c>
      <c r="P402" s="28">
        <v>518189717.68000001</v>
      </c>
      <c r="Q402" s="30">
        <v>9164601913.6800003</v>
      </c>
      <c r="S402" s="91">
        <v>14489911676</v>
      </c>
      <c r="T402" s="43">
        <f t="shared" si="18"/>
        <v>57959647</v>
      </c>
      <c r="U402" s="43">
        <f>VLOOKUP(A402,'IVC - CÁLCULO INICIAL'!$A$12:$U$1118,21,0)</f>
        <v>39338178.640000001</v>
      </c>
      <c r="V402" s="43">
        <f t="shared" si="19"/>
        <v>18621468.359999999</v>
      </c>
      <c r="W402" s="46">
        <f t="shared" si="20"/>
        <v>4655367.09</v>
      </c>
    </row>
    <row r="403" spans="1:23" x14ac:dyDescent="0.2">
      <c r="A403" s="26" t="s">
        <v>792</v>
      </c>
      <c r="B403" s="9">
        <v>891502482</v>
      </c>
      <c r="C403" s="6" t="s">
        <v>735</v>
      </c>
      <c r="D403" s="6" t="s">
        <v>793</v>
      </c>
      <c r="E403" s="9" t="s">
        <v>16</v>
      </c>
      <c r="F403" s="19">
        <v>8014</v>
      </c>
      <c r="G403" s="19">
        <v>15395332294.669998</v>
      </c>
      <c r="H403" s="20">
        <v>4300935886</v>
      </c>
      <c r="I403" s="7">
        <v>0</v>
      </c>
      <c r="J403" s="7">
        <v>4300935886</v>
      </c>
      <c r="K403" s="13">
        <v>0</v>
      </c>
      <c r="L403" s="18">
        <v>88423466.260000005</v>
      </c>
      <c r="M403" s="69">
        <v>0</v>
      </c>
      <c r="N403" s="13">
        <v>0</v>
      </c>
      <c r="O403" s="14">
        <v>0</v>
      </c>
      <c r="P403" s="28">
        <v>483885316.79000002</v>
      </c>
      <c r="Q403" s="30">
        <v>10522087625.619999</v>
      </c>
      <c r="S403" s="91">
        <v>15395332294.669998</v>
      </c>
      <c r="T403" s="43">
        <f t="shared" si="18"/>
        <v>61581329</v>
      </c>
      <c r="U403" s="43">
        <f>VLOOKUP(A403,'IVC - CÁLCULO INICIAL'!$A$12:$U$1118,21,0)</f>
        <v>41796275.359999999</v>
      </c>
      <c r="V403" s="43">
        <f t="shared" si="19"/>
        <v>19785053.640000001</v>
      </c>
      <c r="W403" s="46">
        <f t="shared" si="20"/>
        <v>4946263.41</v>
      </c>
    </row>
    <row r="404" spans="1:23" x14ac:dyDescent="0.2">
      <c r="A404" s="26" t="s">
        <v>794</v>
      </c>
      <c r="B404" s="9">
        <v>891500269</v>
      </c>
      <c r="C404" s="6" t="s">
        <v>735</v>
      </c>
      <c r="D404" s="6" t="s">
        <v>795</v>
      </c>
      <c r="E404" s="9" t="s">
        <v>13</v>
      </c>
      <c r="F404" s="19">
        <v>76308</v>
      </c>
      <c r="G404" s="19">
        <v>111556660090.64</v>
      </c>
      <c r="H404" s="20">
        <v>41576883438</v>
      </c>
      <c r="I404" s="7">
        <v>0</v>
      </c>
      <c r="J404" s="7">
        <v>41576883438</v>
      </c>
      <c r="K404" s="13">
        <v>0</v>
      </c>
      <c r="L404" s="18">
        <v>1134295651.0699999</v>
      </c>
      <c r="M404" s="69">
        <v>0</v>
      </c>
      <c r="N404" s="13">
        <v>0</v>
      </c>
      <c r="O404" s="14">
        <v>0</v>
      </c>
      <c r="P404" s="28">
        <v>4597816435.5900002</v>
      </c>
      <c r="Q404" s="30">
        <v>64247664565.979996</v>
      </c>
      <c r="S404" s="91">
        <v>111556660090.64</v>
      </c>
      <c r="T404" s="43">
        <f t="shared" si="18"/>
        <v>446226640</v>
      </c>
      <c r="U404" s="43">
        <f>VLOOKUP(A404,'IVC - CÁLCULO INICIAL'!$A$12:$U$1118,21,0)</f>
        <v>302861463.36000001</v>
      </c>
      <c r="V404" s="43">
        <f t="shared" si="19"/>
        <v>143365176.63999999</v>
      </c>
      <c r="W404" s="46">
        <f t="shared" si="20"/>
        <v>35841294.159999996</v>
      </c>
    </row>
    <row r="405" spans="1:23" x14ac:dyDescent="0.2">
      <c r="A405" s="26" t="s">
        <v>796</v>
      </c>
      <c r="B405" s="9">
        <v>800095984</v>
      </c>
      <c r="C405" s="6" t="s">
        <v>735</v>
      </c>
      <c r="D405" s="6" t="s">
        <v>384</v>
      </c>
      <c r="E405" s="9" t="s">
        <v>16</v>
      </c>
      <c r="F405" s="19">
        <v>3290</v>
      </c>
      <c r="G405" s="19">
        <v>5639607497.0100002</v>
      </c>
      <c r="H405" s="20">
        <v>1736536398</v>
      </c>
      <c r="I405" s="7">
        <v>0</v>
      </c>
      <c r="J405" s="7">
        <v>1736536398</v>
      </c>
      <c r="K405" s="13">
        <v>0</v>
      </c>
      <c r="L405" s="18">
        <v>42313748.57</v>
      </c>
      <c r="M405" s="69">
        <v>0</v>
      </c>
      <c r="N405" s="13">
        <v>39043203</v>
      </c>
      <c r="O405" s="14">
        <v>0</v>
      </c>
      <c r="P405" s="28">
        <v>198699786.84999999</v>
      </c>
      <c r="Q405" s="30">
        <v>3623014360.5900002</v>
      </c>
      <c r="S405" s="91">
        <v>5639607497.0100002</v>
      </c>
      <c r="T405" s="43">
        <f t="shared" si="18"/>
        <v>22558430</v>
      </c>
      <c r="U405" s="43">
        <f>VLOOKUP(A405,'IVC - CÁLCULO INICIAL'!$A$12:$U$1118,21,0)</f>
        <v>15310782.640000001</v>
      </c>
      <c r="V405" s="43">
        <f t="shared" si="19"/>
        <v>7247647.3599999994</v>
      </c>
      <c r="W405" s="46">
        <f t="shared" si="20"/>
        <v>1811911.84</v>
      </c>
    </row>
    <row r="406" spans="1:23" x14ac:dyDescent="0.2">
      <c r="A406" s="26" t="s">
        <v>797</v>
      </c>
      <c r="B406" s="9">
        <v>800095986</v>
      </c>
      <c r="C406" s="6" t="s">
        <v>735</v>
      </c>
      <c r="D406" s="6" t="s">
        <v>798</v>
      </c>
      <c r="E406" s="9" t="s">
        <v>13</v>
      </c>
      <c r="F406" s="19">
        <v>31832</v>
      </c>
      <c r="G406" s="19">
        <v>46364780851.699997</v>
      </c>
      <c r="H406" s="20">
        <v>17246530431</v>
      </c>
      <c r="I406" s="7">
        <v>0</v>
      </c>
      <c r="J406" s="7">
        <v>17246530431</v>
      </c>
      <c r="K406" s="13">
        <v>0</v>
      </c>
      <c r="L406" s="18">
        <v>323928816.99000001</v>
      </c>
      <c r="M406" s="69">
        <v>0</v>
      </c>
      <c r="N406" s="13">
        <v>0</v>
      </c>
      <c r="O406" s="14">
        <v>0</v>
      </c>
      <c r="P406" s="28">
        <v>1921348425.24</v>
      </c>
      <c r="Q406" s="30">
        <v>26872973178.469994</v>
      </c>
      <c r="S406" s="91">
        <v>46364780851.699997</v>
      </c>
      <c r="T406" s="43">
        <f t="shared" si="18"/>
        <v>185459123</v>
      </c>
      <c r="U406" s="43">
        <f>VLOOKUP(A406,'IVC - CÁLCULO INICIAL'!$A$12:$U$1118,21,0)</f>
        <v>125874200</v>
      </c>
      <c r="V406" s="43">
        <f t="shared" si="19"/>
        <v>59584923</v>
      </c>
      <c r="W406" s="46">
        <f t="shared" si="20"/>
        <v>14896230.75</v>
      </c>
    </row>
    <row r="407" spans="1:23" x14ac:dyDescent="0.2">
      <c r="A407" s="26" t="s">
        <v>799</v>
      </c>
      <c r="B407" s="9">
        <v>891501277</v>
      </c>
      <c r="C407" s="6" t="s">
        <v>735</v>
      </c>
      <c r="D407" s="6" t="s">
        <v>800</v>
      </c>
      <c r="E407" s="9" t="s">
        <v>13</v>
      </c>
      <c r="F407" s="19">
        <v>9137</v>
      </c>
      <c r="G407" s="19">
        <v>16035404423.869999</v>
      </c>
      <c r="H407" s="20">
        <v>4793444010</v>
      </c>
      <c r="I407" s="7">
        <v>0</v>
      </c>
      <c r="J407" s="7">
        <v>4793444010</v>
      </c>
      <c r="K407" s="13">
        <v>0</v>
      </c>
      <c r="L407" s="18">
        <v>94312173.230000004</v>
      </c>
      <c r="M407" s="69">
        <v>0</v>
      </c>
      <c r="N407" s="13">
        <v>91026542</v>
      </c>
      <c r="O407" s="14">
        <v>0</v>
      </c>
      <c r="P407" s="28">
        <v>551346612.20000005</v>
      </c>
      <c r="Q407" s="30">
        <v>10505275086.440001</v>
      </c>
      <c r="S407" s="91">
        <v>16035404423.869999</v>
      </c>
      <c r="T407" s="43">
        <f t="shared" si="18"/>
        <v>64141618</v>
      </c>
      <c r="U407" s="43">
        <f>VLOOKUP(A407,'IVC - CÁLCULO INICIAL'!$A$12:$U$1118,21,0)</f>
        <v>43533986</v>
      </c>
      <c r="V407" s="43">
        <f t="shared" si="19"/>
        <v>20607632</v>
      </c>
      <c r="W407" s="46">
        <f t="shared" si="20"/>
        <v>5151908</v>
      </c>
    </row>
    <row r="408" spans="1:23" x14ac:dyDescent="0.2">
      <c r="A408" s="26" t="s">
        <v>801</v>
      </c>
      <c r="B408" s="9">
        <v>800117687</v>
      </c>
      <c r="C408" s="6" t="s">
        <v>735</v>
      </c>
      <c r="D408" s="6" t="s">
        <v>802</v>
      </c>
      <c r="E408" s="9" t="s">
        <v>13</v>
      </c>
      <c r="F408" s="19">
        <v>19715</v>
      </c>
      <c r="G408" s="19">
        <v>27675057256.73</v>
      </c>
      <c r="H408" s="20">
        <v>10712116923</v>
      </c>
      <c r="I408" s="7">
        <v>0</v>
      </c>
      <c r="J408" s="7">
        <v>10712116923</v>
      </c>
      <c r="K408" s="13">
        <v>0</v>
      </c>
      <c r="L408" s="18">
        <v>207572481.47999999</v>
      </c>
      <c r="M408" s="69">
        <v>0</v>
      </c>
      <c r="N408" s="13">
        <v>78745527</v>
      </c>
      <c r="O408" s="14">
        <v>0</v>
      </c>
      <c r="P408" s="28">
        <v>1187669090.7</v>
      </c>
      <c r="Q408" s="30">
        <v>15488953234.549999</v>
      </c>
      <c r="S408" s="91">
        <v>27675057256.73</v>
      </c>
      <c r="T408" s="43">
        <f t="shared" si="18"/>
        <v>110700229</v>
      </c>
      <c r="U408" s="43">
        <f>VLOOKUP(A408,'IVC - CÁLCULO INICIAL'!$A$12:$U$1118,21,0)</f>
        <v>75134092</v>
      </c>
      <c r="V408" s="43">
        <f t="shared" si="19"/>
        <v>35566137</v>
      </c>
      <c r="W408" s="46">
        <f t="shared" si="20"/>
        <v>8891534.25</v>
      </c>
    </row>
    <row r="409" spans="1:23" x14ac:dyDescent="0.2">
      <c r="A409" s="26" t="s">
        <v>803</v>
      </c>
      <c r="B409" s="9">
        <v>817003440</v>
      </c>
      <c r="C409" s="6" t="s">
        <v>735</v>
      </c>
      <c r="D409" s="6" t="s">
        <v>804</v>
      </c>
      <c r="E409" s="9" t="s">
        <v>16</v>
      </c>
      <c r="F409" s="19">
        <v>6698</v>
      </c>
      <c r="G409" s="19">
        <v>11536489418.360001</v>
      </c>
      <c r="H409" s="20">
        <v>3566384607</v>
      </c>
      <c r="I409" s="7">
        <v>0</v>
      </c>
      <c r="J409" s="7">
        <v>3566384607</v>
      </c>
      <c r="K409" s="13">
        <v>0</v>
      </c>
      <c r="L409" s="18">
        <v>70754764.950000003</v>
      </c>
      <c r="M409" s="69">
        <v>0</v>
      </c>
      <c r="N409" s="13">
        <v>0</v>
      </c>
      <c r="O409" s="14">
        <v>0</v>
      </c>
      <c r="P409" s="28">
        <v>404405402.05000001</v>
      </c>
      <c r="Q409" s="30">
        <v>7494944644.3600006</v>
      </c>
      <c r="S409" s="91">
        <v>11536489418.360001</v>
      </c>
      <c r="T409" s="43">
        <f t="shared" si="18"/>
        <v>46145958</v>
      </c>
      <c r="U409" s="43">
        <f>VLOOKUP(A409,'IVC - CÁLCULO INICIAL'!$A$12:$U$1118,21,0)</f>
        <v>31320031.359999999</v>
      </c>
      <c r="V409" s="43">
        <f t="shared" si="19"/>
        <v>14825926.640000001</v>
      </c>
      <c r="W409" s="46">
        <f t="shared" si="20"/>
        <v>3706481.66</v>
      </c>
    </row>
    <row r="410" spans="1:23" x14ac:dyDescent="0.2">
      <c r="A410" s="26" t="s">
        <v>805</v>
      </c>
      <c r="B410" s="9">
        <v>891500742</v>
      </c>
      <c r="C410" s="6" t="s">
        <v>735</v>
      </c>
      <c r="D410" s="6" t="s">
        <v>806</v>
      </c>
      <c r="E410" s="9" t="s">
        <v>13</v>
      </c>
      <c r="F410" s="19">
        <v>26622</v>
      </c>
      <c r="G410" s="19">
        <v>43155925508.5</v>
      </c>
      <c r="H410" s="20">
        <v>14423210055</v>
      </c>
      <c r="I410" s="7">
        <v>0</v>
      </c>
      <c r="J410" s="7">
        <v>14423210055</v>
      </c>
      <c r="K410" s="13">
        <v>0</v>
      </c>
      <c r="L410" s="18">
        <v>366134730.77999997</v>
      </c>
      <c r="M410" s="69">
        <v>0</v>
      </c>
      <c r="N410" s="13">
        <v>0</v>
      </c>
      <c r="O410" s="14">
        <v>0</v>
      </c>
      <c r="P410" s="28">
        <v>1606629705.0999999</v>
      </c>
      <c r="Q410" s="30">
        <v>26759951017.620003</v>
      </c>
      <c r="S410" s="91">
        <v>43155925508.5</v>
      </c>
      <c r="T410" s="43">
        <f t="shared" si="18"/>
        <v>172623702</v>
      </c>
      <c r="U410" s="43">
        <f>VLOOKUP(A410,'IVC - CÁLCULO INICIAL'!$A$12:$U$1118,21,0)</f>
        <v>117162585.36</v>
      </c>
      <c r="V410" s="43">
        <f t="shared" si="19"/>
        <v>55461116.640000001</v>
      </c>
      <c r="W410" s="46">
        <f t="shared" si="20"/>
        <v>13865279.16</v>
      </c>
    </row>
    <row r="411" spans="1:23" x14ac:dyDescent="0.2">
      <c r="A411" s="26" t="s">
        <v>807</v>
      </c>
      <c r="B411" s="9">
        <v>800051167</v>
      </c>
      <c r="C411" s="6" t="s">
        <v>735</v>
      </c>
      <c r="D411" s="6" t="s">
        <v>808</v>
      </c>
      <c r="E411" s="9" t="s">
        <v>16</v>
      </c>
      <c r="F411" s="19">
        <v>21003</v>
      </c>
      <c r="G411" s="19">
        <v>27296117327.5</v>
      </c>
      <c r="H411" s="20">
        <v>11144447616</v>
      </c>
      <c r="I411" s="7">
        <v>0</v>
      </c>
      <c r="J411" s="7">
        <v>11144447616</v>
      </c>
      <c r="K411" s="13">
        <v>0</v>
      </c>
      <c r="L411" s="18">
        <v>276488330.44999999</v>
      </c>
      <c r="M411" s="69">
        <v>0</v>
      </c>
      <c r="N411" s="13">
        <v>57255054</v>
      </c>
      <c r="O411" s="14">
        <v>0</v>
      </c>
      <c r="P411" s="28">
        <v>1212733045.5799999</v>
      </c>
      <c r="Q411" s="30">
        <v>14605193281.469999</v>
      </c>
      <c r="S411" s="91">
        <v>27296117327.5</v>
      </c>
      <c r="T411" s="43">
        <f t="shared" si="18"/>
        <v>109184469</v>
      </c>
      <c r="U411" s="43">
        <f>VLOOKUP(A411,'IVC - CÁLCULO INICIAL'!$A$12:$U$1118,21,0)</f>
        <v>74105320</v>
      </c>
      <c r="V411" s="43">
        <f t="shared" si="19"/>
        <v>35079149</v>
      </c>
      <c r="W411" s="46">
        <f t="shared" si="20"/>
        <v>8769787.25</v>
      </c>
    </row>
    <row r="412" spans="1:23" x14ac:dyDescent="0.2">
      <c r="A412" s="26" t="s">
        <v>809</v>
      </c>
      <c r="B412" s="9">
        <v>891500887</v>
      </c>
      <c r="C412" s="6" t="s">
        <v>735</v>
      </c>
      <c r="D412" s="6" t="s">
        <v>810</v>
      </c>
      <c r="E412" s="9" t="s">
        <v>13</v>
      </c>
      <c r="F412" s="19">
        <v>32110</v>
      </c>
      <c r="G412" s="19">
        <v>45977368973.110001</v>
      </c>
      <c r="H412" s="20">
        <v>17549326556</v>
      </c>
      <c r="I412" s="7">
        <v>0</v>
      </c>
      <c r="J412" s="7">
        <v>17549326556</v>
      </c>
      <c r="K412" s="13">
        <v>0</v>
      </c>
      <c r="L412" s="18">
        <v>320731284.39999998</v>
      </c>
      <c r="M412" s="69">
        <v>0</v>
      </c>
      <c r="N412" s="13">
        <v>0</v>
      </c>
      <c r="O412" s="14">
        <v>0</v>
      </c>
      <c r="P412" s="28">
        <v>1937111539.03</v>
      </c>
      <c r="Q412" s="30">
        <v>26170199593.68</v>
      </c>
      <c r="S412" s="91">
        <v>45977368973.110001</v>
      </c>
      <c r="T412" s="43">
        <f t="shared" si="18"/>
        <v>183909476</v>
      </c>
      <c r="U412" s="43">
        <f>VLOOKUP(A412,'IVC - CÁLCULO INICIAL'!$A$12:$U$1118,21,0)</f>
        <v>124822428.64</v>
      </c>
      <c r="V412" s="43">
        <f t="shared" si="19"/>
        <v>59087047.359999999</v>
      </c>
      <c r="W412" s="46">
        <f t="shared" si="20"/>
        <v>14771761.84</v>
      </c>
    </row>
    <row r="413" spans="1:23" x14ac:dyDescent="0.2">
      <c r="A413" s="26" t="s">
        <v>811</v>
      </c>
      <c r="B413" s="9">
        <v>800031874</v>
      </c>
      <c r="C413" s="6" t="s">
        <v>735</v>
      </c>
      <c r="D413" s="6" t="s">
        <v>812</v>
      </c>
      <c r="E413" s="9" t="s">
        <v>13</v>
      </c>
      <c r="F413" s="19">
        <v>19199</v>
      </c>
      <c r="G413" s="19">
        <v>27570696075.880001</v>
      </c>
      <c r="H413" s="20">
        <v>10400608436</v>
      </c>
      <c r="I413" s="7">
        <v>0</v>
      </c>
      <c r="J413" s="7">
        <v>10400608436</v>
      </c>
      <c r="K413" s="13">
        <v>0</v>
      </c>
      <c r="L413" s="18">
        <v>192447302.16999999</v>
      </c>
      <c r="M413" s="69">
        <v>0</v>
      </c>
      <c r="N413" s="13">
        <v>0</v>
      </c>
      <c r="O413" s="14">
        <v>0</v>
      </c>
      <c r="P413" s="28">
        <v>1159223011.79</v>
      </c>
      <c r="Q413" s="30">
        <v>15818417325.920002</v>
      </c>
      <c r="S413" s="91">
        <v>27570696075.880001</v>
      </c>
      <c r="T413" s="43">
        <f t="shared" si="18"/>
        <v>110282784</v>
      </c>
      <c r="U413" s="43">
        <f>VLOOKUP(A413,'IVC - CÁLCULO INICIAL'!$A$12:$U$1118,21,0)</f>
        <v>74850765.359999999</v>
      </c>
      <c r="V413" s="43">
        <f t="shared" si="19"/>
        <v>35432018.640000001</v>
      </c>
      <c r="W413" s="46">
        <f t="shared" si="20"/>
        <v>8858004.6600000001</v>
      </c>
    </row>
    <row r="414" spans="1:23" x14ac:dyDescent="0.2">
      <c r="A414" s="26" t="s">
        <v>813</v>
      </c>
      <c r="B414" s="9">
        <v>817002675</v>
      </c>
      <c r="C414" s="6" t="s">
        <v>735</v>
      </c>
      <c r="D414" s="6" t="s">
        <v>814</v>
      </c>
      <c r="E414" s="9" t="s">
        <v>13</v>
      </c>
      <c r="F414" s="19">
        <v>9256</v>
      </c>
      <c r="G414" s="19">
        <v>13520361853.799999</v>
      </c>
      <c r="H414" s="20">
        <v>4966637218</v>
      </c>
      <c r="I414" s="7">
        <v>0</v>
      </c>
      <c r="J414" s="7">
        <v>4966637218</v>
      </c>
      <c r="K414" s="13">
        <v>0</v>
      </c>
      <c r="L414" s="18">
        <v>126246950.36</v>
      </c>
      <c r="M414" s="69">
        <v>0</v>
      </c>
      <c r="N414" s="13">
        <v>0</v>
      </c>
      <c r="O414" s="14">
        <v>0</v>
      </c>
      <c r="P414" s="28">
        <v>557990070.12</v>
      </c>
      <c r="Q414" s="30">
        <v>7869487615.3199997</v>
      </c>
      <c r="S414" s="91">
        <v>13520361853.799999</v>
      </c>
      <c r="T414" s="43">
        <f t="shared" si="18"/>
        <v>54081447</v>
      </c>
      <c r="U414" s="43">
        <f>VLOOKUP(A414,'IVC - CÁLCULO INICIAL'!$A$12:$U$1118,21,0)</f>
        <v>36705980.640000001</v>
      </c>
      <c r="V414" s="43">
        <f t="shared" si="19"/>
        <v>17375466.359999999</v>
      </c>
      <c r="W414" s="46">
        <f t="shared" si="20"/>
        <v>4343866.59</v>
      </c>
    </row>
    <row r="415" spans="1:23" x14ac:dyDescent="0.2">
      <c r="A415" s="26" t="s">
        <v>815</v>
      </c>
      <c r="B415" s="9">
        <v>800098911</v>
      </c>
      <c r="C415" s="6" t="s">
        <v>816</v>
      </c>
      <c r="D415" s="6" t="s">
        <v>817</v>
      </c>
      <c r="E415" s="9" t="s">
        <v>49</v>
      </c>
      <c r="F415" s="19">
        <v>347807</v>
      </c>
      <c r="G415" s="19">
        <v>535912947155.06995</v>
      </c>
      <c r="H415" s="20">
        <v>187954693924</v>
      </c>
      <c r="I415" s="7">
        <v>0</v>
      </c>
      <c r="J415" s="7">
        <v>187954693924</v>
      </c>
      <c r="K415" s="13">
        <v>0</v>
      </c>
      <c r="L415" s="18">
        <v>5212395422.71</v>
      </c>
      <c r="M415" s="69">
        <v>0</v>
      </c>
      <c r="N415" s="13">
        <v>0</v>
      </c>
      <c r="O415" s="14">
        <v>1193718713.46</v>
      </c>
      <c r="P415" s="28">
        <v>11552554493.26</v>
      </c>
      <c r="Q415" s="30">
        <v>329999584601.63995</v>
      </c>
      <c r="S415" s="91">
        <v>535912947155.06995</v>
      </c>
      <c r="T415" s="43">
        <f t="shared" si="18"/>
        <v>2143651789</v>
      </c>
      <c r="U415" s="43">
        <f>VLOOKUP(A415,'IVC - CÁLCULO INICIAL'!$A$12:$U$1118,21,0)</f>
        <v>1454932221.3599999</v>
      </c>
      <c r="V415" s="43">
        <f t="shared" si="19"/>
        <v>688719567.6400001</v>
      </c>
      <c r="W415" s="46">
        <f t="shared" si="20"/>
        <v>172179891.91</v>
      </c>
    </row>
    <row r="416" spans="1:23" x14ac:dyDescent="0.2">
      <c r="A416" s="26" t="s">
        <v>818</v>
      </c>
      <c r="B416" s="9">
        <v>800096561</v>
      </c>
      <c r="C416" s="6" t="s">
        <v>816</v>
      </c>
      <c r="D416" s="6" t="s">
        <v>819</v>
      </c>
      <c r="E416" s="9" t="s">
        <v>13</v>
      </c>
      <c r="F416" s="19">
        <v>86377</v>
      </c>
      <c r="G416" s="19">
        <v>120037158040.61002</v>
      </c>
      <c r="H416" s="20">
        <v>46751079110</v>
      </c>
      <c r="I416" s="7">
        <v>0</v>
      </c>
      <c r="J416" s="7">
        <v>46751079110</v>
      </c>
      <c r="K416" s="13">
        <v>0</v>
      </c>
      <c r="L416" s="18">
        <v>1350082622.4000001</v>
      </c>
      <c r="M416" s="69">
        <v>0</v>
      </c>
      <c r="N416" s="13">
        <v>0</v>
      </c>
      <c r="O416" s="14">
        <v>0</v>
      </c>
      <c r="P416" s="28">
        <v>2887695350.6900001</v>
      </c>
      <c r="Q416" s="30">
        <v>69048300957.520004</v>
      </c>
      <c r="S416" s="91">
        <v>120037158040.61002</v>
      </c>
      <c r="T416" s="43">
        <f t="shared" si="18"/>
        <v>480148632</v>
      </c>
      <c r="U416" s="43">
        <f>VLOOKUP(A416,'IVC - CÁLCULO INICIAL'!$A$12:$U$1118,21,0)</f>
        <v>325884884.63999999</v>
      </c>
      <c r="V416" s="43">
        <f t="shared" si="19"/>
        <v>154263747.36000001</v>
      </c>
      <c r="W416" s="46">
        <f t="shared" si="20"/>
        <v>38565936.840000004</v>
      </c>
    </row>
    <row r="417" spans="1:23" x14ac:dyDescent="0.2">
      <c r="A417" s="26" t="s">
        <v>820</v>
      </c>
      <c r="B417" s="9">
        <v>800096558</v>
      </c>
      <c r="C417" s="6" t="s">
        <v>816</v>
      </c>
      <c r="D417" s="6" t="s">
        <v>821</v>
      </c>
      <c r="E417" s="9" t="s">
        <v>13</v>
      </c>
      <c r="F417" s="19">
        <v>58056</v>
      </c>
      <c r="G417" s="19">
        <v>76452349192.880005</v>
      </c>
      <c r="H417" s="20">
        <v>31585938715</v>
      </c>
      <c r="I417" s="7">
        <v>0</v>
      </c>
      <c r="J417" s="7">
        <v>31585938715</v>
      </c>
      <c r="K417" s="13">
        <v>0</v>
      </c>
      <c r="L417" s="18">
        <v>693136717.28999996</v>
      </c>
      <c r="M417" s="69">
        <v>0</v>
      </c>
      <c r="N417" s="13">
        <v>0</v>
      </c>
      <c r="O417" s="14">
        <v>0</v>
      </c>
      <c r="P417" s="28">
        <v>1877000305.22</v>
      </c>
      <c r="Q417" s="30">
        <v>42296273455.370003</v>
      </c>
      <c r="S417" s="91">
        <v>76452349192.880005</v>
      </c>
      <c r="T417" s="43">
        <f t="shared" si="18"/>
        <v>305809397</v>
      </c>
      <c r="U417" s="43">
        <f>VLOOKUP(A417,'IVC - CÁLCULO INICIAL'!$A$12:$U$1118,21,0)</f>
        <v>207557938</v>
      </c>
      <c r="V417" s="43">
        <f t="shared" si="19"/>
        <v>98251459</v>
      </c>
      <c r="W417" s="46">
        <f t="shared" si="20"/>
        <v>24562864.75</v>
      </c>
    </row>
    <row r="418" spans="1:23" x14ac:dyDescent="0.2">
      <c r="A418" s="26" t="s">
        <v>822</v>
      </c>
      <c r="B418" s="9">
        <v>892301541</v>
      </c>
      <c r="C418" s="6" t="s">
        <v>816</v>
      </c>
      <c r="D418" s="6" t="s">
        <v>823</v>
      </c>
      <c r="E418" s="9" t="s">
        <v>13</v>
      </c>
      <c r="F418" s="19">
        <v>19097</v>
      </c>
      <c r="G418" s="19">
        <v>25632931458.82</v>
      </c>
      <c r="H418" s="20">
        <v>10406557216</v>
      </c>
      <c r="I418" s="7">
        <v>0</v>
      </c>
      <c r="J418" s="7">
        <v>10406557216</v>
      </c>
      <c r="K418" s="13">
        <v>0</v>
      </c>
      <c r="L418" s="18">
        <v>214496734.88999999</v>
      </c>
      <c r="M418" s="69">
        <v>0</v>
      </c>
      <c r="N418" s="13">
        <v>0</v>
      </c>
      <c r="O418" s="14">
        <v>0</v>
      </c>
      <c r="P418" s="28">
        <v>633996948.35000002</v>
      </c>
      <c r="Q418" s="30">
        <v>14377880559.58</v>
      </c>
      <c r="S418" s="91">
        <v>25632931458.82</v>
      </c>
      <c r="T418" s="43">
        <f t="shared" si="18"/>
        <v>102531726</v>
      </c>
      <c r="U418" s="43">
        <f>VLOOKUP(A418,'IVC - CÁLCULO INICIAL'!$A$12:$U$1118,21,0)</f>
        <v>69589992.640000001</v>
      </c>
      <c r="V418" s="43">
        <f t="shared" si="19"/>
        <v>32941733.359999999</v>
      </c>
      <c r="W418" s="46">
        <f t="shared" si="20"/>
        <v>8235433.3399999999</v>
      </c>
    </row>
    <row r="419" spans="1:23" x14ac:dyDescent="0.2">
      <c r="A419" s="26" t="s">
        <v>824</v>
      </c>
      <c r="B419" s="9">
        <v>800096576</v>
      </c>
      <c r="C419" s="6" t="s">
        <v>816</v>
      </c>
      <c r="D419" s="6" t="s">
        <v>825</v>
      </c>
      <c r="E419" s="9" t="s">
        <v>13</v>
      </c>
      <c r="F419" s="19">
        <v>18749</v>
      </c>
      <c r="G419" s="19">
        <v>24056188604.18</v>
      </c>
      <c r="H419" s="20">
        <v>10097618540</v>
      </c>
      <c r="I419" s="7">
        <v>0</v>
      </c>
      <c r="J419" s="7">
        <v>10097618540</v>
      </c>
      <c r="K419" s="13">
        <v>0</v>
      </c>
      <c r="L419" s="18">
        <v>219860503.69999999</v>
      </c>
      <c r="M419" s="69">
        <v>0</v>
      </c>
      <c r="N419" s="13">
        <v>169985446</v>
      </c>
      <c r="O419" s="14">
        <v>0</v>
      </c>
      <c r="P419" s="28">
        <v>618005679.22000003</v>
      </c>
      <c r="Q419" s="30">
        <v>12950718435.26</v>
      </c>
      <c r="S419" s="91">
        <v>24056188604.18</v>
      </c>
      <c r="T419" s="43">
        <f t="shared" si="18"/>
        <v>96224754</v>
      </c>
      <c r="U419" s="43">
        <f>VLOOKUP(A419,'IVC - CÁLCULO INICIAL'!$A$12:$U$1118,21,0)</f>
        <v>65309346</v>
      </c>
      <c r="V419" s="43">
        <f t="shared" si="19"/>
        <v>30915408</v>
      </c>
      <c r="W419" s="46">
        <f t="shared" si="20"/>
        <v>7728852</v>
      </c>
    </row>
    <row r="420" spans="1:23" x14ac:dyDescent="0.2">
      <c r="A420" s="26" t="s">
        <v>826</v>
      </c>
      <c r="B420" s="9">
        <v>892301130</v>
      </c>
      <c r="C420" s="6" t="s">
        <v>816</v>
      </c>
      <c r="D420" s="6" t="s">
        <v>827</v>
      </c>
      <c r="E420" s="9" t="s">
        <v>13</v>
      </c>
      <c r="F420" s="19">
        <v>37497</v>
      </c>
      <c r="G420" s="19">
        <v>48883436677.129997</v>
      </c>
      <c r="H420" s="20">
        <v>20459371735</v>
      </c>
      <c r="I420" s="7">
        <v>0</v>
      </c>
      <c r="J420" s="7">
        <v>20459371735</v>
      </c>
      <c r="K420" s="13">
        <v>0</v>
      </c>
      <c r="L420" s="18">
        <v>512909882.27999997</v>
      </c>
      <c r="M420" s="69">
        <v>0</v>
      </c>
      <c r="N420" s="13">
        <v>0</v>
      </c>
      <c r="O420" s="14">
        <v>0</v>
      </c>
      <c r="P420" s="28">
        <v>1252337172.95</v>
      </c>
      <c r="Q420" s="30">
        <v>26658817886.899998</v>
      </c>
      <c r="S420" s="91">
        <v>48883436677.129997</v>
      </c>
      <c r="T420" s="43">
        <f t="shared" si="18"/>
        <v>195533747</v>
      </c>
      <c r="U420" s="43">
        <f>VLOOKUP(A420,'IVC - CÁLCULO INICIAL'!$A$12:$U$1118,21,0)</f>
        <v>132712015.36</v>
      </c>
      <c r="V420" s="43">
        <f t="shared" si="19"/>
        <v>62821731.640000001</v>
      </c>
      <c r="W420" s="46">
        <f t="shared" si="20"/>
        <v>15705432.91</v>
      </c>
    </row>
    <row r="421" spans="1:23" x14ac:dyDescent="0.2">
      <c r="A421" s="26" t="s">
        <v>828</v>
      </c>
      <c r="B421" s="9">
        <v>892300815</v>
      </c>
      <c r="C421" s="6" t="s">
        <v>816</v>
      </c>
      <c r="D421" s="6" t="s">
        <v>829</v>
      </c>
      <c r="E421" s="9" t="s">
        <v>13</v>
      </c>
      <c r="F421" s="19">
        <v>29251</v>
      </c>
      <c r="G421" s="19">
        <v>41209078039.160004</v>
      </c>
      <c r="H421" s="20">
        <v>15843896011</v>
      </c>
      <c r="I421" s="7">
        <v>0</v>
      </c>
      <c r="J421" s="7">
        <v>15843896011</v>
      </c>
      <c r="K421" s="13">
        <v>0</v>
      </c>
      <c r="L421" s="18">
        <v>326034480.63</v>
      </c>
      <c r="M421" s="69">
        <v>0</v>
      </c>
      <c r="N421" s="13">
        <v>465174335</v>
      </c>
      <c r="O421" s="14">
        <v>0</v>
      </c>
      <c r="P421" s="28">
        <v>977842689.22000003</v>
      </c>
      <c r="Q421" s="30">
        <v>23596130523.310001</v>
      </c>
      <c r="S421" s="91">
        <v>41209078039.160004</v>
      </c>
      <c r="T421" s="43">
        <f t="shared" si="18"/>
        <v>164836312</v>
      </c>
      <c r="U421" s="43">
        <f>VLOOKUP(A421,'IVC - CÁLCULO INICIAL'!$A$12:$U$1118,21,0)</f>
        <v>111877154</v>
      </c>
      <c r="V421" s="43">
        <f t="shared" si="19"/>
        <v>52959158</v>
      </c>
      <c r="W421" s="46">
        <f t="shared" si="20"/>
        <v>13239789.5</v>
      </c>
    </row>
    <row r="422" spans="1:23" x14ac:dyDescent="0.2">
      <c r="A422" s="26" t="s">
        <v>830</v>
      </c>
      <c r="B422" s="9">
        <v>800096585</v>
      </c>
      <c r="C422" s="6" t="s">
        <v>816</v>
      </c>
      <c r="D422" s="6" t="s">
        <v>831</v>
      </c>
      <c r="E422" s="9" t="s">
        <v>13</v>
      </c>
      <c r="F422" s="19">
        <v>24785</v>
      </c>
      <c r="G422" s="19">
        <v>34013026323.300003</v>
      </c>
      <c r="H422" s="20">
        <v>13493163212</v>
      </c>
      <c r="I422" s="7">
        <v>0</v>
      </c>
      <c r="J422" s="7">
        <v>13493163212</v>
      </c>
      <c r="K422" s="13">
        <v>0</v>
      </c>
      <c r="L422" s="18">
        <v>284128143.94</v>
      </c>
      <c r="M422" s="69">
        <v>0</v>
      </c>
      <c r="N422" s="13">
        <v>0</v>
      </c>
      <c r="O422" s="14">
        <v>0</v>
      </c>
      <c r="P422" s="28">
        <v>825457268.94000006</v>
      </c>
      <c r="Q422" s="30">
        <v>19410277698.420002</v>
      </c>
      <c r="S422" s="91">
        <v>34013026323.300003</v>
      </c>
      <c r="T422" s="43">
        <f t="shared" si="18"/>
        <v>136052105</v>
      </c>
      <c r="U422" s="43">
        <f>VLOOKUP(A422,'IVC - CÁLCULO INICIAL'!$A$12:$U$1118,21,0)</f>
        <v>92340832.640000001</v>
      </c>
      <c r="V422" s="43">
        <f t="shared" si="19"/>
        <v>43711272.359999999</v>
      </c>
      <c r="W422" s="46">
        <f t="shared" si="20"/>
        <v>10927818.09</v>
      </c>
    </row>
    <row r="423" spans="1:23" x14ac:dyDescent="0.2">
      <c r="A423" s="26" t="s">
        <v>832</v>
      </c>
      <c r="B423" s="9">
        <v>800096580</v>
      </c>
      <c r="C423" s="6" t="s">
        <v>816</v>
      </c>
      <c r="D423" s="6" t="s">
        <v>833</v>
      </c>
      <c r="E423" s="9" t="s">
        <v>13</v>
      </c>
      <c r="F423" s="19">
        <v>36505</v>
      </c>
      <c r="G423" s="19">
        <v>49716757852.480003</v>
      </c>
      <c r="H423" s="20">
        <v>19880776999</v>
      </c>
      <c r="I423" s="7">
        <v>0</v>
      </c>
      <c r="J423" s="7">
        <v>19880776999</v>
      </c>
      <c r="K423" s="13">
        <v>0</v>
      </c>
      <c r="L423" s="18">
        <v>405860836.62</v>
      </c>
      <c r="M423" s="69">
        <v>0</v>
      </c>
      <c r="N423" s="13">
        <v>0</v>
      </c>
      <c r="O423" s="14">
        <v>0</v>
      </c>
      <c r="P423" s="28">
        <v>1219919725.7</v>
      </c>
      <c r="Q423" s="30">
        <v>28210200291.160004</v>
      </c>
      <c r="S423" s="91">
        <v>49716757852.480003</v>
      </c>
      <c r="T423" s="43">
        <f t="shared" si="18"/>
        <v>198867031</v>
      </c>
      <c r="U423" s="43">
        <f>VLOOKUP(A423,'IVC - CÁLCULO INICIAL'!$A$12:$U$1118,21,0)</f>
        <v>134974370.63999999</v>
      </c>
      <c r="V423" s="43">
        <f t="shared" si="19"/>
        <v>63892660.360000014</v>
      </c>
      <c r="W423" s="46">
        <f t="shared" si="20"/>
        <v>15973165.09</v>
      </c>
    </row>
    <row r="424" spans="1:23" x14ac:dyDescent="0.2">
      <c r="A424" s="26" t="s">
        <v>834</v>
      </c>
      <c r="B424" s="9">
        <v>800096587</v>
      </c>
      <c r="C424" s="6" t="s">
        <v>816</v>
      </c>
      <c r="D424" s="6" t="s">
        <v>835</v>
      </c>
      <c r="E424" s="9" t="s">
        <v>13</v>
      </c>
      <c r="F424" s="19">
        <v>25128</v>
      </c>
      <c r="G424" s="19">
        <v>34435890076.650009</v>
      </c>
      <c r="H424" s="20">
        <v>13713599268</v>
      </c>
      <c r="I424" s="7">
        <v>0</v>
      </c>
      <c r="J424" s="7">
        <v>13713599268</v>
      </c>
      <c r="K424" s="13">
        <v>0</v>
      </c>
      <c r="L424" s="18">
        <v>312136673.94</v>
      </c>
      <c r="M424" s="69">
        <v>0</v>
      </c>
      <c r="N424" s="13">
        <v>0</v>
      </c>
      <c r="O424" s="14">
        <v>0</v>
      </c>
      <c r="P424" s="28">
        <v>839207084.02999997</v>
      </c>
      <c r="Q424" s="30">
        <v>19570947050.680004</v>
      </c>
      <c r="S424" s="91">
        <v>34435890076.650009</v>
      </c>
      <c r="T424" s="43">
        <f t="shared" si="18"/>
        <v>137743560</v>
      </c>
      <c r="U424" s="43">
        <f>VLOOKUP(A424,'IVC - CÁLCULO INICIAL'!$A$12:$U$1118,21,0)</f>
        <v>93488852</v>
      </c>
      <c r="V424" s="43">
        <f t="shared" si="19"/>
        <v>44254708</v>
      </c>
      <c r="W424" s="46">
        <f t="shared" si="20"/>
        <v>11063677</v>
      </c>
    </row>
    <row r="425" spans="1:23" x14ac:dyDescent="0.2">
      <c r="A425" s="26" t="s">
        <v>836</v>
      </c>
      <c r="B425" s="9">
        <v>800096592</v>
      </c>
      <c r="C425" s="6" t="s">
        <v>816</v>
      </c>
      <c r="D425" s="6" t="s">
        <v>837</v>
      </c>
      <c r="E425" s="9" t="s">
        <v>13</v>
      </c>
      <c r="F425" s="19">
        <v>28504</v>
      </c>
      <c r="G425" s="19">
        <v>36712397394.529999</v>
      </c>
      <c r="H425" s="20">
        <v>15467697136</v>
      </c>
      <c r="I425" s="7">
        <v>0</v>
      </c>
      <c r="J425" s="7">
        <v>15467697136</v>
      </c>
      <c r="K425" s="13">
        <v>0</v>
      </c>
      <c r="L425" s="18">
        <v>379035052.69</v>
      </c>
      <c r="M425" s="69">
        <v>0</v>
      </c>
      <c r="N425" s="13">
        <v>0</v>
      </c>
      <c r="O425" s="14">
        <v>0</v>
      </c>
      <c r="P425" s="28">
        <v>951881967.77999997</v>
      </c>
      <c r="Q425" s="30">
        <v>19913783238.060001</v>
      </c>
      <c r="S425" s="91">
        <v>36712397394.529999</v>
      </c>
      <c r="T425" s="43">
        <f t="shared" si="18"/>
        <v>146849590</v>
      </c>
      <c r="U425" s="43">
        <f>VLOOKUP(A425,'IVC - CÁLCULO INICIAL'!$A$12:$U$1118,21,0)</f>
        <v>99669265.359999999</v>
      </c>
      <c r="V425" s="43">
        <f t="shared" si="19"/>
        <v>47180324.640000001</v>
      </c>
      <c r="W425" s="46">
        <f t="shared" si="20"/>
        <v>11795081.16</v>
      </c>
    </row>
    <row r="426" spans="1:23" x14ac:dyDescent="0.2">
      <c r="A426" s="26" t="s">
        <v>838</v>
      </c>
      <c r="B426" s="9">
        <v>800096595</v>
      </c>
      <c r="C426" s="6" t="s">
        <v>816</v>
      </c>
      <c r="D426" s="6" t="s">
        <v>839</v>
      </c>
      <c r="E426" s="9" t="s">
        <v>13</v>
      </c>
      <c r="F426" s="19">
        <v>10646</v>
      </c>
      <c r="G426" s="19">
        <v>15658637410.16</v>
      </c>
      <c r="H426" s="20">
        <v>5662777742</v>
      </c>
      <c r="I426" s="7">
        <v>0</v>
      </c>
      <c r="J426" s="7">
        <v>5662777742</v>
      </c>
      <c r="K426" s="13">
        <v>0</v>
      </c>
      <c r="L426" s="18">
        <v>123793580.38</v>
      </c>
      <c r="M426" s="69">
        <v>0</v>
      </c>
      <c r="N426" s="13">
        <v>51714525</v>
      </c>
      <c r="O426" s="14">
        <v>0</v>
      </c>
      <c r="P426" s="28">
        <v>355354101.92000002</v>
      </c>
      <c r="Q426" s="30">
        <v>9464997460.8600006</v>
      </c>
      <c r="S426" s="91">
        <v>15658637410.16</v>
      </c>
      <c r="T426" s="43">
        <f t="shared" si="18"/>
        <v>62634550</v>
      </c>
      <c r="U426" s="43">
        <f>VLOOKUP(A426,'IVC - CÁLCULO INICIAL'!$A$12:$U$1118,21,0)</f>
        <v>42511113.359999999</v>
      </c>
      <c r="V426" s="43">
        <f t="shared" si="19"/>
        <v>20123436.640000001</v>
      </c>
      <c r="W426" s="46">
        <f t="shared" si="20"/>
        <v>5030859.16</v>
      </c>
    </row>
    <row r="427" spans="1:23" x14ac:dyDescent="0.2">
      <c r="A427" s="26" t="s">
        <v>840</v>
      </c>
      <c r="B427" s="9">
        <v>800096597</v>
      </c>
      <c r="C427" s="6" t="s">
        <v>816</v>
      </c>
      <c r="D427" s="6" t="s">
        <v>841</v>
      </c>
      <c r="E427" s="9" t="s">
        <v>16</v>
      </c>
      <c r="F427" s="19">
        <v>3739</v>
      </c>
      <c r="G427" s="19">
        <v>6167293261.7000008</v>
      </c>
      <c r="H427" s="20">
        <v>2026124375</v>
      </c>
      <c r="I427" s="7">
        <v>0</v>
      </c>
      <c r="J427" s="7">
        <v>2026124375</v>
      </c>
      <c r="K427" s="13">
        <v>0</v>
      </c>
      <c r="L427" s="18">
        <v>49922088.43</v>
      </c>
      <c r="M427" s="69">
        <v>0</v>
      </c>
      <c r="N427" s="13">
        <v>0</v>
      </c>
      <c r="O427" s="14">
        <v>0</v>
      </c>
      <c r="P427" s="28">
        <v>125053062.79000001</v>
      </c>
      <c r="Q427" s="30">
        <v>3966193735.48</v>
      </c>
      <c r="S427" s="91">
        <v>6167293261.7000008</v>
      </c>
      <c r="T427" s="43">
        <f t="shared" si="18"/>
        <v>24669173</v>
      </c>
      <c r="U427" s="43">
        <f>VLOOKUP(A427,'IVC - CÁLCULO INICIAL'!$A$12:$U$1118,21,0)</f>
        <v>16743379.359999999</v>
      </c>
      <c r="V427" s="43">
        <f t="shared" si="19"/>
        <v>7925793.6400000006</v>
      </c>
      <c r="W427" s="46">
        <f t="shared" si="20"/>
        <v>1981448.41</v>
      </c>
    </row>
    <row r="428" spans="1:23" x14ac:dyDescent="0.2">
      <c r="A428" s="26" t="s">
        <v>842</v>
      </c>
      <c r="B428" s="9">
        <v>800096599</v>
      </c>
      <c r="C428" s="6" t="s">
        <v>816</v>
      </c>
      <c r="D428" s="6" t="s">
        <v>843</v>
      </c>
      <c r="E428" s="9" t="s">
        <v>13</v>
      </c>
      <c r="F428" s="19">
        <v>10979</v>
      </c>
      <c r="G428" s="19">
        <v>15436413585.629997</v>
      </c>
      <c r="H428" s="20">
        <v>5684099987</v>
      </c>
      <c r="I428" s="7">
        <v>0</v>
      </c>
      <c r="J428" s="7">
        <v>5684099987</v>
      </c>
      <c r="K428" s="13">
        <v>0</v>
      </c>
      <c r="L428" s="18">
        <v>131577078.58</v>
      </c>
      <c r="M428" s="69">
        <v>0</v>
      </c>
      <c r="N428" s="13">
        <v>0</v>
      </c>
      <c r="O428" s="14">
        <v>0</v>
      </c>
      <c r="P428" s="28">
        <v>366260281.27999997</v>
      </c>
      <c r="Q428" s="30">
        <v>9254476238.7699986</v>
      </c>
      <c r="S428" s="91">
        <v>15436413585.629997</v>
      </c>
      <c r="T428" s="43">
        <f t="shared" si="18"/>
        <v>61745654</v>
      </c>
      <c r="U428" s="43">
        <f>VLOOKUP(A428,'IVC - CÁLCULO INICIAL'!$A$12:$U$1118,21,0)</f>
        <v>41907805.359999999</v>
      </c>
      <c r="V428" s="43">
        <f t="shared" si="19"/>
        <v>19837848.640000001</v>
      </c>
      <c r="W428" s="46">
        <f t="shared" si="20"/>
        <v>4959462.16</v>
      </c>
    </row>
    <row r="429" spans="1:23" x14ac:dyDescent="0.2">
      <c r="A429" s="26" t="s">
        <v>844</v>
      </c>
      <c r="B429" s="9">
        <v>800108683</v>
      </c>
      <c r="C429" s="6" t="s">
        <v>816</v>
      </c>
      <c r="D429" s="6" t="s">
        <v>845</v>
      </c>
      <c r="E429" s="9" t="s">
        <v>13</v>
      </c>
      <c r="F429" s="19">
        <v>32038</v>
      </c>
      <c r="G429" s="19">
        <v>40584695526.860001</v>
      </c>
      <c r="H429" s="20">
        <v>17191042471</v>
      </c>
      <c r="I429" s="7">
        <v>0</v>
      </c>
      <c r="J429" s="7">
        <v>17191042471</v>
      </c>
      <c r="K429" s="13">
        <v>0</v>
      </c>
      <c r="L429" s="18">
        <v>418418117.20999998</v>
      </c>
      <c r="M429" s="69">
        <v>0</v>
      </c>
      <c r="N429" s="13">
        <v>0</v>
      </c>
      <c r="O429" s="14">
        <v>0</v>
      </c>
      <c r="P429" s="28">
        <v>1069340850.46</v>
      </c>
      <c r="Q429" s="30">
        <v>21905894088.190002</v>
      </c>
      <c r="S429" s="91">
        <v>40584695526.860001</v>
      </c>
      <c r="T429" s="43">
        <f t="shared" si="18"/>
        <v>162338782</v>
      </c>
      <c r="U429" s="43">
        <f>VLOOKUP(A429,'IVC - CÁLCULO INICIAL'!$A$12:$U$1118,21,0)</f>
        <v>110182038.64</v>
      </c>
      <c r="V429" s="43">
        <f t="shared" si="19"/>
        <v>52156743.359999999</v>
      </c>
      <c r="W429" s="46">
        <f t="shared" si="20"/>
        <v>13039185.84</v>
      </c>
    </row>
    <row r="430" spans="1:23" x14ac:dyDescent="0.2">
      <c r="A430" s="26" t="s">
        <v>846</v>
      </c>
      <c r="B430" s="9">
        <v>892301761</v>
      </c>
      <c r="C430" s="6" t="s">
        <v>816</v>
      </c>
      <c r="D430" s="6" t="s">
        <v>847</v>
      </c>
      <c r="E430" s="9" t="s">
        <v>13</v>
      </c>
      <c r="F430" s="19">
        <v>9362</v>
      </c>
      <c r="G430" s="19">
        <v>12919719251.219999</v>
      </c>
      <c r="H430" s="20">
        <v>5089351142</v>
      </c>
      <c r="I430" s="7">
        <v>0</v>
      </c>
      <c r="J430" s="7">
        <v>5089351142</v>
      </c>
      <c r="K430" s="13">
        <v>0</v>
      </c>
      <c r="L430" s="18">
        <v>110828056.90000001</v>
      </c>
      <c r="M430" s="69">
        <v>0</v>
      </c>
      <c r="N430" s="13">
        <v>0</v>
      </c>
      <c r="O430" s="14">
        <v>0</v>
      </c>
      <c r="P430" s="28">
        <v>312799929.67000002</v>
      </c>
      <c r="Q430" s="30">
        <v>7406740122.6499996</v>
      </c>
      <c r="S430" s="91">
        <v>12919719251.219999</v>
      </c>
      <c r="T430" s="43">
        <f t="shared" si="18"/>
        <v>51678877</v>
      </c>
      <c r="U430" s="43">
        <f>VLOOKUP(A430,'IVC - CÁLCULO INICIAL'!$A$12:$U$1118,21,0)</f>
        <v>35075316</v>
      </c>
      <c r="V430" s="43">
        <f t="shared" si="19"/>
        <v>16603561</v>
      </c>
      <c r="W430" s="46">
        <f t="shared" si="20"/>
        <v>4150890.25</v>
      </c>
    </row>
    <row r="431" spans="1:23" x14ac:dyDescent="0.2">
      <c r="A431" s="26" t="s">
        <v>848</v>
      </c>
      <c r="B431" s="9">
        <v>800096610</v>
      </c>
      <c r="C431" s="6" t="s">
        <v>816</v>
      </c>
      <c r="D431" s="6" t="s">
        <v>849</v>
      </c>
      <c r="E431" s="9" t="s">
        <v>13</v>
      </c>
      <c r="F431" s="19">
        <v>20009</v>
      </c>
      <c r="G431" s="19">
        <v>27261543778.990002</v>
      </c>
      <c r="H431" s="20">
        <v>10868620475</v>
      </c>
      <c r="I431" s="7">
        <v>0</v>
      </c>
      <c r="J431" s="7">
        <v>10868620475</v>
      </c>
      <c r="K431" s="13">
        <v>0</v>
      </c>
      <c r="L431" s="18">
        <v>212793701.47999999</v>
      </c>
      <c r="M431" s="69">
        <v>0</v>
      </c>
      <c r="N431" s="13">
        <v>0</v>
      </c>
      <c r="O431" s="14">
        <v>0</v>
      </c>
      <c r="P431" s="28">
        <v>668354758.80999994</v>
      </c>
      <c r="Q431" s="30">
        <v>15511774843.700003</v>
      </c>
      <c r="S431" s="91">
        <v>27261543778.990002</v>
      </c>
      <c r="T431" s="43">
        <f t="shared" si="18"/>
        <v>109046175</v>
      </c>
      <c r="U431" s="43">
        <f>VLOOKUP(A431,'IVC - CÁLCULO INICIAL'!$A$12:$U$1118,21,0)</f>
        <v>74011458</v>
      </c>
      <c r="V431" s="43">
        <f t="shared" si="19"/>
        <v>35034717</v>
      </c>
      <c r="W431" s="46">
        <f t="shared" si="20"/>
        <v>8758679.25</v>
      </c>
    </row>
    <row r="432" spans="1:23" x14ac:dyDescent="0.2">
      <c r="A432" s="26" t="s">
        <v>850</v>
      </c>
      <c r="B432" s="9">
        <v>800096613</v>
      </c>
      <c r="C432" s="6" t="s">
        <v>816</v>
      </c>
      <c r="D432" s="6" t="s">
        <v>851</v>
      </c>
      <c r="E432" s="9" t="s">
        <v>13</v>
      </c>
      <c r="F432" s="19">
        <v>18997</v>
      </c>
      <c r="G432" s="19">
        <v>25477670790.09</v>
      </c>
      <c r="H432" s="20">
        <v>10318538928</v>
      </c>
      <c r="I432" s="7">
        <v>0</v>
      </c>
      <c r="J432" s="7">
        <v>10318538928</v>
      </c>
      <c r="K432" s="13">
        <v>0</v>
      </c>
      <c r="L432" s="18">
        <v>233839032.34</v>
      </c>
      <c r="M432" s="69">
        <v>0</v>
      </c>
      <c r="N432" s="13">
        <v>0</v>
      </c>
      <c r="O432" s="14">
        <v>0</v>
      </c>
      <c r="P432" s="28">
        <v>631956221.53999996</v>
      </c>
      <c r="Q432" s="30">
        <v>14293336608.209999</v>
      </c>
      <c r="S432" s="91">
        <v>25477670790.09</v>
      </c>
      <c r="T432" s="43">
        <f t="shared" si="18"/>
        <v>101910683</v>
      </c>
      <c r="U432" s="43">
        <f>VLOOKUP(A432,'IVC - CÁLCULO INICIAL'!$A$12:$U$1118,21,0)</f>
        <v>69168480.640000001</v>
      </c>
      <c r="V432" s="43">
        <f t="shared" si="19"/>
        <v>32742202.359999999</v>
      </c>
      <c r="W432" s="46">
        <f t="shared" si="20"/>
        <v>8185550.5899999999</v>
      </c>
    </row>
    <row r="433" spans="1:23" x14ac:dyDescent="0.2">
      <c r="A433" s="26" t="s">
        <v>852</v>
      </c>
      <c r="B433" s="9">
        <v>824001624</v>
      </c>
      <c r="C433" s="6" t="s">
        <v>816</v>
      </c>
      <c r="D433" s="6" t="s">
        <v>853</v>
      </c>
      <c r="E433" s="9" t="s">
        <v>13</v>
      </c>
      <c r="F433" s="19">
        <v>35000</v>
      </c>
      <c r="G433" s="19">
        <v>41624355540.150002</v>
      </c>
      <c r="H433" s="20">
        <v>19058668955</v>
      </c>
      <c r="I433" s="7">
        <v>0</v>
      </c>
      <c r="J433" s="7">
        <v>19058668955</v>
      </c>
      <c r="K433" s="13">
        <v>0</v>
      </c>
      <c r="L433" s="18">
        <v>340979102.10000002</v>
      </c>
      <c r="M433" s="69">
        <v>0</v>
      </c>
      <c r="N433" s="13">
        <v>0</v>
      </c>
      <c r="O433" s="14">
        <v>0</v>
      </c>
      <c r="P433" s="28">
        <v>1159969193.72</v>
      </c>
      <c r="Q433" s="30">
        <v>21064738289.330002</v>
      </c>
      <c r="S433" s="91">
        <v>41624355540.150002</v>
      </c>
      <c r="T433" s="43">
        <f t="shared" si="18"/>
        <v>166497422</v>
      </c>
      <c r="U433" s="43">
        <f>VLOOKUP(A433,'IVC - CÁLCULO INICIAL'!$A$12:$U$1118,21,0)</f>
        <v>113004577.36</v>
      </c>
      <c r="V433" s="43">
        <f t="shared" si="19"/>
        <v>53492844.640000001</v>
      </c>
      <c r="W433" s="46">
        <f t="shared" si="20"/>
        <v>13373211.16</v>
      </c>
    </row>
    <row r="434" spans="1:23" x14ac:dyDescent="0.2">
      <c r="A434" s="26" t="s">
        <v>854</v>
      </c>
      <c r="B434" s="9">
        <v>892300123</v>
      </c>
      <c r="C434" s="6" t="s">
        <v>816</v>
      </c>
      <c r="D434" s="6" t="s">
        <v>855</v>
      </c>
      <c r="E434" s="9" t="s">
        <v>13</v>
      </c>
      <c r="F434" s="19">
        <v>9835</v>
      </c>
      <c r="G434" s="19">
        <v>14590198313.299997</v>
      </c>
      <c r="H434" s="20">
        <v>5160554403</v>
      </c>
      <c r="I434" s="7">
        <v>0</v>
      </c>
      <c r="J434" s="7">
        <v>5160554403</v>
      </c>
      <c r="K434" s="13">
        <v>0</v>
      </c>
      <c r="L434" s="18">
        <v>118630967.36</v>
      </c>
      <c r="M434" s="69">
        <v>0</v>
      </c>
      <c r="N434" s="13">
        <v>0</v>
      </c>
      <c r="O434" s="14">
        <v>0</v>
      </c>
      <c r="P434" s="28">
        <v>328858107.87</v>
      </c>
      <c r="Q434" s="30">
        <v>8982154835.0699978</v>
      </c>
      <c r="S434" s="91">
        <v>14590198313.299997</v>
      </c>
      <c r="T434" s="43">
        <f t="shared" si="18"/>
        <v>58360793</v>
      </c>
      <c r="U434" s="43">
        <f>VLOOKUP(A434,'IVC - CÁLCULO INICIAL'!$A$12:$U$1118,21,0)</f>
        <v>39610444</v>
      </c>
      <c r="V434" s="43">
        <f t="shared" si="19"/>
        <v>18750349</v>
      </c>
      <c r="W434" s="46">
        <f t="shared" si="20"/>
        <v>4687587.25</v>
      </c>
    </row>
    <row r="435" spans="1:23" x14ac:dyDescent="0.2">
      <c r="A435" s="26" t="s">
        <v>856</v>
      </c>
      <c r="B435" s="9">
        <v>800096605</v>
      </c>
      <c r="C435" s="6" t="s">
        <v>816</v>
      </c>
      <c r="D435" s="6" t="s">
        <v>857</v>
      </c>
      <c r="E435" s="9" t="s">
        <v>13</v>
      </c>
      <c r="F435" s="19">
        <v>22541</v>
      </c>
      <c r="G435" s="19">
        <v>30361315376.779999</v>
      </c>
      <c r="H435" s="20">
        <v>12269853177</v>
      </c>
      <c r="I435" s="7">
        <v>0</v>
      </c>
      <c r="J435" s="7">
        <v>12269853177</v>
      </c>
      <c r="K435" s="13">
        <v>0</v>
      </c>
      <c r="L435" s="18">
        <v>314704477.87</v>
      </c>
      <c r="M435" s="69">
        <v>0</v>
      </c>
      <c r="N435" s="13">
        <v>0</v>
      </c>
      <c r="O435" s="14">
        <v>0</v>
      </c>
      <c r="P435" s="28">
        <v>749013649.75999999</v>
      </c>
      <c r="Q435" s="30">
        <v>17027744072.15</v>
      </c>
      <c r="S435" s="91">
        <v>30361315376.779999</v>
      </c>
      <c r="T435" s="43">
        <f t="shared" si="18"/>
        <v>121445262</v>
      </c>
      <c r="U435" s="43">
        <f>VLOOKUP(A435,'IVC - CÁLCULO INICIAL'!$A$12:$U$1118,21,0)</f>
        <v>82426924.640000001</v>
      </c>
      <c r="V435" s="43">
        <f t="shared" si="19"/>
        <v>39018337.359999999</v>
      </c>
      <c r="W435" s="46">
        <f t="shared" si="20"/>
        <v>9754584.3399999999</v>
      </c>
    </row>
    <row r="436" spans="1:23" x14ac:dyDescent="0.2">
      <c r="A436" s="26" t="s">
        <v>858</v>
      </c>
      <c r="B436" s="9">
        <v>800096619</v>
      </c>
      <c r="C436" s="6" t="s">
        <v>816</v>
      </c>
      <c r="D436" s="6" t="s">
        <v>859</v>
      </c>
      <c r="E436" s="9" t="s">
        <v>13</v>
      </c>
      <c r="F436" s="19">
        <v>17305</v>
      </c>
      <c r="G436" s="19">
        <v>22773679281.349998</v>
      </c>
      <c r="H436" s="20">
        <v>9322035393</v>
      </c>
      <c r="I436" s="7">
        <v>0</v>
      </c>
      <c r="J436" s="7">
        <v>9322035393</v>
      </c>
      <c r="K436" s="13">
        <v>0</v>
      </c>
      <c r="L436" s="18">
        <v>219881960.63</v>
      </c>
      <c r="M436" s="69">
        <v>0</v>
      </c>
      <c r="N436" s="13">
        <v>0</v>
      </c>
      <c r="O436" s="14">
        <v>0</v>
      </c>
      <c r="P436" s="28">
        <v>578663142.61000001</v>
      </c>
      <c r="Q436" s="30">
        <v>12653098785.109999</v>
      </c>
      <c r="S436" s="91">
        <v>22773679281.349998</v>
      </c>
      <c r="T436" s="43">
        <f t="shared" si="18"/>
        <v>91094717</v>
      </c>
      <c r="U436" s="43">
        <f>VLOOKUP(A436,'IVC - CÁLCULO INICIAL'!$A$12:$U$1118,21,0)</f>
        <v>61827504</v>
      </c>
      <c r="V436" s="43">
        <f t="shared" si="19"/>
        <v>29267213</v>
      </c>
      <c r="W436" s="46">
        <f t="shared" si="20"/>
        <v>7316803.25</v>
      </c>
    </row>
    <row r="437" spans="1:23" x14ac:dyDescent="0.2">
      <c r="A437" s="26" t="s">
        <v>860</v>
      </c>
      <c r="B437" s="9">
        <v>800096623</v>
      </c>
      <c r="C437" s="6" t="s">
        <v>816</v>
      </c>
      <c r="D437" s="6" t="s">
        <v>861</v>
      </c>
      <c r="E437" s="9" t="s">
        <v>13</v>
      </c>
      <c r="F437" s="19">
        <v>17027</v>
      </c>
      <c r="G437" s="19">
        <v>22865647722.200001</v>
      </c>
      <c r="H437" s="20">
        <v>9267892181</v>
      </c>
      <c r="I437" s="7">
        <v>0</v>
      </c>
      <c r="J437" s="7">
        <v>9267892181</v>
      </c>
      <c r="K437" s="13">
        <v>0</v>
      </c>
      <c r="L437" s="18">
        <v>196215284.87</v>
      </c>
      <c r="M437" s="69">
        <v>0</v>
      </c>
      <c r="N437" s="13">
        <v>0</v>
      </c>
      <c r="O437" s="14">
        <v>0</v>
      </c>
      <c r="P437" s="28">
        <v>565214418.36000001</v>
      </c>
      <c r="Q437" s="30">
        <v>12836325837.969999</v>
      </c>
      <c r="S437" s="91">
        <v>22865647722.200001</v>
      </c>
      <c r="T437" s="43">
        <f t="shared" si="18"/>
        <v>91462591</v>
      </c>
      <c r="U437" s="43">
        <f>VLOOKUP(A437,'IVC - CÁLCULO INICIAL'!$A$12:$U$1118,21,0)</f>
        <v>62077186</v>
      </c>
      <c r="V437" s="43">
        <f t="shared" si="19"/>
        <v>29385405</v>
      </c>
      <c r="W437" s="46">
        <f t="shared" si="20"/>
        <v>7346351.25</v>
      </c>
    </row>
    <row r="438" spans="1:23" x14ac:dyDescent="0.2">
      <c r="A438" s="26" t="s">
        <v>862</v>
      </c>
      <c r="B438" s="9">
        <v>892301093</v>
      </c>
      <c r="C438" s="6" t="s">
        <v>816</v>
      </c>
      <c r="D438" s="6" t="s">
        <v>863</v>
      </c>
      <c r="E438" s="9" t="s">
        <v>13</v>
      </c>
      <c r="F438" s="19">
        <v>17352</v>
      </c>
      <c r="G438" s="19">
        <v>22923473623.040001</v>
      </c>
      <c r="H438" s="20">
        <v>9407415452</v>
      </c>
      <c r="I438" s="7">
        <v>0</v>
      </c>
      <c r="J438" s="7">
        <v>9407415452</v>
      </c>
      <c r="K438" s="13">
        <v>0</v>
      </c>
      <c r="L438" s="18">
        <v>298390670.54000002</v>
      </c>
      <c r="M438" s="69">
        <v>0</v>
      </c>
      <c r="N438" s="13">
        <v>0</v>
      </c>
      <c r="O438" s="14">
        <v>0</v>
      </c>
      <c r="P438" s="28">
        <v>579934415.04999995</v>
      </c>
      <c r="Q438" s="30">
        <v>12637733085.450001</v>
      </c>
      <c r="S438" s="91">
        <v>22923473623.040001</v>
      </c>
      <c r="T438" s="43">
        <f t="shared" si="18"/>
        <v>91693894</v>
      </c>
      <c r="U438" s="43">
        <f>VLOOKUP(A438,'IVC - CÁLCULO INICIAL'!$A$12:$U$1118,21,0)</f>
        <v>62234175.359999999</v>
      </c>
      <c r="V438" s="43">
        <f t="shared" si="19"/>
        <v>29459718.640000001</v>
      </c>
      <c r="W438" s="46">
        <f t="shared" si="20"/>
        <v>7364929.6600000001</v>
      </c>
    </row>
    <row r="439" spans="1:23" x14ac:dyDescent="0.2">
      <c r="A439" s="26" t="s">
        <v>864</v>
      </c>
      <c r="B439" s="9">
        <v>800096626</v>
      </c>
      <c r="C439" s="6" t="s">
        <v>816</v>
      </c>
      <c r="D439" s="6" t="s">
        <v>865</v>
      </c>
      <c r="E439" s="9" t="s">
        <v>16</v>
      </c>
      <c r="F439" s="19">
        <v>11585</v>
      </c>
      <c r="G439" s="19">
        <v>18252524079.77</v>
      </c>
      <c r="H439" s="20">
        <v>6081045542</v>
      </c>
      <c r="I439" s="7">
        <v>0</v>
      </c>
      <c r="J439" s="7">
        <v>6081045542</v>
      </c>
      <c r="K439" s="13">
        <v>0</v>
      </c>
      <c r="L439" s="18">
        <v>132987791.23</v>
      </c>
      <c r="M439" s="69">
        <v>0</v>
      </c>
      <c r="N439" s="13">
        <v>15737803</v>
      </c>
      <c r="O439" s="14">
        <v>0</v>
      </c>
      <c r="P439" s="28">
        <v>387470458.32999998</v>
      </c>
      <c r="Q439" s="30">
        <v>11635282485.210001</v>
      </c>
      <c r="S439" s="91">
        <v>18252524079.77</v>
      </c>
      <c r="T439" s="43">
        <f t="shared" si="18"/>
        <v>73010096</v>
      </c>
      <c r="U439" s="43">
        <f>VLOOKUP(A439,'IVC - CÁLCULO INICIAL'!$A$12:$U$1118,21,0)</f>
        <v>49553170</v>
      </c>
      <c r="V439" s="43">
        <f t="shared" si="19"/>
        <v>23456926</v>
      </c>
      <c r="W439" s="46">
        <f t="shared" si="20"/>
        <v>5864231.5</v>
      </c>
    </row>
    <row r="440" spans="1:23" x14ac:dyDescent="0.2">
      <c r="A440" s="26" t="s">
        <v>866</v>
      </c>
      <c r="B440" s="9">
        <v>800096734</v>
      </c>
      <c r="C440" s="6" t="s">
        <v>867</v>
      </c>
      <c r="D440" s="6" t="s">
        <v>868</v>
      </c>
      <c r="E440" s="9" t="s">
        <v>49</v>
      </c>
      <c r="F440" s="19">
        <v>330232</v>
      </c>
      <c r="G440" s="19">
        <v>553400235592.31006</v>
      </c>
      <c r="H440" s="20">
        <v>178356375669</v>
      </c>
      <c r="I440" s="7">
        <v>0</v>
      </c>
      <c r="J440" s="7">
        <v>178356375669</v>
      </c>
      <c r="K440" s="13">
        <v>0</v>
      </c>
      <c r="L440" s="18">
        <v>6279909934.3299999</v>
      </c>
      <c r="M440" s="69">
        <v>0</v>
      </c>
      <c r="N440" s="13">
        <v>0</v>
      </c>
      <c r="O440" s="14">
        <v>1936015300.1300001</v>
      </c>
      <c r="P440" s="28">
        <v>14681396178.25</v>
      </c>
      <c r="Q440" s="30">
        <v>352146538510.60004</v>
      </c>
      <c r="S440" s="91">
        <v>553400235592.31006</v>
      </c>
      <c r="T440" s="43">
        <f t="shared" si="18"/>
        <v>2213600942</v>
      </c>
      <c r="U440" s="43">
        <f>VLOOKUP(A440,'IVC - CÁLCULO INICIAL'!$A$12:$U$1118,21,0)</f>
        <v>1502407878.6400001</v>
      </c>
      <c r="V440" s="43">
        <f t="shared" si="19"/>
        <v>711193063.3599999</v>
      </c>
      <c r="W440" s="46">
        <f t="shared" si="20"/>
        <v>177798265.84</v>
      </c>
    </row>
    <row r="441" spans="1:23" x14ac:dyDescent="0.2">
      <c r="A441" s="26" t="s">
        <v>869</v>
      </c>
      <c r="B441" s="9">
        <v>800096737</v>
      </c>
      <c r="C441" s="6" t="s">
        <v>867</v>
      </c>
      <c r="D441" s="6" t="s">
        <v>870</v>
      </c>
      <c r="E441" s="9" t="s">
        <v>16</v>
      </c>
      <c r="F441" s="19">
        <v>38049</v>
      </c>
      <c r="G441" s="19">
        <v>59281708083.720001</v>
      </c>
      <c r="H441" s="20">
        <v>20671568385</v>
      </c>
      <c r="I441" s="7">
        <v>0</v>
      </c>
      <c r="J441" s="7">
        <v>20671568385</v>
      </c>
      <c r="K441" s="13">
        <v>0</v>
      </c>
      <c r="L441" s="18">
        <v>455282986.69999999</v>
      </c>
      <c r="M441" s="69">
        <v>0</v>
      </c>
      <c r="N441" s="13">
        <v>0</v>
      </c>
      <c r="O441" s="14">
        <v>0</v>
      </c>
      <c r="P441" s="28">
        <v>1692980044.8900001</v>
      </c>
      <c r="Q441" s="30">
        <v>36461876667.130005</v>
      </c>
      <c r="S441" s="91">
        <v>59281708083.720001</v>
      </c>
      <c r="T441" s="43">
        <f t="shared" si="18"/>
        <v>237126832</v>
      </c>
      <c r="U441" s="43">
        <f>VLOOKUP(A441,'IVC - CÁLCULO INICIAL'!$A$12:$U$1118,21,0)</f>
        <v>160941936</v>
      </c>
      <c r="V441" s="43">
        <f t="shared" si="19"/>
        <v>76184896</v>
      </c>
      <c r="W441" s="46">
        <f t="shared" si="20"/>
        <v>19046224</v>
      </c>
    </row>
    <row r="442" spans="1:23" x14ac:dyDescent="0.2">
      <c r="A442" s="26" t="s">
        <v>871</v>
      </c>
      <c r="B442" s="9">
        <v>800096739</v>
      </c>
      <c r="C442" s="6" t="s">
        <v>867</v>
      </c>
      <c r="D442" s="6" t="s">
        <v>424</v>
      </c>
      <c r="E442" s="9" t="s">
        <v>13</v>
      </c>
      <c r="F442" s="19">
        <v>16001</v>
      </c>
      <c r="G442" s="19">
        <v>23385511057.43</v>
      </c>
      <c r="H442" s="20">
        <v>8693200641</v>
      </c>
      <c r="I442" s="7">
        <v>0</v>
      </c>
      <c r="J442" s="7">
        <v>8693200641</v>
      </c>
      <c r="K442" s="13">
        <v>0</v>
      </c>
      <c r="L442" s="18">
        <v>197547800.27000001</v>
      </c>
      <c r="M442" s="69">
        <v>0</v>
      </c>
      <c r="N442" s="13">
        <v>0</v>
      </c>
      <c r="O442" s="14">
        <v>0</v>
      </c>
      <c r="P442" s="28">
        <v>711929401.00999999</v>
      </c>
      <c r="Q442" s="30">
        <v>13782833215.15</v>
      </c>
      <c r="S442" s="91">
        <v>23385511057.43</v>
      </c>
      <c r="T442" s="43">
        <f t="shared" si="18"/>
        <v>93542044</v>
      </c>
      <c r="U442" s="43">
        <f>VLOOKUP(A442,'IVC - CÁLCULO INICIAL'!$A$12:$U$1118,21,0)</f>
        <v>63488545.359999999</v>
      </c>
      <c r="V442" s="43">
        <f t="shared" si="19"/>
        <v>30053498.640000001</v>
      </c>
      <c r="W442" s="46">
        <f t="shared" si="20"/>
        <v>7513374.6600000001</v>
      </c>
    </row>
    <row r="443" spans="1:23" x14ac:dyDescent="0.2">
      <c r="A443" s="26" t="s">
        <v>872</v>
      </c>
      <c r="B443" s="9">
        <v>800096740</v>
      </c>
      <c r="C443" s="6" t="s">
        <v>867</v>
      </c>
      <c r="D443" s="6" t="s">
        <v>873</v>
      </c>
      <c r="E443" s="9" t="s">
        <v>13</v>
      </c>
      <c r="F443" s="19">
        <v>16446</v>
      </c>
      <c r="G443" s="19">
        <v>23022468071.669998</v>
      </c>
      <c r="H443" s="20">
        <v>8969910932</v>
      </c>
      <c r="I443" s="7">
        <v>0</v>
      </c>
      <c r="J443" s="7">
        <v>8969910932</v>
      </c>
      <c r="K443" s="13">
        <v>0</v>
      </c>
      <c r="L443" s="18">
        <v>175081168.74000001</v>
      </c>
      <c r="M443" s="69">
        <v>0</v>
      </c>
      <c r="N443" s="13">
        <v>0</v>
      </c>
      <c r="O443" s="14">
        <v>0</v>
      </c>
      <c r="P443" s="28">
        <v>728087358.52999997</v>
      </c>
      <c r="Q443" s="30">
        <v>13149388612.399998</v>
      </c>
      <c r="S443" s="91">
        <v>23022468071.669998</v>
      </c>
      <c r="T443" s="43">
        <f t="shared" si="18"/>
        <v>92089872</v>
      </c>
      <c r="U443" s="43">
        <f>VLOOKUP(A443,'IVC - CÁLCULO INICIAL'!$A$12:$U$1118,21,0)</f>
        <v>62502932</v>
      </c>
      <c r="V443" s="43">
        <f t="shared" si="19"/>
        <v>29586940</v>
      </c>
      <c r="W443" s="46">
        <f t="shared" si="20"/>
        <v>7396735</v>
      </c>
    </row>
    <row r="444" spans="1:23" x14ac:dyDescent="0.2">
      <c r="A444" s="26" t="s">
        <v>874</v>
      </c>
      <c r="B444" s="9">
        <v>800096744</v>
      </c>
      <c r="C444" s="6" t="s">
        <v>867</v>
      </c>
      <c r="D444" s="6" t="s">
        <v>875</v>
      </c>
      <c r="E444" s="9" t="s">
        <v>13</v>
      </c>
      <c r="F444" s="19">
        <v>71021</v>
      </c>
      <c r="G444" s="19">
        <v>110272976635.28</v>
      </c>
      <c r="H444" s="20">
        <v>38543600184</v>
      </c>
      <c r="I444" s="7">
        <v>0</v>
      </c>
      <c r="J444" s="7">
        <v>38543600184</v>
      </c>
      <c r="K444" s="13">
        <v>0</v>
      </c>
      <c r="L444" s="18">
        <v>948541530.96000004</v>
      </c>
      <c r="M444" s="69">
        <v>0</v>
      </c>
      <c r="N444" s="13">
        <v>0</v>
      </c>
      <c r="O444" s="14">
        <v>0</v>
      </c>
      <c r="P444" s="28">
        <v>3158724902.0700002</v>
      </c>
      <c r="Q444" s="30">
        <v>67622110018.249992</v>
      </c>
      <c r="S444" s="91">
        <v>110272976635.28</v>
      </c>
      <c r="T444" s="43">
        <f t="shared" si="18"/>
        <v>441091907</v>
      </c>
      <c r="U444" s="43">
        <f>VLOOKUP(A444,'IVC - CÁLCULO INICIAL'!$A$12:$U$1118,21,0)</f>
        <v>299376433.36000001</v>
      </c>
      <c r="V444" s="43">
        <f t="shared" si="19"/>
        <v>141715473.63999999</v>
      </c>
      <c r="W444" s="46">
        <f t="shared" si="20"/>
        <v>35428868.409999996</v>
      </c>
    </row>
    <row r="445" spans="1:23" x14ac:dyDescent="0.2">
      <c r="A445" s="26" t="s">
        <v>876</v>
      </c>
      <c r="B445" s="9">
        <v>800096750</v>
      </c>
      <c r="C445" s="6" t="s">
        <v>867</v>
      </c>
      <c r="D445" s="6" t="s">
        <v>877</v>
      </c>
      <c r="E445" s="9" t="s">
        <v>13</v>
      </c>
      <c r="F445" s="19">
        <v>12044</v>
      </c>
      <c r="G445" s="19">
        <v>19331203532.019997</v>
      </c>
      <c r="H445" s="20">
        <v>6350416713</v>
      </c>
      <c r="I445" s="7">
        <v>0</v>
      </c>
      <c r="J445" s="7">
        <v>6350416713</v>
      </c>
      <c r="K445" s="13">
        <v>0</v>
      </c>
      <c r="L445" s="18">
        <v>140738163.59999999</v>
      </c>
      <c r="M445" s="69">
        <v>0</v>
      </c>
      <c r="N445" s="13">
        <v>189020114.19999999</v>
      </c>
      <c r="O445" s="14">
        <v>0</v>
      </c>
      <c r="P445" s="28">
        <v>535794310.36000001</v>
      </c>
      <c r="Q445" s="30">
        <v>12115234230.859999</v>
      </c>
      <c r="S445" s="91">
        <v>19331203532.019997</v>
      </c>
      <c r="T445" s="43">
        <f t="shared" si="18"/>
        <v>77324814</v>
      </c>
      <c r="U445" s="43">
        <f>VLOOKUP(A445,'IVC - CÁLCULO INICIAL'!$A$12:$U$1118,21,0)</f>
        <v>52481640.640000001</v>
      </c>
      <c r="V445" s="43">
        <f t="shared" si="19"/>
        <v>24843173.359999999</v>
      </c>
      <c r="W445" s="46">
        <f t="shared" si="20"/>
        <v>6210793.3399999999</v>
      </c>
    </row>
    <row r="446" spans="1:23" x14ac:dyDescent="0.2">
      <c r="A446" s="26" t="s">
        <v>878</v>
      </c>
      <c r="B446" s="9">
        <v>800096753</v>
      </c>
      <c r="C446" s="6" t="s">
        <v>867</v>
      </c>
      <c r="D446" s="6" t="s">
        <v>879</v>
      </c>
      <c r="E446" s="9" t="s">
        <v>13</v>
      </c>
      <c r="F446" s="19">
        <v>38192</v>
      </c>
      <c r="G446" s="19">
        <v>59134205734.239998</v>
      </c>
      <c r="H446" s="20">
        <v>20598279641</v>
      </c>
      <c r="I446" s="7">
        <v>0</v>
      </c>
      <c r="J446" s="7">
        <v>20598279641</v>
      </c>
      <c r="K446" s="13">
        <v>0</v>
      </c>
      <c r="L446" s="18">
        <v>445990087.01999998</v>
      </c>
      <c r="M446" s="69">
        <v>0</v>
      </c>
      <c r="N446" s="13">
        <v>678582786</v>
      </c>
      <c r="O446" s="14">
        <v>0</v>
      </c>
      <c r="P446" s="28">
        <v>1698366030.73</v>
      </c>
      <c r="Q446" s="30">
        <v>35712987189.489998</v>
      </c>
      <c r="S446" s="91">
        <v>59134205734.239998</v>
      </c>
      <c r="T446" s="43">
        <f t="shared" si="18"/>
        <v>236536823</v>
      </c>
      <c r="U446" s="43">
        <f>VLOOKUP(A446,'IVC - CÁLCULO INICIAL'!$A$12:$U$1118,21,0)</f>
        <v>160541486.63999999</v>
      </c>
      <c r="V446" s="43">
        <f t="shared" si="19"/>
        <v>75995336.360000014</v>
      </c>
      <c r="W446" s="46">
        <f t="shared" si="20"/>
        <v>18998834.09</v>
      </c>
    </row>
    <row r="447" spans="1:23" x14ac:dyDescent="0.2">
      <c r="A447" s="26" t="s">
        <v>880</v>
      </c>
      <c r="B447" s="9">
        <v>800096746</v>
      </c>
      <c r="C447" s="6" t="s">
        <v>867</v>
      </c>
      <c r="D447" s="6" t="s">
        <v>881</v>
      </c>
      <c r="E447" s="9" t="s">
        <v>13</v>
      </c>
      <c r="F447" s="19">
        <v>49473</v>
      </c>
      <c r="G447" s="19">
        <v>75962554418.889999</v>
      </c>
      <c r="H447" s="20">
        <v>26757092602</v>
      </c>
      <c r="I447" s="7">
        <v>0</v>
      </c>
      <c r="J447" s="7">
        <v>26757092602</v>
      </c>
      <c r="K447" s="13">
        <v>0</v>
      </c>
      <c r="L447" s="18">
        <v>589229210.61000001</v>
      </c>
      <c r="M447" s="69">
        <v>0</v>
      </c>
      <c r="N447" s="13">
        <v>0</v>
      </c>
      <c r="O447" s="14">
        <v>0</v>
      </c>
      <c r="P447" s="28">
        <v>2199663324.3400002</v>
      </c>
      <c r="Q447" s="30">
        <v>46416569281.940002</v>
      </c>
      <c r="S447" s="91">
        <v>75962554418.889999</v>
      </c>
      <c r="T447" s="43">
        <f t="shared" si="18"/>
        <v>303850218</v>
      </c>
      <c r="U447" s="43">
        <f>VLOOKUP(A447,'IVC - CÁLCULO INICIAL'!$A$12:$U$1118,21,0)</f>
        <v>206228210.63999999</v>
      </c>
      <c r="V447" s="43">
        <f t="shared" si="19"/>
        <v>97622007.360000014</v>
      </c>
      <c r="W447" s="46">
        <f t="shared" si="20"/>
        <v>24405501.84</v>
      </c>
    </row>
    <row r="448" spans="1:23" x14ac:dyDescent="0.2">
      <c r="A448" s="26" t="s">
        <v>882</v>
      </c>
      <c r="B448" s="9">
        <v>812001675</v>
      </c>
      <c r="C448" s="6" t="s">
        <v>867</v>
      </c>
      <c r="D448" s="6" t="s">
        <v>883</v>
      </c>
      <c r="E448" s="9" t="s">
        <v>13</v>
      </c>
      <c r="F448" s="19">
        <v>15086</v>
      </c>
      <c r="G448" s="19">
        <v>23644160810.66</v>
      </c>
      <c r="H448" s="20">
        <v>8094052911</v>
      </c>
      <c r="I448" s="7">
        <v>0</v>
      </c>
      <c r="J448" s="7">
        <v>8094052911</v>
      </c>
      <c r="K448" s="13">
        <v>0</v>
      </c>
      <c r="L448" s="18">
        <v>175031014.27000001</v>
      </c>
      <c r="M448" s="69">
        <v>0</v>
      </c>
      <c r="N448" s="13">
        <v>0</v>
      </c>
      <c r="O448" s="14">
        <v>0</v>
      </c>
      <c r="P448" s="28">
        <v>671156152.83000004</v>
      </c>
      <c r="Q448" s="30">
        <v>14703920732.559999</v>
      </c>
      <c r="S448" s="91">
        <v>23644160810.66</v>
      </c>
      <c r="T448" s="43">
        <f t="shared" si="18"/>
        <v>94576643</v>
      </c>
      <c r="U448" s="43">
        <f>VLOOKUP(A448,'IVC - CÁLCULO INICIAL'!$A$12:$U$1118,21,0)</f>
        <v>64190745.359999999</v>
      </c>
      <c r="V448" s="43">
        <f t="shared" si="19"/>
        <v>30385897.640000001</v>
      </c>
      <c r="W448" s="46">
        <f t="shared" si="20"/>
        <v>7596474.4100000001</v>
      </c>
    </row>
    <row r="449" spans="1:23" x14ac:dyDescent="0.2">
      <c r="A449" s="26" t="s">
        <v>884</v>
      </c>
      <c r="B449" s="9">
        <v>812001681</v>
      </c>
      <c r="C449" s="6" t="s">
        <v>867</v>
      </c>
      <c r="D449" s="6" t="s">
        <v>885</v>
      </c>
      <c r="E449" s="9" t="s">
        <v>13</v>
      </c>
      <c r="F449" s="19">
        <v>10743</v>
      </c>
      <c r="G449" s="19">
        <v>14994172836.799999</v>
      </c>
      <c r="H449" s="20">
        <v>5675985903</v>
      </c>
      <c r="I449" s="7">
        <v>0</v>
      </c>
      <c r="J449" s="7">
        <v>5675985903</v>
      </c>
      <c r="K449" s="13">
        <v>0</v>
      </c>
      <c r="L449" s="18">
        <v>188282235.30000001</v>
      </c>
      <c r="M449" s="69">
        <v>0</v>
      </c>
      <c r="N449" s="13">
        <v>0</v>
      </c>
      <c r="O449" s="14">
        <v>0</v>
      </c>
      <c r="P449" s="28">
        <v>463372831.33999997</v>
      </c>
      <c r="Q449" s="30">
        <v>8666531867.1599998</v>
      </c>
      <c r="S449" s="91">
        <v>14994172836.799999</v>
      </c>
      <c r="T449" s="43">
        <f t="shared" si="18"/>
        <v>59976691</v>
      </c>
      <c r="U449" s="43">
        <f>VLOOKUP(A449,'IVC - CÁLCULO INICIAL'!$A$12:$U$1118,21,0)</f>
        <v>40707180.640000001</v>
      </c>
      <c r="V449" s="43">
        <f t="shared" si="19"/>
        <v>19269510.359999999</v>
      </c>
      <c r="W449" s="46">
        <f t="shared" si="20"/>
        <v>4817377.59</v>
      </c>
    </row>
    <row r="450" spans="1:23" x14ac:dyDescent="0.2">
      <c r="A450" s="26" t="s">
        <v>886</v>
      </c>
      <c r="B450" s="9">
        <v>800096758</v>
      </c>
      <c r="C450" s="6" t="s">
        <v>867</v>
      </c>
      <c r="D450" s="6" t="s">
        <v>887</v>
      </c>
      <c r="E450" s="9" t="s">
        <v>13</v>
      </c>
      <c r="F450" s="19">
        <v>94435</v>
      </c>
      <c r="G450" s="19">
        <v>144716686342.97</v>
      </c>
      <c r="H450" s="20">
        <v>51366053469</v>
      </c>
      <c r="I450" s="7">
        <v>0</v>
      </c>
      <c r="J450" s="7">
        <v>51366053469</v>
      </c>
      <c r="K450" s="13">
        <v>0</v>
      </c>
      <c r="L450" s="18">
        <v>1325862740.0899999</v>
      </c>
      <c r="M450" s="69">
        <v>0</v>
      </c>
      <c r="N450" s="13">
        <v>0</v>
      </c>
      <c r="O450" s="14">
        <v>0</v>
      </c>
      <c r="P450" s="28">
        <v>4198620779.6700001</v>
      </c>
      <c r="Q450" s="30">
        <v>87826149354.210007</v>
      </c>
      <c r="S450" s="91">
        <v>144716686342.97</v>
      </c>
      <c r="T450" s="43">
        <f t="shared" si="18"/>
        <v>578866745</v>
      </c>
      <c r="U450" s="43">
        <f>VLOOKUP(A450,'IVC - CÁLCULO INICIAL'!$A$12:$U$1118,21,0)</f>
        <v>392886514.63999999</v>
      </c>
      <c r="V450" s="43">
        <f t="shared" si="19"/>
        <v>185980230.36000001</v>
      </c>
      <c r="W450" s="46">
        <f t="shared" si="20"/>
        <v>46495057.590000004</v>
      </c>
    </row>
    <row r="451" spans="1:23" x14ac:dyDescent="0.2">
      <c r="A451" s="26" t="s">
        <v>888</v>
      </c>
      <c r="B451" s="9">
        <v>800096761</v>
      </c>
      <c r="C451" s="6" t="s">
        <v>867</v>
      </c>
      <c r="D451" s="6" t="s">
        <v>889</v>
      </c>
      <c r="E451" s="9" t="s">
        <v>13</v>
      </c>
      <c r="F451" s="19">
        <v>14549</v>
      </c>
      <c r="G451" s="19">
        <v>21056530265.5</v>
      </c>
      <c r="H451" s="20">
        <v>7881867693</v>
      </c>
      <c r="I451" s="7">
        <v>0</v>
      </c>
      <c r="J451" s="7">
        <v>7881867693</v>
      </c>
      <c r="K451" s="13">
        <v>0</v>
      </c>
      <c r="L451" s="18">
        <v>168649602.78999999</v>
      </c>
      <c r="M451" s="69">
        <v>0</v>
      </c>
      <c r="N451" s="13">
        <v>0</v>
      </c>
      <c r="O451" s="14">
        <v>0</v>
      </c>
      <c r="P451" s="28">
        <v>647253058.64999998</v>
      </c>
      <c r="Q451" s="30">
        <v>12358759911.059999</v>
      </c>
      <c r="S451" s="91">
        <v>21056530265.5</v>
      </c>
      <c r="T451" s="43">
        <f t="shared" si="18"/>
        <v>84226121</v>
      </c>
      <c r="U451" s="43">
        <f>VLOOKUP(A451,'IVC - CÁLCULO INICIAL'!$A$12:$U$1118,21,0)</f>
        <v>57165673.359999999</v>
      </c>
      <c r="V451" s="43">
        <f t="shared" si="19"/>
        <v>27060447.640000001</v>
      </c>
      <c r="W451" s="46">
        <f t="shared" si="20"/>
        <v>6765111.9100000001</v>
      </c>
    </row>
    <row r="452" spans="1:23" x14ac:dyDescent="0.2">
      <c r="A452" s="26" t="s">
        <v>890</v>
      </c>
      <c r="B452" s="9">
        <v>800096762</v>
      </c>
      <c r="C452" s="6" t="s">
        <v>867</v>
      </c>
      <c r="D452" s="6" t="s">
        <v>891</v>
      </c>
      <c r="E452" s="9" t="s">
        <v>13</v>
      </c>
      <c r="F452" s="19">
        <v>14189</v>
      </c>
      <c r="G452" s="19">
        <v>22061826639.16</v>
      </c>
      <c r="H452" s="20">
        <v>7656702243</v>
      </c>
      <c r="I452" s="7">
        <v>0</v>
      </c>
      <c r="J452" s="7">
        <v>7656702243</v>
      </c>
      <c r="K452" s="13">
        <v>0</v>
      </c>
      <c r="L452" s="18">
        <v>185569601.59999999</v>
      </c>
      <c r="M452" s="69">
        <v>0</v>
      </c>
      <c r="N452" s="13">
        <v>0</v>
      </c>
      <c r="O452" s="14">
        <v>0</v>
      </c>
      <c r="P452" s="28">
        <v>627667655.60000002</v>
      </c>
      <c r="Q452" s="30">
        <v>13591887138.959999</v>
      </c>
      <c r="S452" s="91">
        <v>22061826639.16</v>
      </c>
      <c r="T452" s="43">
        <f t="shared" si="18"/>
        <v>88247307</v>
      </c>
      <c r="U452" s="43">
        <f>VLOOKUP(A452,'IVC - CÁLCULO INICIAL'!$A$12:$U$1118,21,0)</f>
        <v>59894918.640000001</v>
      </c>
      <c r="V452" s="43">
        <f t="shared" si="19"/>
        <v>28352388.359999999</v>
      </c>
      <c r="W452" s="46">
        <f t="shared" si="20"/>
        <v>7088097.0899999999</v>
      </c>
    </row>
    <row r="453" spans="1:23" x14ac:dyDescent="0.2">
      <c r="A453" s="26" t="s">
        <v>892</v>
      </c>
      <c r="B453" s="9">
        <v>800096763</v>
      </c>
      <c r="C453" s="6" t="s">
        <v>867</v>
      </c>
      <c r="D453" s="6" t="s">
        <v>893</v>
      </c>
      <c r="E453" s="9" t="s">
        <v>13</v>
      </c>
      <c r="F453" s="19">
        <v>60494</v>
      </c>
      <c r="G453" s="19">
        <v>83425588338.789993</v>
      </c>
      <c r="H453" s="20">
        <v>32998396658</v>
      </c>
      <c r="I453" s="7">
        <v>0</v>
      </c>
      <c r="J453" s="7">
        <v>32998396658</v>
      </c>
      <c r="K453" s="13">
        <v>0</v>
      </c>
      <c r="L453" s="18">
        <v>890509976.42999995</v>
      </c>
      <c r="M453" s="69">
        <v>0</v>
      </c>
      <c r="N453" s="13">
        <v>0</v>
      </c>
      <c r="O453" s="14">
        <v>0</v>
      </c>
      <c r="P453" s="28">
        <v>2679906309.6799998</v>
      </c>
      <c r="Q453" s="30">
        <v>46856775394.679993</v>
      </c>
      <c r="S453" s="91">
        <v>83425588338.789993</v>
      </c>
      <c r="T453" s="43">
        <f t="shared" si="18"/>
        <v>333702353</v>
      </c>
      <c r="U453" s="43">
        <f>VLOOKUP(A453,'IVC - CÁLCULO INICIAL'!$A$12:$U$1118,21,0)</f>
        <v>226489352.63999999</v>
      </c>
      <c r="V453" s="43">
        <f t="shared" si="19"/>
        <v>107213000.36000001</v>
      </c>
      <c r="W453" s="46">
        <f t="shared" si="20"/>
        <v>26803250.09</v>
      </c>
    </row>
    <row r="454" spans="1:23" x14ac:dyDescent="0.2">
      <c r="A454" s="26" t="s">
        <v>894</v>
      </c>
      <c r="B454" s="9">
        <v>800065474</v>
      </c>
      <c r="C454" s="6" t="s">
        <v>867</v>
      </c>
      <c r="D454" s="6" t="s">
        <v>895</v>
      </c>
      <c r="E454" s="9" t="s">
        <v>13</v>
      </c>
      <c r="F454" s="19">
        <v>23753</v>
      </c>
      <c r="G454" s="19">
        <v>33504979667.389999</v>
      </c>
      <c r="H454" s="20">
        <v>12922636960</v>
      </c>
      <c r="I454" s="7">
        <v>0</v>
      </c>
      <c r="J454" s="7">
        <v>12922636960</v>
      </c>
      <c r="K454" s="13">
        <v>0</v>
      </c>
      <c r="L454" s="18">
        <v>346755001.98000002</v>
      </c>
      <c r="M454" s="69">
        <v>0</v>
      </c>
      <c r="N454" s="13">
        <v>861061130.20000005</v>
      </c>
      <c r="O454" s="14">
        <v>0</v>
      </c>
      <c r="P454" s="28">
        <v>1044169056.45</v>
      </c>
      <c r="Q454" s="30">
        <v>18330357518.759998</v>
      </c>
      <c r="S454" s="91">
        <v>33504979667.389999</v>
      </c>
      <c r="T454" s="43">
        <f t="shared" si="18"/>
        <v>134019919</v>
      </c>
      <c r="U454" s="43">
        <f>VLOOKUP(A454,'IVC - CÁLCULO INICIAL'!$A$12:$U$1118,21,0)</f>
        <v>90961554</v>
      </c>
      <c r="V454" s="43">
        <f t="shared" si="19"/>
        <v>43058365</v>
      </c>
      <c r="W454" s="46">
        <f t="shared" si="20"/>
        <v>10764591.25</v>
      </c>
    </row>
    <row r="455" spans="1:23" x14ac:dyDescent="0.2">
      <c r="A455" s="26" t="s">
        <v>896</v>
      </c>
      <c r="B455" s="9">
        <v>800096765</v>
      </c>
      <c r="C455" s="6" t="s">
        <v>867</v>
      </c>
      <c r="D455" s="6" t="s">
        <v>897</v>
      </c>
      <c r="E455" s="9" t="s">
        <v>13</v>
      </c>
      <c r="F455" s="19">
        <v>55052</v>
      </c>
      <c r="G455" s="19">
        <v>82245967629.5</v>
      </c>
      <c r="H455" s="20">
        <v>29765150525</v>
      </c>
      <c r="I455" s="7">
        <v>0</v>
      </c>
      <c r="J455" s="7">
        <v>29765150525</v>
      </c>
      <c r="K455" s="13">
        <v>0</v>
      </c>
      <c r="L455" s="18">
        <v>809314457.95000005</v>
      </c>
      <c r="M455" s="69">
        <v>0</v>
      </c>
      <c r="N455" s="13">
        <v>0</v>
      </c>
      <c r="O455" s="14">
        <v>0</v>
      </c>
      <c r="P455" s="28">
        <v>2447997332.6100001</v>
      </c>
      <c r="Q455" s="30">
        <v>49223505313.940002</v>
      </c>
      <c r="S455" s="91">
        <v>82245967629.5</v>
      </c>
      <c r="T455" s="43">
        <f t="shared" si="18"/>
        <v>328983871</v>
      </c>
      <c r="U455" s="43">
        <f>VLOOKUP(A455,'IVC - CÁLCULO INICIAL'!$A$12:$U$1118,21,0)</f>
        <v>223286840</v>
      </c>
      <c r="V455" s="43">
        <f t="shared" si="19"/>
        <v>105697031</v>
      </c>
      <c r="W455" s="46">
        <f t="shared" si="20"/>
        <v>26424257.75</v>
      </c>
    </row>
    <row r="456" spans="1:23" x14ac:dyDescent="0.2">
      <c r="A456" s="26" t="s">
        <v>898</v>
      </c>
      <c r="B456" s="9">
        <v>800096766</v>
      </c>
      <c r="C456" s="6" t="s">
        <v>867</v>
      </c>
      <c r="D456" s="6" t="s">
        <v>899</v>
      </c>
      <c r="E456" s="9" t="s">
        <v>13</v>
      </c>
      <c r="F456" s="19">
        <v>27203</v>
      </c>
      <c r="G456" s="19">
        <v>40242022900.5</v>
      </c>
      <c r="H456" s="20">
        <v>14476441550</v>
      </c>
      <c r="I456" s="7">
        <v>0</v>
      </c>
      <c r="J456" s="7">
        <v>14476441550</v>
      </c>
      <c r="K456" s="13">
        <v>0</v>
      </c>
      <c r="L456" s="18">
        <v>360509386.47000003</v>
      </c>
      <c r="M456" s="69">
        <v>0</v>
      </c>
      <c r="N456" s="13">
        <v>0</v>
      </c>
      <c r="O456" s="14">
        <v>0</v>
      </c>
      <c r="P456" s="28">
        <v>1209487663.1300001</v>
      </c>
      <c r="Q456" s="30">
        <v>24195584300.899998</v>
      </c>
      <c r="S456" s="91">
        <v>40242022900.5</v>
      </c>
      <c r="T456" s="43">
        <f t="shared" si="18"/>
        <v>160968092</v>
      </c>
      <c r="U456" s="43">
        <f>VLOOKUP(A456,'IVC - CÁLCULO INICIAL'!$A$12:$U$1118,21,0)</f>
        <v>109251728.64</v>
      </c>
      <c r="V456" s="43">
        <f t="shared" si="19"/>
        <v>51716363.359999999</v>
      </c>
      <c r="W456" s="46">
        <f t="shared" si="20"/>
        <v>12929090.84</v>
      </c>
    </row>
    <row r="457" spans="1:23" x14ac:dyDescent="0.2">
      <c r="A457" s="26" t="s">
        <v>900</v>
      </c>
      <c r="B457" s="9">
        <v>800096770</v>
      </c>
      <c r="C457" s="6" t="s">
        <v>867</v>
      </c>
      <c r="D457" s="6" t="s">
        <v>901</v>
      </c>
      <c r="E457" s="9" t="s">
        <v>13</v>
      </c>
      <c r="F457" s="19">
        <v>19478</v>
      </c>
      <c r="G457" s="19">
        <v>28812974165.93</v>
      </c>
      <c r="H457" s="20">
        <v>10609277929</v>
      </c>
      <c r="I457" s="7">
        <v>0</v>
      </c>
      <c r="J457" s="7">
        <v>10609277929</v>
      </c>
      <c r="K457" s="13">
        <v>0</v>
      </c>
      <c r="L457" s="18">
        <v>239609532.49000001</v>
      </c>
      <c r="M457" s="69">
        <v>0</v>
      </c>
      <c r="N457" s="13">
        <v>0</v>
      </c>
      <c r="O457" s="14">
        <v>0</v>
      </c>
      <c r="P457" s="28">
        <v>865229692.17999995</v>
      </c>
      <c r="Q457" s="30">
        <v>17098857012.259998</v>
      </c>
      <c r="S457" s="91">
        <v>28812974165.93</v>
      </c>
      <c r="T457" s="43">
        <f t="shared" si="18"/>
        <v>115251897</v>
      </c>
      <c r="U457" s="43">
        <f>VLOOKUP(A457,'IVC - CÁLCULO INICIAL'!$A$12:$U$1118,21,0)</f>
        <v>78223384.640000001</v>
      </c>
      <c r="V457" s="43">
        <f t="shared" si="19"/>
        <v>37028512.359999999</v>
      </c>
      <c r="W457" s="46">
        <f t="shared" si="20"/>
        <v>9257128.0899999999</v>
      </c>
    </row>
    <row r="458" spans="1:23" x14ac:dyDescent="0.2">
      <c r="A458" s="26" t="s">
        <v>902</v>
      </c>
      <c r="B458" s="9">
        <v>800096772</v>
      </c>
      <c r="C458" s="6" t="s">
        <v>867</v>
      </c>
      <c r="D458" s="6" t="s">
        <v>903</v>
      </c>
      <c r="E458" s="9" t="s">
        <v>16</v>
      </c>
      <c r="F458" s="19">
        <v>36757</v>
      </c>
      <c r="G458" s="19">
        <v>53348197323.269997</v>
      </c>
      <c r="H458" s="20">
        <v>19957632724</v>
      </c>
      <c r="I458" s="7">
        <v>0</v>
      </c>
      <c r="J458" s="7">
        <v>19957632724</v>
      </c>
      <c r="K458" s="13">
        <v>0</v>
      </c>
      <c r="L458" s="18">
        <v>393074689.20999998</v>
      </c>
      <c r="M458" s="69">
        <v>0</v>
      </c>
      <c r="N458" s="13">
        <v>0</v>
      </c>
      <c r="O458" s="14">
        <v>0</v>
      </c>
      <c r="P458" s="28">
        <v>1613837211.6400001</v>
      </c>
      <c r="Q458" s="30">
        <v>31383652698.419998</v>
      </c>
      <c r="S458" s="91">
        <v>53348197323.269997</v>
      </c>
      <c r="T458" s="43">
        <f t="shared" si="18"/>
        <v>213392789</v>
      </c>
      <c r="U458" s="43">
        <f>VLOOKUP(A458,'IVC - CÁLCULO INICIAL'!$A$12:$U$1118,21,0)</f>
        <v>144833245.36000001</v>
      </c>
      <c r="V458" s="43">
        <f t="shared" si="19"/>
        <v>68559543.639999986</v>
      </c>
      <c r="W458" s="46">
        <f t="shared" si="20"/>
        <v>17139885.91</v>
      </c>
    </row>
    <row r="459" spans="1:23" x14ac:dyDescent="0.2">
      <c r="A459" s="26" t="s">
        <v>904</v>
      </c>
      <c r="B459" s="9">
        <v>800079162</v>
      </c>
      <c r="C459" s="6" t="s">
        <v>867</v>
      </c>
      <c r="D459" s="6" t="s">
        <v>905</v>
      </c>
      <c r="E459" s="9" t="s">
        <v>13</v>
      </c>
      <c r="F459" s="19">
        <v>13872</v>
      </c>
      <c r="G459" s="19">
        <v>21357140444.32</v>
      </c>
      <c r="H459" s="20">
        <v>7547800473</v>
      </c>
      <c r="I459" s="7">
        <v>0</v>
      </c>
      <c r="J459" s="7">
        <v>7547800473</v>
      </c>
      <c r="K459" s="13">
        <v>0</v>
      </c>
      <c r="L459" s="18">
        <v>171826289.11000001</v>
      </c>
      <c r="M459" s="69">
        <v>0</v>
      </c>
      <c r="N459" s="13">
        <v>0</v>
      </c>
      <c r="O459" s="14">
        <v>0</v>
      </c>
      <c r="P459" s="28">
        <v>616806659.36000001</v>
      </c>
      <c r="Q459" s="30">
        <v>13020707022.849998</v>
      </c>
      <c r="S459" s="91">
        <v>21357140444.32</v>
      </c>
      <c r="T459" s="43">
        <f t="shared" si="18"/>
        <v>85428562</v>
      </c>
      <c r="U459" s="43">
        <f>VLOOKUP(A459,'IVC - CÁLCULO INICIAL'!$A$12:$U$1118,21,0)</f>
        <v>57981790</v>
      </c>
      <c r="V459" s="43">
        <f t="shared" si="19"/>
        <v>27446772</v>
      </c>
      <c r="W459" s="46">
        <f t="shared" si="20"/>
        <v>6861693</v>
      </c>
    </row>
    <row r="460" spans="1:23" x14ac:dyDescent="0.2">
      <c r="A460" s="26" t="s">
        <v>906</v>
      </c>
      <c r="B460" s="9">
        <v>800096777</v>
      </c>
      <c r="C460" s="6" t="s">
        <v>867</v>
      </c>
      <c r="D460" s="6" t="s">
        <v>907</v>
      </c>
      <c r="E460" s="9" t="s">
        <v>13</v>
      </c>
      <c r="F460" s="19">
        <v>81136</v>
      </c>
      <c r="G460" s="19">
        <v>124133774068.10001</v>
      </c>
      <c r="H460" s="20">
        <v>43597241458</v>
      </c>
      <c r="I460" s="7">
        <v>0</v>
      </c>
      <c r="J460" s="7">
        <v>43597241458</v>
      </c>
      <c r="K460" s="13">
        <v>0</v>
      </c>
      <c r="L460" s="18">
        <v>1045710542.17</v>
      </c>
      <c r="M460" s="69">
        <v>0</v>
      </c>
      <c r="N460" s="13">
        <v>0</v>
      </c>
      <c r="O460" s="14">
        <v>0</v>
      </c>
      <c r="P460" s="28">
        <v>3607809291.6399999</v>
      </c>
      <c r="Q460" s="30">
        <v>75883012776.290009</v>
      </c>
      <c r="S460" s="91">
        <v>124133774068.10001</v>
      </c>
      <c r="T460" s="43">
        <f t="shared" si="18"/>
        <v>496535096</v>
      </c>
      <c r="U460" s="43">
        <f>VLOOKUP(A460,'IVC - CÁLCULO INICIAL'!$A$12:$U$1118,21,0)</f>
        <v>337006651.36000001</v>
      </c>
      <c r="V460" s="43">
        <f t="shared" si="19"/>
        <v>159528444.63999999</v>
      </c>
      <c r="W460" s="46">
        <f t="shared" si="20"/>
        <v>39882111.159999996</v>
      </c>
    </row>
    <row r="461" spans="1:23" x14ac:dyDescent="0.2">
      <c r="A461" s="26" t="s">
        <v>908</v>
      </c>
      <c r="B461" s="9">
        <v>800075231</v>
      </c>
      <c r="C461" s="6" t="s">
        <v>867</v>
      </c>
      <c r="D461" s="6" t="s">
        <v>909</v>
      </c>
      <c r="E461" s="9" t="s">
        <v>13</v>
      </c>
      <c r="F461" s="19">
        <v>38115</v>
      </c>
      <c r="G461" s="19">
        <v>52447853665.449997</v>
      </c>
      <c r="H461" s="20">
        <v>20382595812</v>
      </c>
      <c r="I461" s="7">
        <v>0</v>
      </c>
      <c r="J461" s="7">
        <v>20382595812</v>
      </c>
      <c r="K461" s="13">
        <v>0</v>
      </c>
      <c r="L461" s="18">
        <v>471567332.38999999</v>
      </c>
      <c r="M461" s="69">
        <v>0</v>
      </c>
      <c r="N461" s="13">
        <v>0</v>
      </c>
      <c r="O461" s="14">
        <v>0</v>
      </c>
      <c r="P461" s="28">
        <v>1695517244.8299999</v>
      </c>
      <c r="Q461" s="30">
        <v>29898173276.229996</v>
      </c>
      <c r="S461" s="91">
        <v>52447853665.449997</v>
      </c>
      <c r="T461" s="43">
        <f t="shared" ref="T461:T524" si="21">+ROUND(S461*0.004,0)</f>
        <v>209791415</v>
      </c>
      <c r="U461" s="43">
        <f>VLOOKUP(A461,'IVC - CÁLCULO INICIAL'!$A$12:$U$1118,21,0)</f>
        <v>142388932</v>
      </c>
      <c r="V461" s="43">
        <f t="shared" ref="V461:V524" si="22">+T461-U461</f>
        <v>67402483</v>
      </c>
      <c r="W461" s="46">
        <f t="shared" ref="W461:W524" si="23">ROUND(V461/4,2)</f>
        <v>16850620.75</v>
      </c>
    </row>
    <row r="462" spans="1:23" x14ac:dyDescent="0.2">
      <c r="A462" s="26" t="s">
        <v>910</v>
      </c>
      <c r="B462" s="9">
        <v>800096781</v>
      </c>
      <c r="C462" s="6" t="s">
        <v>867</v>
      </c>
      <c r="D462" s="6" t="s">
        <v>911</v>
      </c>
      <c r="E462" s="9" t="s">
        <v>13</v>
      </c>
      <c r="F462" s="19">
        <v>25906</v>
      </c>
      <c r="G462" s="19">
        <v>36882685384.169998</v>
      </c>
      <c r="H462" s="20">
        <v>14053330380</v>
      </c>
      <c r="I462" s="7">
        <v>0</v>
      </c>
      <c r="J462" s="7">
        <v>14053330380</v>
      </c>
      <c r="K462" s="13">
        <v>0</v>
      </c>
      <c r="L462" s="18">
        <v>292491790.06</v>
      </c>
      <c r="M462" s="69">
        <v>0</v>
      </c>
      <c r="N462" s="13">
        <v>0</v>
      </c>
      <c r="O462" s="14">
        <v>0</v>
      </c>
      <c r="P462" s="28">
        <v>1145835103.21</v>
      </c>
      <c r="Q462" s="30">
        <v>21391028110.899998</v>
      </c>
      <c r="S462" s="91">
        <v>36882685384.169998</v>
      </c>
      <c r="T462" s="43">
        <f t="shared" si="21"/>
        <v>147530742</v>
      </c>
      <c r="U462" s="43">
        <f>VLOOKUP(A462,'IVC - CÁLCULO INICIAL'!$A$12:$U$1118,21,0)</f>
        <v>100131574.64</v>
      </c>
      <c r="V462" s="43">
        <f t="shared" si="22"/>
        <v>47399167.359999999</v>
      </c>
      <c r="W462" s="46">
        <f t="shared" si="23"/>
        <v>11849791.84</v>
      </c>
    </row>
    <row r="463" spans="1:23" x14ac:dyDescent="0.2">
      <c r="A463" s="26" t="s">
        <v>912</v>
      </c>
      <c r="B463" s="9">
        <v>800096804</v>
      </c>
      <c r="C463" s="6" t="s">
        <v>867</v>
      </c>
      <c r="D463" s="6" t="s">
        <v>913</v>
      </c>
      <c r="E463" s="9" t="s">
        <v>13</v>
      </c>
      <c r="F463" s="19">
        <v>30263</v>
      </c>
      <c r="G463" s="19">
        <v>45541443021.220001</v>
      </c>
      <c r="H463" s="20">
        <v>16424177383</v>
      </c>
      <c r="I463" s="7">
        <v>0</v>
      </c>
      <c r="J463" s="7">
        <v>16424177383</v>
      </c>
      <c r="K463" s="13">
        <v>0</v>
      </c>
      <c r="L463" s="18">
        <v>320647539.13999999</v>
      </c>
      <c r="M463" s="69">
        <v>0</v>
      </c>
      <c r="N463" s="13">
        <v>232591819.50999999</v>
      </c>
      <c r="O463" s="14">
        <v>0</v>
      </c>
      <c r="P463" s="28">
        <v>1345561702.0799999</v>
      </c>
      <c r="Q463" s="30">
        <v>27218464577.490005</v>
      </c>
      <c r="S463" s="91">
        <v>45541443021.220001</v>
      </c>
      <c r="T463" s="43">
        <f t="shared" si="21"/>
        <v>182165772</v>
      </c>
      <c r="U463" s="43">
        <f>VLOOKUP(A463,'IVC - CÁLCULO INICIAL'!$A$12:$U$1118,21,0)</f>
        <v>123638948</v>
      </c>
      <c r="V463" s="43">
        <f t="shared" si="22"/>
        <v>58526824</v>
      </c>
      <c r="W463" s="46">
        <f t="shared" si="23"/>
        <v>14631706</v>
      </c>
    </row>
    <row r="464" spans="1:23" x14ac:dyDescent="0.2">
      <c r="A464" s="26" t="s">
        <v>914</v>
      </c>
      <c r="B464" s="9">
        <v>800075537</v>
      </c>
      <c r="C464" s="6" t="s">
        <v>867</v>
      </c>
      <c r="D464" s="6" t="s">
        <v>191</v>
      </c>
      <c r="E464" s="9" t="s">
        <v>13</v>
      </c>
      <c r="F464" s="19">
        <v>17780</v>
      </c>
      <c r="G464" s="19">
        <v>27151019091.619995</v>
      </c>
      <c r="H464" s="20">
        <v>9572676981</v>
      </c>
      <c r="I464" s="7">
        <v>0</v>
      </c>
      <c r="J464" s="7">
        <v>9572676981</v>
      </c>
      <c r="K464" s="13">
        <v>0</v>
      </c>
      <c r="L464" s="18">
        <v>196391711.88</v>
      </c>
      <c r="M464" s="69">
        <v>0</v>
      </c>
      <c r="N464" s="13">
        <v>0</v>
      </c>
      <c r="O464" s="14">
        <v>0</v>
      </c>
      <c r="P464" s="28">
        <v>790849672.86000001</v>
      </c>
      <c r="Q464" s="30">
        <v>16591100725.879997</v>
      </c>
      <c r="S464" s="91">
        <v>27151019091.619995</v>
      </c>
      <c r="T464" s="43">
        <f t="shared" si="21"/>
        <v>108604076</v>
      </c>
      <c r="U464" s="43">
        <f>VLOOKUP(A464,'IVC - CÁLCULO INICIAL'!$A$12:$U$1118,21,0)</f>
        <v>73711398</v>
      </c>
      <c r="V464" s="43">
        <f t="shared" si="22"/>
        <v>34892678</v>
      </c>
      <c r="W464" s="46">
        <f t="shared" si="23"/>
        <v>8723169.5</v>
      </c>
    </row>
    <row r="465" spans="1:23" x14ac:dyDescent="0.2">
      <c r="A465" s="26" t="s">
        <v>915</v>
      </c>
      <c r="B465" s="9">
        <v>900220061</v>
      </c>
      <c r="C465" s="6" t="s">
        <v>867</v>
      </c>
      <c r="D465" s="6" t="s">
        <v>916</v>
      </c>
      <c r="E465" s="9" t="s">
        <v>13</v>
      </c>
      <c r="F465" s="19">
        <v>7919</v>
      </c>
      <c r="G465" s="19">
        <v>10460169141.959999</v>
      </c>
      <c r="H465" s="20">
        <v>4294707863</v>
      </c>
      <c r="I465" s="7">
        <v>0</v>
      </c>
      <c r="J465" s="7">
        <v>4294707863</v>
      </c>
      <c r="K465" s="13">
        <v>0</v>
      </c>
      <c r="L465" s="18">
        <v>81231107.409999996</v>
      </c>
      <c r="M465" s="69">
        <v>0</v>
      </c>
      <c r="N465" s="13">
        <v>0</v>
      </c>
      <c r="O465" s="14">
        <v>0</v>
      </c>
      <c r="P465" s="28">
        <v>350756763.77999997</v>
      </c>
      <c r="Q465" s="30">
        <v>5733473407.7699995</v>
      </c>
      <c r="S465" s="91">
        <v>10460169141.959999</v>
      </c>
      <c r="T465" s="43">
        <f t="shared" si="21"/>
        <v>41840677</v>
      </c>
      <c r="U465" s="43">
        <f>VLOOKUP(A465,'IVC - CÁLCULO INICIAL'!$A$12:$U$1118,21,0)</f>
        <v>28397965.359999999</v>
      </c>
      <c r="V465" s="43">
        <f t="shared" si="22"/>
        <v>13442711.640000001</v>
      </c>
      <c r="W465" s="46">
        <f t="shared" si="23"/>
        <v>3360677.91</v>
      </c>
    </row>
    <row r="466" spans="1:23" x14ac:dyDescent="0.2">
      <c r="A466" s="26" t="s">
        <v>917</v>
      </c>
      <c r="B466" s="9">
        <v>800096805</v>
      </c>
      <c r="C466" s="6" t="s">
        <v>867</v>
      </c>
      <c r="D466" s="6" t="s">
        <v>918</v>
      </c>
      <c r="E466" s="9" t="s">
        <v>13</v>
      </c>
      <c r="F466" s="19">
        <v>33888</v>
      </c>
      <c r="G466" s="19">
        <v>55822292296.860001</v>
      </c>
      <c r="H466" s="20">
        <v>18427184638</v>
      </c>
      <c r="I466" s="7">
        <v>0</v>
      </c>
      <c r="J466" s="7">
        <v>18427184638</v>
      </c>
      <c r="K466" s="13">
        <v>0</v>
      </c>
      <c r="L466" s="18">
        <v>409561687.07999998</v>
      </c>
      <c r="M466" s="69">
        <v>0</v>
      </c>
      <c r="N466" s="13">
        <v>0</v>
      </c>
      <c r="O466" s="14">
        <v>0</v>
      </c>
      <c r="P466" s="28">
        <v>1505182736.97</v>
      </c>
      <c r="Q466" s="30">
        <v>35480363234.809998</v>
      </c>
      <c r="S466" s="91">
        <v>55822292296.860001</v>
      </c>
      <c r="T466" s="43">
        <f t="shared" si="21"/>
        <v>223289169</v>
      </c>
      <c r="U466" s="43">
        <f>VLOOKUP(A466,'IVC - CÁLCULO INICIAL'!$A$12:$U$1118,21,0)</f>
        <v>151550083.36000001</v>
      </c>
      <c r="V466" s="43">
        <f t="shared" si="22"/>
        <v>71739085.639999986</v>
      </c>
      <c r="W466" s="46">
        <f t="shared" si="23"/>
        <v>17934771.41</v>
      </c>
    </row>
    <row r="467" spans="1:23" x14ac:dyDescent="0.2">
      <c r="A467" s="26" t="s">
        <v>919</v>
      </c>
      <c r="B467" s="9">
        <v>800096807</v>
      </c>
      <c r="C467" s="6" t="s">
        <v>867</v>
      </c>
      <c r="D467" s="6" t="s">
        <v>920</v>
      </c>
      <c r="E467" s="9" t="s">
        <v>13</v>
      </c>
      <c r="F467" s="19">
        <v>88400</v>
      </c>
      <c r="G467" s="19">
        <v>117959474397.37</v>
      </c>
      <c r="H467" s="20">
        <v>48201657203</v>
      </c>
      <c r="I467" s="7">
        <v>0</v>
      </c>
      <c r="J467" s="7">
        <v>48201657203</v>
      </c>
      <c r="K467" s="13">
        <v>0</v>
      </c>
      <c r="L467" s="18">
        <v>1123903454.4200001</v>
      </c>
      <c r="M467" s="69">
        <v>0</v>
      </c>
      <c r="N467" s="13">
        <v>0</v>
      </c>
      <c r="O467" s="14">
        <v>0</v>
      </c>
      <c r="P467" s="28">
        <v>3931858687.6199999</v>
      </c>
      <c r="Q467" s="30">
        <v>64702055052.329994</v>
      </c>
      <c r="S467" s="91">
        <v>117959474397.37</v>
      </c>
      <c r="T467" s="43">
        <f t="shared" si="21"/>
        <v>471837898</v>
      </c>
      <c r="U467" s="43">
        <f>VLOOKUP(A467,'IVC - CÁLCULO INICIAL'!$A$12:$U$1118,21,0)</f>
        <v>320244250.63999999</v>
      </c>
      <c r="V467" s="43">
        <f t="shared" si="22"/>
        <v>151593647.36000001</v>
      </c>
      <c r="W467" s="46">
        <f t="shared" si="23"/>
        <v>37898411.840000004</v>
      </c>
    </row>
    <row r="468" spans="1:23" x14ac:dyDescent="0.2">
      <c r="A468" s="26" t="s">
        <v>921</v>
      </c>
      <c r="B468" s="9">
        <v>900220147</v>
      </c>
      <c r="C468" s="6" t="s">
        <v>867</v>
      </c>
      <c r="D468" s="6" t="s">
        <v>922</v>
      </c>
      <c r="E468" s="9" t="s">
        <v>13</v>
      </c>
      <c r="F468" s="19">
        <v>37102</v>
      </c>
      <c r="G468" s="19">
        <v>47943944035.849998</v>
      </c>
      <c r="H468" s="20">
        <v>20192581817</v>
      </c>
      <c r="I468" s="7">
        <v>0</v>
      </c>
      <c r="J468" s="7">
        <v>20192581817</v>
      </c>
      <c r="K468" s="13">
        <v>0</v>
      </c>
      <c r="L468" s="18">
        <v>379777256.69999999</v>
      </c>
      <c r="M468" s="69">
        <v>0</v>
      </c>
      <c r="N468" s="13">
        <v>0</v>
      </c>
      <c r="O468" s="14">
        <v>0</v>
      </c>
      <c r="P468" s="28">
        <v>1645129344.24</v>
      </c>
      <c r="Q468" s="30">
        <v>25726455617.909996</v>
      </c>
      <c r="S468" s="91">
        <v>47943944035.849998</v>
      </c>
      <c r="T468" s="43">
        <f t="shared" si="21"/>
        <v>191775776</v>
      </c>
      <c r="U468" s="43">
        <f>VLOOKUP(A468,'IVC - CÁLCULO INICIAL'!$A$12:$U$1118,21,0)</f>
        <v>130161418</v>
      </c>
      <c r="V468" s="43">
        <f t="shared" si="22"/>
        <v>61614358</v>
      </c>
      <c r="W468" s="46">
        <f t="shared" si="23"/>
        <v>15403589.5</v>
      </c>
    </row>
    <row r="469" spans="1:23" x14ac:dyDescent="0.2">
      <c r="A469" s="26" t="s">
        <v>923</v>
      </c>
      <c r="B469" s="9">
        <v>800096808</v>
      </c>
      <c r="C469" s="6" t="s">
        <v>867</v>
      </c>
      <c r="D469" s="6" t="s">
        <v>924</v>
      </c>
      <c r="E469" s="9" t="s">
        <v>13</v>
      </c>
      <c r="F469" s="19">
        <v>30799</v>
      </c>
      <c r="G469" s="19">
        <v>44074357967.919998</v>
      </c>
      <c r="H469" s="20">
        <v>16770689213</v>
      </c>
      <c r="I469" s="7">
        <v>0</v>
      </c>
      <c r="J469" s="7">
        <v>16770689213</v>
      </c>
      <c r="K469" s="13">
        <v>0</v>
      </c>
      <c r="L469" s="18">
        <v>410569765.79000002</v>
      </c>
      <c r="M469" s="69">
        <v>0</v>
      </c>
      <c r="N469" s="13">
        <v>0</v>
      </c>
      <c r="O469" s="14">
        <v>0</v>
      </c>
      <c r="P469" s="28">
        <v>1370132480.45</v>
      </c>
      <c r="Q469" s="30">
        <v>25522966508.679996</v>
      </c>
      <c r="S469" s="91">
        <v>44074357967.919998</v>
      </c>
      <c r="T469" s="43">
        <f t="shared" si="21"/>
        <v>176297432</v>
      </c>
      <c r="U469" s="43">
        <f>VLOOKUP(A469,'IVC - CÁLCULO INICIAL'!$A$12:$U$1118,21,0)</f>
        <v>119656007.36</v>
      </c>
      <c r="V469" s="43">
        <f t="shared" si="22"/>
        <v>56641424.640000001</v>
      </c>
      <c r="W469" s="46">
        <f t="shared" si="23"/>
        <v>14160356.16</v>
      </c>
    </row>
    <row r="470" spans="1:23" x14ac:dyDescent="0.2">
      <c r="A470" s="26" t="s">
        <v>925</v>
      </c>
      <c r="B470" s="9">
        <v>890680149</v>
      </c>
      <c r="C470" s="6" t="s">
        <v>926</v>
      </c>
      <c r="D470" s="6" t="s">
        <v>927</v>
      </c>
      <c r="E470" s="9" t="s">
        <v>13</v>
      </c>
      <c r="F470" s="19">
        <v>5029</v>
      </c>
      <c r="G470" s="19">
        <v>9732097525.0200005</v>
      </c>
      <c r="H470" s="20">
        <v>2615460018</v>
      </c>
      <c r="I470" s="7">
        <v>0</v>
      </c>
      <c r="J470" s="7">
        <v>2615460018</v>
      </c>
      <c r="K470" s="13">
        <v>0</v>
      </c>
      <c r="L470" s="18">
        <v>119257334.2</v>
      </c>
      <c r="M470" s="69">
        <v>0</v>
      </c>
      <c r="N470" s="13">
        <v>0</v>
      </c>
      <c r="O470" s="14">
        <v>0</v>
      </c>
      <c r="P470" s="28">
        <v>1597638989.45</v>
      </c>
      <c r="Q470" s="30">
        <v>5399741183.3700008</v>
      </c>
      <c r="S470" s="91">
        <v>9732097525.0200005</v>
      </c>
      <c r="T470" s="43">
        <f t="shared" si="21"/>
        <v>38928390</v>
      </c>
      <c r="U470" s="43">
        <f>VLOOKUP(A470,'IVC - CÁLCULO INICIAL'!$A$12:$U$1118,21,0)</f>
        <v>26421347.359999999</v>
      </c>
      <c r="V470" s="43">
        <f t="shared" si="22"/>
        <v>12507042.640000001</v>
      </c>
      <c r="W470" s="46">
        <f t="shared" si="23"/>
        <v>3126760.66</v>
      </c>
    </row>
    <row r="471" spans="1:23" x14ac:dyDescent="0.2">
      <c r="A471" s="26" t="s">
        <v>928</v>
      </c>
      <c r="B471" s="9">
        <v>899999450</v>
      </c>
      <c r="C471" s="6" t="s">
        <v>926</v>
      </c>
      <c r="D471" s="6" t="s">
        <v>929</v>
      </c>
      <c r="E471" s="9" t="s">
        <v>13</v>
      </c>
      <c r="F471" s="19">
        <v>2298</v>
      </c>
      <c r="G471" s="19">
        <v>4103507044.25</v>
      </c>
      <c r="H471" s="20">
        <v>1230951186</v>
      </c>
      <c r="I471" s="7">
        <v>0</v>
      </c>
      <c r="J471" s="7">
        <v>1230951186</v>
      </c>
      <c r="K471" s="13">
        <v>0</v>
      </c>
      <c r="L471" s="18">
        <v>35421198.979999997</v>
      </c>
      <c r="M471" s="69">
        <v>0</v>
      </c>
      <c r="N471" s="13">
        <v>0</v>
      </c>
      <c r="O471" s="14">
        <v>0</v>
      </c>
      <c r="P471" s="28">
        <v>732437371.30999994</v>
      </c>
      <c r="Q471" s="30">
        <v>2104697287.96</v>
      </c>
      <c r="S471" s="91">
        <v>4103507044.25</v>
      </c>
      <c r="T471" s="43">
        <f t="shared" si="21"/>
        <v>16414028</v>
      </c>
      <c r="U471" s="43">
        <f>VLOOKUP(A471,'IVC - CÁLCULO INICIAL'!$A$12:$U$1118,21,0)</f>
        <v>11140474.640000001</v>
      </c>
      <c r="V471" s="43">
        <f t="shared" si="22"/>
        <v>5273553.3599999994</v>
      </c>
      <c r="W471" s="46">
        <f t="shared" si="23"/>
        <v>1318388.3400000001</v>
      </c>
    </row>
    <row r="472" spans="1:23" x14ac:dyDescent="0.2">
      <c r="A472" s="26" t="s">
        <v>930</v>
      </c>
      <c r="B472" s="9">
        <v>890680097</v>
      </c>
      <c r="C472" s="6" t="s">
        <v>926</v>
      </c>
      <c r="D472" s="6" t="s">
        <v>931</v>
      </c>
      <c r="E472" s="9" t="s">
        <v>13</v>
      </c>
      <c r="F472" s="19">
        <v>5844</v>
      </c>
      <c r="G472" s="19">
        <v>9258529175.1299992</v>
      </c>
      <c r="H472" s="20">
        <v>3171963283</v>
      </c>
      <c r="I472" s="7">
        <v>0</v>
      </c>
      <c r="J472" s="7">
        <v>3171963283</v>
      </c>
      <c r="K472" s="13">
        <v>0</v>
      </c>
      <c r="L472" s="18">
        <v>120809554.31999999</v>
      </c>
      <c r="M472" s="69">
        <v>0</v>
      </c>
      <c r="N472" s="13">
        <v>0</v>
      </c>
      <c r="O472" s="14">
        <v>0</v>
      </c>
      <c r="P472" s="28">
        <v>1835082738.5799999</v>
      </c>
      <c r="Q472" s="30">
        <v>4130673599.2299995</v>
      </c>
      <c r="S472" s="91">
        <v>9258529175.1299992</v>
      </c>
      <c r="T472" s="43">
        <f t="shared" si="21"/>
        <v>37034117</v>
      </c>
      <c r="U472" s="43">
        <f>VLOOKUP(A472,'IVC - CÁLCULO INICIAL'!$A$12:$U$1118,21,0)</f>
        <v>25135672.640000001</v>
      </c>
      <c r="V472" s="43">
        <f t="shared" si="22"/>
        <v>11898444.359999999</v>
      </c>
      <c r="W472" s="46">
        <f t="shared" si="23"/>
        <v>2974611.09</v>
      </c>
    </row>
    <row r="473" spans="1:23" x14ac:dyDescent="0.2">
      <c r="A473" s="26" t="s">
        <v>932</v>
      </c>
      <c r="B473" s="9">
        <v>899999426</v>
      </c>
      <c r="C473" s="6" t="s">
        <v>926</v>
      </c>
      <c r="D473" s="6" t="s">
        <v>933</v>
      </c>
      <c r="E473" s="9" t="s">
        <v>13</v>
      </c>
      <c r="F473" s="19">
        <v>7240</v>
      </c>
      <c r="G473" s="19">
        <v>13078505958.740002</v>
      </c>
      <c r="H473" s="20">
        <v>3923272634</v>
      </c>
      <c r="I473" s="7">
        <v>0</v>
      </c>
      <c r="J473" s="7">
        <v>3923272634</v>
      </c>
      <c r="K473" s="13">
        <v>0</v>
      </c>
      <c r="L473" s="18">
        <v>131402090.38</v>
      </c>
      <c r="M473" s="69">
        <v>0</v>
      </c>
      <c r="N473" s="13">
        <v>0</v>
      </c>
      <c r="O473" s="14">
        <v>0</v>
      </c>
      <c r="P473" s="28">
        <v>2304225630</v>
      </c>
      <c r="Q473" s="30">
        <v>6719605604.3600006</v>
      </c>
      <c r="S473" s="91">
        <v>13078505958.740002</v>
      </c>
      <c r="T473" s="43">
        <f t="shared" si="21"/>
        <v>52314024</v>
      </c>
      <c r="U473" s="43">
        <f>VLOOKUP(A473,'IVC - CÁLCULO INICIAL'!$A$12:$U$1118,21,0)</f>
        <v>35506400.640000001</v>
      </c>
      <c r="V473" s="43">
        <f t="shared" si="22"/>
        <v>16807623.359999999</v>
      </c>
      <c r="W473" s="46">
        <f t="shared" si="23"/>
        <v>4201905.84</v>
      </c>
    </row>
    <row r="474" spans="1:23" x14ac:dyDescent="0.2">
      <c r="A474" s="26" t="s">
        <v>934</v>
      </c>
      <c r="B474" s="9">
        <v>800093386</v>
      </c>
      <c r="C474" s="6" t="s">
        <v>926</v>
      </c>
      <c r="D474" s="6" t="s">
        <v>935</v>
      </c>
      <c r="E474" s="9" t="s">
        <v>13</v>
      </c>
      <c r="F474" s="19">
        <v>5586</v>
      </c>
      <c r="G474" s="19">
        <v>10461516730.280001</v>
      </c>
      <c r="H474" s="20">
        <v>3045477240</v>
      </c>
      <c r="I474" s="7">
        <v>0</v>
      </c>
      <c r="J474" s="7">
        <v>3045477240</v>
      </c>
      <c r="K474" s="13">
        <v>0</v>
      </c>
      <c r="L474" s="18">
        <v>83560612.260000005</v>
      </c>
      <c r="M474" s="69">
        <v>0</v>
      </c>
      <c r="N474" s="13">
        <v>0</v>
      </c>
      <c r="O474" s="14">
        <v>0</v>
      </c>
      <c r="P474" s="28">
        <v>1779870684.01</v>
      </c>
      <c r="Q474" s="30">
        <v>5552608194.0100002</v>
      </c>
      <c r="S474" s="91">
        <v>10461516730.280001</v>
      </c>
      <c r="T474" s="43">
        <f t="shared" si="21"/>
        <v>41846067</v>
      </c>
      <c r="U474" s="43">
        <f>VLOOKUP(A474,'IVC - CÁLCULO INICIAL'!$A$12:$U$1118,21,0)</f>
        <v>28401623.359999999</v>
      </c>
      <c r="V474" s="43">
        <f t="shared" si="22"/>
        <v>13444443.640000001</v>
      </c>
      <c r="W474" s="46">
        <f t="shared" si="23"/>
        <v>3361110.91</v>
      </c>
    </row>
    <row r="475" spans="1:23" x14ac:dyDescent="0.2">
      <c r="A475" s="26" t="s">
        <v>936</v>
      </c>
      <c r="B475" s="9">
        <v>800094624</v>
      </c>
      <c r="C475" s="6" t="s">
        <v>926</v>
      </c>
      <c r="D475" s="6" t="s">
        <v>937</v>
      </c>
      <c r="E475" s="9" t="s">
        <v>16</v>
      </c>
      <c r="F475" s="19">
        <v>1109</v>
      </c>
      <c r="G475" s="19">
        <v>2213040330.7699995</v>
      </c>
      <c r="H475" s="20">
        <v>665125910</v>
      </c>
      <c r="I475" s="7">
        <v>293948463.63</v>
      </c>
      <c r="J475" s="7">
        <v>959074373.63</v>
      </c>
      <c r="K475" s="13">
        <v>0</v>
      </c>
      <c r="L475" s="18">
        <v>23011091.379999999</v>
      </c>
      <c r="M475" s="69">
        <v>0</v>
      </c>
      <c r="N475" s="13">
        <v>0</v>
      </c>
      <c r="O475" s="14">
        <v>0</v>
      </c>
      <c r="P475" s="28">
        <v>353931609.93000001</v>
      </c>
      <c r="Q475" s="30">
        <v>877023255.82999969</v>
      </c>
      <c r="S475" s="91">
        <v>2213040330.7699995</v>
      </c>
      <c r="T475" s="43">
        <f t="shared" si="21"/>
        <v>8852161</v>
      </c>
      <c r="U475" s="43">
        <f>VLOOKUP(A475,'IVC - CÁLCULO INICIAL'!$A$12:$U$1118,21,0)</f>
        <v>6008109.3600000003</v>
      </c>
      <c r="V475" s="43">
        <f t="shared" si="22"/>
        <v>2844051.6399999997</v>
      </c>
      <c r="W475" s="46">
        <f t="shared" si="23"/>
        <v>711012.91</v>
      </c>
    </row>
    <row r="476" spans="1:23" x14ac:dyDescent="0.2">
      <c r="A476" s="26" t="s">
        <v>938</v>
      </c>
      <c r="B476" s="9">
        <v>899999708</v>
      </c>
      <c r="C476" s="6" t="s">
        <v>926</v>
      </c>
      <c r="D476" s="6" t="s">
        <v>939</v>
      </c>
      <c r="E476" s="9" t="s">
        <v>13</v>
      </c>
      <c r="F476" s="19">
        <v>1196</v>
      </c>
      <c r="G476" s="19">
        <v>2411662404.3600001</v>
      </c>
      <c r="H476" s="20">
        <v>632515712</v>
      </c>
      <c r="I476" s="7">
        <v>0</v>
      </c>
      <c r="J476" s="7">
        <v>632515712</v>
      </c>
      <c r="K476" s="13">
        <v>0</v>
      </c>
      <c r="L476" s="18">
        <v>18632832.300000001</v>
      </c>
      <c r="M476" s="69">
        <v>0</v>
      </c>
      <c r="N476" s="13">
        <v>0</v>
      </c>
      <c r="O476" s="14">
        <v>0</v>
      </c>
      <c r="P476" s="28">
        <v>381058919.98000002</v>
      </c>
      <c r="Q476" s="30">
        <v>1379454940.0800002</v>
      </c>
      <c r="S476" s="91">
        <v>2411662404.3600001</v>
      </c>
      <c r="T476" s="43">
        <f t="shared" si="21"/>
        <v>9646650</v>
      </c>
      <c r="U476" s="43">
        <f>VLOOKUP(A476,'IVC - CÁLCULO INICIAL'!$A$12:$U$1118,21,0)</f>
        <v>6547342</v>
      </c>
      <c r="V476" s="43">
        <f t="shared" si="22"/>
        <v>3099308</v>
      </c>
      <c r="W476" s="46">
        <f t="shared" si="23"/>
        <v>774827</v>
      </c>
    </row>
    <row r="477" spans="1:23" x14ac:dyDescent="0.2">
      <c r="A477" s="26" t="s">
        <v>940</v>
      </c>
      <c r="B477" s="9">
        <v>800094622</v>
      </c>
      <c r="C477" s="6" t="s">
        <v>926</v>
      </c>
      <c r="D477" s="6" t="s">
        <v>941</v>
      </c>
      <c r="E477" s="9" t="s">
        <v>13</v>
      </c>
      <c r="F477" s="19">
        <v>2288</v>
      </c>
      <c r="G477" s="19">
        <v>3665306633.25</v>
      </c>
      <c r="H477" s="20">
        <v>1168232387</v>
      </c>
      <c r="I477" s="7">
        <v>0</v>
      </c>
      <c r="J477" s="7">
        <v>1168232387</v>
      </c>
      <c r="K477" s="13">
        <v>0</v>
      </c>
      <c r="L477" s="18">
        <v>41981856.57</v>
      </c>
      <c r="M477" s="69">
        <v>0</v>
      </c>
      <c r="N477" s="13">
        <v>0</v>
      </c>
      <c r="O477" s="14">
        <v>0</v>
      </c>
      <c r="P477" s="28">
        <v>727331054.12</v>
      </c>
      <c r="Q477" s="30">
        <v>1727761335.5599999</v>
      </c>
      <c r="S477" s="91">
        <v>3665306633.25</v>
      </c>
      <c r="T477" s="43">
        <f t="shared" si="21"/>
        <v>14661227</v>
      </c>
      <c r="U477" s="43">
        <f>VLOOKUP(A477,'IVC - CÁLCULO INICIAL'!$A$12:$U$1118,21,0)</f>
        <v>9950818.6400000006</v>
      </c>
      <c r="V477" s="43">
        <f t="shared" si="22"/>
        <v>4710408.3599999994</v>
      </c>
      <c r="W477" s="46">
        <f t="shared" si="23"/>
        <v>1177602.0900000001</v>
      </c>
    </row>
    <row r="478" spans="1:23" x14ac:dyDescent="0.2">
      <c r="A478" s="26" t="s">
        <v>942</v>
      </c>
      <c r="B478" s="9">
        <v>890680107</v>
      </c>
      <c r="C478" s="6" t="s">
        <v>926</v>
      </c>
      <c r="D478" s="6" t="s">
        <v>943</v>
      </c>
      <c r="E478" s="9" t="s">
        <v>13</v>
      </c>
      <c r="F478" s="19">
        <v>3404</v>
      </c>
      <c r="G478" s="19">
        <v>4942707208.7700005</v>
      </c>
      <c r="H478" s="20">
        <v>1759397115</v>
      </c>
      <c r="I478" s="7">
        <v>0</v>
      </c>
      <c r="J478" s="7">
        <v>1759397115</v>
      </c>
      <c r="K478" s="13">
        <v>0</v>
      </c>
      <c r="L478" s="18">
        <v>55952785.32</v>
      </c>
      <c r="M478" s="69">
        <v>0</v>
      </c>
      <c r="N478" s="13">
        <v>0</v>
      </c>
      <c r="O478" s="14">
        <v>0</v>
      </c>
      <c r="P478" s="28">
        <v>1086049836.4100001</v>
      </c>
      <c r="Q478" s="30">
        <v>2041307472.0400002</v>
      </c>
      <c r="S478" s="91">
        <v>4942707208.7700005</v>
      </c>
      <c r="T478" s="43">
        <f t="shared" si="21"/>
        <v>19770829</v>
      </c>
      <c r="U478" s="43">
        <f>VLOOKUP(A478,'IVC - CÁLCULO INICIAL'!$A$12:$U$1118,21,0)</f>
        <v>13418791.359999999</v>
      </c>
      <c r="V478" s="43">
        <f t="shared" si="22"/>
        <v>6352037.6400000006</v>
      </c>
      <c r="W478" s="46">
        <f t="shared" si="23"/>
        <v>1588009.41</v>
      </c>
    </row>
    <row r="479" spans="1:23" x14ac:dyDescent="0.2">
      <c r="A479" s="26" t="s">
        <v>944</v>
      </c>
      <c r="B479" s="9">
        <v>800081091</v>
      </c>
      <c r="C479" s="6" t="s">
        <v>926</v>
      </c>
      <c r="D479" s="6" t="s">
        <v>945</v>
      </c>
      <c r="E479" s="9" t="s">
        <v>13</v>
      </c>
      <c r="F479" s="19">
        <v>5311</v>
      </c>
      <c r="G479" s="19">
        <v>8773611021.1399994</v>
      </c>
      <c r="H479" s="20">
        <v>2870984839</v>
      </c>
      <c r="I479" s="7">
        <v>0</v>
      </c>
      <c r="J479" s="7">
        <v>2870984839</v>
      </c>
      <c r="K479" s="13">
        <v>0</v>
      </c>
      <c r="L479" s="18">
        <v>113115632.45</v>
      </c>
      <c r="M479" s="69">
        <v>0</v>
      </c>
      <c r="N479" s="13">
        <v>0</v>
      </c>
      <c r="O479" s="14">
        <v>0</v>
      </c>
      <c r="P479" s="28">
        <v>1658276506.03</v>
      </c>
      <c r="Q479" s="30">
        <v>4131234043.6599998</v>
      </c>
      <c r="S479" s="91">
        <v>8773611021.1399994</v>
      </c>
      <c r="T479" s="43">
        <f t="shared" si="21"/>
        <v>35094444</v>
      </c>
      <c r="U479" s="43">
        <f>VLOOKUP(A479,'IVC - CÁLCULO INICIAL'!$A$12:$U$1118,21,0)</f>
        <v>23819184.640000001</v>
      </c>
      <c r="V479" s="43">
        <f t="shared" si="22"/>
        <v>11275259.359999999</v>
      </c>
      <c r="W479" s="46">
        <f t="shared" si="23"/>
        <v>2818814.84</v>
      </c>
    </row>
    <row r="480" spans="1:23" x14ac:dyDescent="0.2">
      <c r="A480" s="26" t="s">
        <v>946</v>
      </c>
      <c r="B480" s="9">
        <v>899999465</v>
      </c>
      <c r="C480" s="6" t="s">
        <v>926</v>
      </c>
      <c r="D480" s="6" t="s">
        <v>947</v>
      </c>
      <c r="E480" s="9" t="s">
        <v>13</v>
      </c>
      <c r="F480" s="19">
        <v>14296</v>
      </c>
      <c r="G480" s="19">
        <v>20297659102.880001</v>
      </c>
      <c r="H480" s="20">
        <v>7689768155</v>
      </c>
      <c r="I480" s="7">
        <v>0</v>
      </c>
      <c r="J480" s="7">
        <v>7689768155</v>
      </c>
      <c r="K480" s="13">
        <v>0</v>
      </c>
      <c r="L480" s="18">
        <v>624388599.91999996</v>
      </c>
      <c r="M480" s="69">
        <v>555097591.66999996</v>
      </c>
      <c r="N480" s="13">
        <v>0</v>
      </c>
      <c r="O480" s="14">
        <v>0</v>
      </c>
      <c r="P480" s="28">
        <v>4457495758.21</v>
      </c>
      <c r="Q480" s="30">
        <v>6970908998.0800009</v>
      </c>
      <c r="S480" s="91">
        <v>20297659102.880001</v>
      </c>
      <c r="T480" s="43">
        <f t="shared" si="21"/>
        <v>81190636</v>
      </c>
      <c r="U480" s="43">
        <f>VLOOKUP(A480,'IVC - CÁLCULO INICIAL'!$A$12:$U$1118,21,0)</f>
        <v>55105439.359999999</v>
      </c>
      <c r="V480" s="43">
        <f t="shared" si="22"/>
        <v>26085196.640000001</v>
      </c>
      <c r="W480" s="46">
        <f t="shared" si="23"/>
        <v>6521299.1600000001</v>
      </c>
    </row>
    <row r="481" spans="1:23" x14ac:dyDescent="0.2">
      <c r="A481" s="26" t="s">
        <v>948</v>
      </c>
      <c r="B481" s="9">
        <v>899999710</v>
      </c>
      <c r="C481" s="6" t="s">
        <v>926</v>
      </c>
      <c r="D481" s="6" t="s">
        <v>949</v>
      </c>
      <c r="E481" s="9" t="s">
        <v>16</v>
      </c>
      <c r="F481" s="19">
        <v>8931</v>
      </c>
      <c r="G481" s="19">
        <v>17967602305.759998</v>
      </c>
      <c r="H481" s="20">
        <v>4580723184</v>
      </c>
      <c r="I481" s="7">
        <v>0</v>
      </c>
      <c r="J481" s="7">
        <v>4580723184</v>
      </c>
      <c r="K481" s="13">
        <v>0</v>
      </c>
      <c r="L481" s="18">
        <v>130574975.51000001</v>
      </c>
      <c r="M481" s="69">
        <v>0</v>
      </c>
      <c r="N481" s="13">
        <v>908931601.5</v>
      </c>
      <c r="O481" s="14">
        <v>0</v>
      </c>
      <c r="P481" s="28">
        <v>2850282424.04</v>
      </c>
      <c r="Q481" s="30">
        <v>9497090120.7099991</v>
      </c>
      <c r="S481" s="91">
        <v>17967602305.759998</v>
      </c>
      <c r="T481" s="43">
        <f t="shared" si="21"/>
        <v>71870409</v>
      </c>
      <c r="U481" s="43">
        <f>VLOOKUP(A481,'IVC - CÁLCULO INICIAL'!$A$12:$U$1118,21,0)</f>
        <v>48779645.359999999</v>
      </c>
      <c r="V481" s="43">
        <f t="shared" si="22"/>
        <v>23090763.640000001</v>
      </c>
      <c r="W481" s="46">
        <f t="shared" si="23"/>
        <v>5772690.9100000001</v>
      </c>
    </row>
    <row r="482" spans="1:23" x14ac:dyDescent="0.2">
      <c r="A482" s="26" t="s">
        <v>950</v>
      </c>
      <c r="B482" s="9">
        <v>899999462</v>
      </c>
      <c r="C482" s="6" t="s">
        <v>926</v>
      </c>
      <c r="D482" s="6" t="s">
        <v>951</v>
      </c>
      <c r="E482" s="9" t="s">
        <v>13</v>
      </c>
      <c r="F482" s="19">
        <v>11641</v>
      </c>
      <c r="G482" s="19">
        <v>19059658381.32</v>
      </c>
      <c r="H482" s="20">
        <v>6340006285</v>
      </c>
      <c r="I482" s="7">
        <v>0</v>
      </c>
      <c r="J482" s="7">
        <v>6340006285</v>
      </c>
      <c r="K482" s="13">
        <v>0</v>
      </c>
      <c r="L482" s="18">
        <v>193805469.97</v>
      </c>
      <c r="M482" s="69">
        <v>0</v>
      </c>
      <c r="N482" s="13">
        <v>0</v>
      </c>
      <c r="O482" s="14">
        <v>0</v>
      </c>
      <c r="P482" s="28">
        <v>3666016594.4400001</v>
      </c>
      <c r="Q482" s="30">
        <v>8859830031.9099998</v>
      </c>
      <c r="S482" s="91">
        <v>19059658381.32</v>
      </c>
      <c r="T482" s="43">
        <f t="shared" si="21"/>
        <v>76238634</v>
      </c>
      <c r="U482" s="43">
        <f>VLOOKUP(A482,'IVC - CÁLCULO INICIAL'!$A$12:$U$1118,21,0)</f>
        <v>51744432</v>
      </c>
      <c r="V482" s="43">
        <f t="shared" si="22"/>
        <v>24494202</v>
      </c>
      <c r="W482" s="46">
        <f t="shared" si="23"/>
        <v>6123550.5</v>
      </c>
    </row>
    <row r="483" spans="1:23" x14ac:dyDescent="0.2">
      <c r="A483" s="26" t="s">
        <v>952</v>
      </c>
      <c r="B483" s="9">
        <v>899999367</v>
      </c>
      <c r="C483" s="6" t="s">
        <v>926</v>
      </c>
      <c r="D483" s="6" t="s">
        <v>953</v>
      </c>
      <c r="E483" s="9" t="s">
        <v>13</v>
      </c>
      <c r="F483" s="19">
        <v>5177</v>
      </c>
      <c r="G483" s="19">
        <v>8632438156.1199989</v>
      </c>
      <c r="H483" s="20">
        <v>2813166397</v>
      </c>
      <c r="I483" s="7">
        <v>0</v>
      </c>
      <c r="J483" s="7">
        <v>2813166397</v>
      </c>
      <c r="K483" s="13">
        <v>0</v>
      </c>
      <c r="L483" s="18">
        <v>56584408.390000001</v>
      </c>
      <c r="M483" s="69">
        <v>0</v>
      </c>
      <c r="N483" s="13">
        <v>0</v>
      </c>
      <c r="O483" s="14">
        <v>0</v>
      </c>
      <c r="P483" s="28">
        <v>1651574464.72</v>
      </c>
      <c r="Q483" s="30">
        <v>4111112886.0100002</v>
      </c>
      <c r="S483" s="91">
        <v>8632438156.1199989</v>
      </c>
      <c r="T483" s="43">
        <f t="shared" si="21"/>
        <v>34529753</v>
      </c>
      <c r="U483" s="43">
        <f>VLOOKUP(A483,'IVC - CÁLCULO INICIAL'!$A$12:$U$1118,21,0)</f>
        <v>23435919.359999999</v>
      </c>
      <c r="V483" s="43">
        <f t="shared" si="22"/>
        <v>11093833.640000001</v>
      </c>
      <c r="W483" s="46">
        <f t="shared" si="23"/>
        <v>2773458.41</v>
      </c>
    </row>
    <row r="484" spans="1:23" x14ac:dyDescent="0.2">
      <c r="A484" s="26" t="s">
        <v>954</v>
      </c>
      <c r="B484" s="9">
        <v>899999400</v>
      </c>
      <c r="C484" s="6" t="s">
        <v>926</v>
      </c>
      <c r="D484" s="6" t="s">
        <v>955</v>
      </c>
      <c r="E484" s="9" t="s">
        <v>16</v>
      </c>
      <c r="F484" s="19">
        <v>2035</v>
      </c>
      <c r="G484" s="19">
        <v>4450239099.3599987</v>
      </c>
      <c r="H484" s="20">
        <v>1093439363</v>
      </c>
      <c r="I484" s="7">
        <v>0</v>
      </c>
      <c r="J484" s="7">
        <v>1093439363</v>
      </c>
      <c r="K484" s="13">
        <v>0</v>
      </c>
      <c r="L484" s="18">
        <v>28462170.609999999</v>
      </c>
      <c r="M484" s="69">
        <v>0</v>
      </c>
      <c r="N484" s="13">
        <v>0</v>
      </c>
      <c r="O484" s="14">
        <v>0</v>
      </c>
      <c r="P484" s="28">
        <v>648502282.57000005</v>
      </c>
      <c r="Q484" s="30">
        <v>2679835283.1799994</v>
      </c>
      <c r="S484" s="91">
        <v>4450239099.3599987</v>
      </c>
      <c r="T484" s="43">
        <f t="shared" si="21"/>
        <v>17800956</v>
      </c>
      <c r="U484" s="43">
        <f>VLOOKUP(A484,'IVC - CÁLCULO INICIAL'!$A$12:$U$1118,21,0)</f>
        <v>12081806</v>
      </c>
      <c r="V484" s="43">
        <f t="shared" si="22"/>
        <v>5719150</v>
      </c>
      <c r="W484" s="46">
        <f t="shared" si="23"/>
        <v>1429787.5</v>
      </c>
    </row>
    <row r="485" spans="1:23" x14ac:dyDescent="0.2">
      <c r="A485" s="26" t="s">
        <v>956</v>
      </c>
      <c r="B485" s="9">
        <v>899999172</v>
      </c>
      <c r="C485" s="6" t="s">
        <v>926</v>
      </c>
      <c r="D485" s="6" t="s">
        <v>957</v>
      </c>
      <c r="E485" s="9" t="s">
        <v>13</v>
      </c>
      <c r="F485" s="19">
        <v>26266</v>
      </c>
      <c r="G485" s="19">
        <v>35917186563.050003</v>
      </c>
      <c r="H485" s="20">
        <v>14081740921</v>
      </c>
      <c r="I485" s="7">
        <v>0</v>
      </c>
      <c r="J485" s="7">
        <v>14081740921</v>
      </c>
      <c r="K485" s="13">
        <v>0</v>
      </c>
      <c r="L485" s="18">
        <v>1399545380.6900001</v>
      </c>
      <c r="M485" s="69">
        <v>644834817.42999995</v>
      </c>
      <c r="N485" s="13">
        <v>0</v>
      </c>
      <c r="O485" s="14">
        <v>0</v>
      </c>
      <c r="P485" s="28">
        <v>8074044904.9099998</v>
      </c>
      <c r="Q485" s="30">
        <v>11717020539.020004</v>
      </c>
      <c r="S485" s="91">
        <v>35917186563.050003</v>
      </c>
      <c r="T485" s="43">
        <f t="shared" si="21"/>
        <v>143668746</v>
      </c>
      <c r="U485" s="43">
        <f>VLOOKUP(A485,'IVC - CÁLCULO INICIAL'!$A$12:$U$1118,21,0)</f>
        <v>97510374</v>
      </c>
      <c r="V485" s="43">
        <f t="shared" si="22"/>
        <v>46158372</v>
      </c>
      <c r="W485" s="46">
        <f t="shared" si="23"/>
        <v>11539593</v>
      </c>
    </row>
    <row r="486" spans="1:23" x14ac:dyDescent="0.2">
      <c r="A486" s="26" t="s">
        <v>958</v>
      </c>
      <c r="B486" s="9">
        <v>899999467</v>
      </c>
      <c r="C486" s="6" t="s">
        <v>926</v>
      </c>
      <c r="D486" s="6" t="s">
        <v>959</v>
      </c>
      <c r="E486" s="9" t="s">
        <v>13</v>
      </c>
      <c r="F486" s="19">
        <v>5604</v>
      </c>
      <c r="G486" s="19">
        <v>9356445500.8500004</v>
      </c>
      <c r="H486" s="20">
        <v>3040987149</v>
      </c>
      <c r="I486" s="7">
        <v>0</v>
      </c>
      <c r="J486" s="7">
        <v>3040987149</v>
      </c>
      <c r="K486" s="13">
        <v>0</v>
      </c>
      <c r="L486" s="18">
        <v>73883670.590000004</v>
      </c>
      <c r="M486" s="69">
        <v>0</v>
      </c>
      <c r="N486" s="13">
        <v>0</v>
      </c>
      <c r="O486" s="14">
        <v>0</v>
      </c>
      <c r="P486" s="28">
        <v>1766466601.4000001</v>
      </c>
      <c r="Q486" s="30">
        <v>4475108079.8600006</v>
      </c>
      <c r="S486" s="91">
        <v>9356445500.8500004</v>
      </c>
      <c r="T486" s="43">
        <f t="shared" si="21"/>
        <v>37425782</v>
      </c>
      <c r="U486" s="43">
        <f>VLOOKUP(A486,'IVC - CÁLCULO INICIAL'!$A$12:$U$1118,21,0)</f>
        <v>25401502.640000001</v>
      </c>
      <c r="V486" s="43">
        <f t="shared" si="22"/>
        <v>12024279.359999999</v>
      </c>
      <c r="W486" s="46">
        <f t="shared" si="23"/>
        <v>3006069.84</v>
      </c>
    </row>
    <row r="487" spans="1:23" x14ac:dyDescent="0.2">
      <c r="A487" s="26" t="s">
        <v>960</v>
      </c>
      <c r="B487" s="9">
        <v>899999414</v>
      </c>
      <c r="C487" s="6" t="s">
        <v>926</v>
      </c>
      <c r="D487" s="6" t="s">
        <v>961</v>
      </c>
      <c r="E487" s="9" t="s">
        <v>13</v>
      </c>
      <c r="F487" s="19">
        <v>5835</v>
      </c>
      <c r="G487" s="19">
        <v>10072453449.799999</v>
      </c>
      <c r="H487" s="20">
        <v>3060827889</v>
      </c>
      <c r="I487" s="7">
        <v>0</v>
      </c>
      <c r="J487" s="7">
        <v>3060827889</v>
      </c>
      <c r="K487" s="13">
        <v>0</v>
      </c>
      <c r="L487" s="18">
        <v>112947605.09999999</v>
      </c>
      <c r="M487" s="69">
        <v>0</v>
      </c>
      <c r="N487" s="13">
        <v>0</v>
      </c>
      <c r="O487" s="14">
        <v>0</v>
      </c>
      <c r="P487" s="28">
        <v>1860933469.3299999</v>
      </c>
      <c r="Q487" s="30">
        <v>5037744486.3699989</v>
      </c>
      <c r="S487" s="91">
        <v>10072453449.799999</v>
      </c>
      <c r="T487" s="43">
        <f t="shared" si="21"/>
        <v>40289814</v>
      </c>
      <c r="U487" s="43">
        <f>VLOOKUP(A487,'IVC - CÁLCULO INICIAL'!$A$12:$U$1118,21,0)</f>
        <v>27345368.640000001</v>
      </c>
      <c r="V487" s="43">
        <f t="shared" si="22"/>
        <v>12944445.359999999</v>
      </c>
      <c r="W487" s="46">
        <f t="shared" si="23"/>
        <v>3236111.34</v>
      </c>
    </row>
    <row r="488" spans="1:23" x14ac:dyDescent="0.2">
      <c r="A488" s="26" t="s">
        <v>962</v>
      </c>
      <c r="B488" s="9">
        <v>899999357</v>
      </c>
      <c r="C488" s="6" t="s">
        <v>926</v>
      </c>
      <c r="D488" s="6" t="s">
        <v>963</v>
      </c>
      <c r="E488" s="9" t="s">
        <v>13</v>
      </c>
      <c r="F488" s="19">
        <v>11515</v>
      </c>
      <c r="G488" s="19">
        <v>16927703595.91</v>
      </c>
      <c r="H488" s="20">
        <v>6259680407</v>
      </c>
      <c r="I488" s="7">
        <v>0</v>
      </c>
      <c r="J488" s="7">
        <v>6259680407</v>
      </c>
      <c r="K488" s="13">
        <v>0</v>
      </c>
      <c r="L488" s="18">
        <v>236948948.02000001</v>
      </c>
      <c r="M488" s="69">
        <v>0</v>
      </c>
      <c r="N488" s="13">
        <v>0</v>
      </c>
      <c r="O488" s="14">
        <v>0</v>
      </c>
      <c r="P488" s="28">
        <v>3621974608.71</v>
      </c>
      <c r="Q488" s="30">
        <v>6809099632.1799994</v>
      </c>
      <c r="S488" s="91">
        <v>16927703595.91</v>
      </c>
      <c r="T488" s="43">
        <f t="shared" si="21"/>
        <v>67710814</v>
      </c>
      <c r="U488" s="43">
        <f>VLOOKUP(A488,'IVC - CÁLCULO INICIAL'!$A$12:$U$1118,21,0)</f>
        <v>45956459.359999999</v>
      </c>
      <c r="V488" s="43">
        <f t="shared" si="22"/>
        <v>21754354.640000001</v>
      </c>
      <c r="W488" s="46">
        <f t="shared" si="23"/>
        <v>5438588.6600000001</v>
      </c>
    </row>
    <row r="489" spans="1:23" x14ac:dyDescent="0.2">
      <c r="A489" s="26" t="s">
        <v>964</v>
      </c>
      <c r="B489" s="9">
        <v>899999466</v>
      </c>
      <c r="C489" s="6" t="s">
        <v>926</v>
      </c>
      <c r="D489" s="6" t="s">
        <v>965</v>
      </c>
      <c r="E489" s="9" t="s">
        <v>13</v>
      </c>
      <c r="F489" s="19">
        <v>4593</v>
      </c>
      <c r="G489" s="19">
        <v>7729222764.9300003</v>
      </c>
      <c r="H489" s="20">
        <v>2494022464</v>
      </c>
      <c r="I489" s="7">
        <v>0</v>
      </c>
      <c r="J489" s="7">
        <v>2494022464</v>
      </c>
      <c r="K489" s="13">
        <v>0</v>
      </c>
      <c r="L489" s="18">
        <v>73016702.299999997</v>
      </c>
      <c r="M489" s="69">
        <v>0</v>
      </c>
      <c r="N489" s="13">
        <v>0</v>
      </c>
      <c r="O489" s="14">
        <v>0</v>
      </c>
      <c r="P489" s="28">
        <v>1452747239.3</v>
      </c>
      <c r="Q489" s="30">
        <v>3709436359.3299999</v>
      </c>
      <c r="S489" s="91">
        <v>7729222764.9300003</v>
      </c>
      <c r="T489" s="43">
        <f t="shared" si="21"/>
        <v>30916891</v>
      </c>
      <c r="U489" s="43">
        <f>VLOOKUP(A489,'IVC - CÁLCULO INICIAL'!$A$12:$U$1118,21,0)</f>
        <v>20983809.359999999</v>
      </c>
      <c r="V489" s="43">
        <f t="shared" si="22"/>
        <v>9933081.6400000006</v>
      </c>
      <c r="W489" s="46">
        <f t="shared" si="23"/>
        <v>2483270.41</v>
      </c>
    </row>
    <row r="490" spans="1:23" x14ac:dyDescent="0.2">
      <c r="A490" s="26" t="s">
        <v>966</v>
      </c>
      <c r="B490" s="9">
        <v>899999705</v>
      </c>
      <c r="C490" s="6" t="s">
        <v>926</v>
      </c>
      <c r="D490" s="6" t="s">
        <v>967</v>
      </c>
      <c r="E490" s="9" t="s">
        <v>13</v>
      </c>
      <c r="F490" s="19">
        <v>6456</v>
      </c>
      <c r="G490" s="19">
        <v>9075183084.8799992</v>
      </c>
      <c r="H490" s="20">
        <v>3455129508</v>
      </c>
      <c r="I490" s="7">
        <v>0</v>
      </c>
      <c r="J490" s="7">
        <v>3455129508</v>
      </c>
      <c r="K490" s="13">
        <v>0</v>
      </c>
      <c r="L490" s="18">
        <v>242905912.05000001</v>
      </c>
      <c r="M490" s="69">
        <v>540241</v>
      </c>
      <c r="N490" s="13">
        <v>0</v>
      </c>
      <c r="O490" s="14">
        <v>0</v>
      </c>
      <c r="P490" s="28">
        <v>2026250488.21</v>
      </c>
      <c r="Q490" s="30">
        <v>3350356935.6199989</v>
      </c>
      <c r="S490" s="91">
        <v>9075183084.8799992</v>
      </c>
      <c r="T490" s="43">
        <f t="shared" si="21"/>
        <v>36300732</v>
      </c>
      <c r="U490" s="43">
        <f>VLOOKUP(A490,'IVC - CÁLCULO INICIAL'!$A$12:$U$1118,21,0)</f>
        <v>24637912.640000001</v>
      </c>
      <c r="V490" s="43">
        <f t="shared" si="22"/>
        <v>11662819.359999999</v>
      </c>
      <c r="W490" s="46">
        <f t="shared" si="23"/>
        <v>2915704.84</v>
      </c>
    </row>
    <row r="491" spans="1:23" x14ac:dyDescent="0.2">
      <c r="A491" s="26" t="s">
        <v>968</v>
      </c>
      <c r="B491" s="9">
        <v>899999406</v>
      </c>
      <c r="C491" s="6" t="s">
        <v>926</v>
      </c>
      <c r="D491" s="6" t="s">
        <v>969</v>
      </c>
      <c r="E491" s="9" t="s">
        <v>13</v>
      </c>
      <c r="F491" s="19">
        <v>2115</v>
      </c>
      <c r="G491" s="19">
        <v>3598740797.8800001</v>
      </c>
      <c r="H491" s="20">
        <v>1145360276</v>
      </c>
      <c r="I491" s="7">
        <v>0</v>
      </c>
      <c r="J491" s="7">
        <v>1145360276</v>
      </c>
      <c r="K491" s="13">
        <v>0</v>
      </c>
      <c r="L491" s="18">
        <v>31688810.899999999</v>
      </c>
      <c r="M491" s="69">
        <v>0</v>
      </c>
      <c r="N491" s="13">
        <v>0</v>
      </c>
      <c r="O491" s="14">
        <v>0</v>
      </c>
      <c r="P491" s="28">
        <v>670204130.61000001</v>
      </c>
      <c r="Q491" s="30">
        <v>1751487580.3699999</v>
      </c>
      <c r="S491" s="91">
        <v>3598740797.8800001</v>
      </c>
      <c r="T491" s="43">
        <f t="shared" si="21"/>
        <v>14394963</v>
      </c>
      <c r="U491" s="43">
        <f>VLOOKUP(A491,'IVC - CÁLCULO INICIAL'!$A$12:$U$1118,21,0)</f>
        <v>9770101.3599999994</v>
      </c>
      <c r="V491" s="43">
        <f t="shared" si="22"/>
        <v>4624861.6400000006</v>
      </c>
      <c r="W491" s="46">
        <f t="shared" si="23"/>
        <v>1156215.4099999999</v>
      </c>
    </row>
    <row r="492" spans="1:23" x14ac:dyDescent="0.2">
      <c r="A492" s="26" t="s">
        <v>970</v>
      </c>
      <c r="B492" s="9">
        <v>890680162</v>
      </c>
      <c r="C492" s="6" t="s">
        <v>926</v>
      </c>
      <c r="D492" s="6" t="s">
        <v>971</v>
      </c>
      <c r="E492" s="9" t="s">
        <v>13</v>
      </c>
      <c r="F492" s="19">
        <v>12314</v>
      </c>
      <c r="G492" s="19">
        <v>21049848325.669998</v>
      </c>
      <c r="H492" s="20">
        <v>6641628609</v>
      </c>
      <c r="I492" s="7">
        <v>0</v>
      </c>
      <c r="J492" s="7">
        <v>6641628609</v>
      </c>
      <c r="K492" s="13">
        <v>0</v>
      </c>
      <c r="L492" s="18">
        <v>213573734.77000001</v>
      </c>
      <c r="M492" s="69">
        <v>0</v>
      </c>
      <c r="N492" s="13">
        <v>0</v>
      </c>
      <c r="O492" s="14">
        <v>0</v>
      </c>
      <c r="P492" s="28">
        <v>3832610192.6199999</v>
      </c>
      <c r="Q492" s="30">
        <v>10362035789.279999</v>
      </c>
      <c r="S492" s="91">
        <v>21049848325.669998</v>
      </c>
      <c r="T492" s="43">
        <f t="shared" si="21"/>
        <v>84199393</v>
      </c>
      <c r="U492" s="43">
        <f>VLOOKUP(A492,'IVC - CÁLCULO INICIAL'!$A$12:$U$1118,21,0)</f>
        <v>57147532.640000001</v>
      </c>
      <c r="V492" s="43">
        <f t="shared" si="22"/>
        <v>27051860.359999999</v>
      </c>
      <c r="W492" s="46">
        <f t="shared" si="23"/>
        <v>6762965.0899999999</v>
      </c>
    </row>
    <row r="493" spans="1:23" x14ac:dyDescent="0.2">
      <c r="A493" s="26" t="s">
        <v>972</v>
      </c>
      <c r="B493" s="9">
        <v>899999460</v>
      </c>
      <c r="C493" s="6" t="s">
        <v>926</v>
      </c>
      <c r="D493" s="6" t="s">
        <v>340</v>
      </c>
      <c r="E493" s="9" t="s">
        <v>13</v>
      </c>
      <c r="F493" s="19">
        <v>2816</v>
      </c>
      <c r="G493" s="19">
        <v>5355330773.6999998</v>
      </c>
      <c r="H493" s="20">
        <v>1507684289</v>
      </c>
      <c r="I493" s="7">
        <v>0</v>
      </c>
      <c r="J493" s="7">
        <v>1507684289</v>
      </c>
      <c r="K493" s="13">
        <v>0</v>
      </c>
      <c r="L493" s="18">
        <v>41021037.880000003</v>
      </c>
      <c r="M493" s="69">
        <v>0</v>
      </c>
      <c r="N493" s="13">
        <v>0</v>
      </c>
      <c r="O493" s="14">
        <v>0</v>
      </c>
      <c r="P493" s="28">
        <v>897754390.19000006</v>
      </c>
      <c r="Q493" s="30">
        <v>2908871056.6299996</v>
      </c>
      <c r="S493" s="91">
        <v>5355330773.6999998</v>
      </c>
      <c r="T493" s="43">
        <f t="shared" si="21"/>
        <v>21421323</v>
      </c>
      <c r="U493" s="43">
        <f>VLOOKUP(A493,'IVC - CÁLCULO INICIAL'!$A$12:$U$1118,21,0)</f>
        <v>14539009.359999999</v>
      </c>
      <c r="V493" s="43">
        <f t="shared" si="22"/>
        <v>6882313.6400000006</v>
      </c>
      <c r="W493" s="46">
        <f t="shared" si="23"/>
        <v>1720578.41</v>
      </c>
    </row>
    <row r="494" spans="1:23" x14ac:dyDescent="0.2">
      <c r="A494" s="26" t="s">
        <v>973</v>
      </c>
      <c r="B494" s="9">
        <v>832002318</v>
      </c>
      <c r="C494" s="6" t="s">
        <v>926</v>
      </c>
      <c r="D494" s="6" t="s">
        <v>974</v>
      </c>
      <c r="E494" s="9" t="s">
        <v>13</v>
      </c>
      <c r="F494" s="19">
        <v>7646</v>
      </c>
      <c r="G494" s="19">
        <v>10007780490.65</v>
      </c>
      <c r="H494" s="20">
        <v>4067605035</v>
      </c>
      <c r="I494" s="7">
        <v>0</v>
      </c>
      <c r="J494" s="7">
        <v>4067605035</v>
      </c>
      <c r="K494" s="13">
        <v>0</v>
      </c>
      <c r="L494" s="18">
        <v>270196449.64999998</v>
      </c>
      <c r="M494" s="69">
        <v>0</v>
      </c>
      <c r="N494" s="13">
        <v>0</v>
      </c>
      <c r="O494" s="14">
        <v>0</v>
      </c>
      <c r="P494" s="28">
        <v>2334863533.1199999</v>
      </c>
      <c r="Q494" s="30">
        <v>3335115472.8800001</v>
      </c>
      <c r="S494" s="91">
        <v>10007780490.65</v>
      </c>
      <c r="T494" s="43">
        <f t="shared" si="21"/>
        <v>40031122</v>
      </c>
      <c r="U494" s="43">
        <f>VLOOKUP(A494,'IVC - CÁLCULO INICIAL'!$A$12:$U$1118,21,0)</f>
        <v>27169790</v>
      </c>
      <c r="V494" s="43">
        <f t="shared" si="22"/>
        <v>12861332</v>
      </c>
      <c r="W494" s="46">
        <f t="shared" si="23"/>
        <v>3215333</v>
      </c>
    </row>
    <row r="495" spans="1:23" x14ac:dyDescent="0.2">
      <c r="A495" s="26" t="s">
        <v>975</v>
      </c>
      <c r="B495" s="9">
        <v>899999328</v>
      </c>
      <c r="C495" s="6" t="s">
        <v>926</v>
      </c>
      <c r="D495" s="6" t="s">
        <v>976</v>
      </c>
      <c r="E495" s="9" t="s">
        <v>13</v>
      </c>
      <c r="F495" s="19">
        <v>39665</v>
      </c>
      <c r="G495" s="19">
        <v>55937009366.839996</v>
      </c>
      <c r="H495" s="20">
        <v>21287947011</v>
      </c>
      <c r="I495" s="7">
        <v>0</v>
      </c>
      <c r="J495" s="7">
        <v>21287947011</v>
      </c>
      <c r="K495" s="13">
        <v>0</v>
      </c>
      <c r="L495" s="18">
        <v>1148722838.3900001</v>
      </c>
      <c r="M495" s="69">
        <v>0</v>
      </c>
      <c r="N495" s="13">
        <v>0</v>
      </c>
      <c r="O495" s="14">
        <v>0</v>
      </c>
      <c r="P495" s="28">
        <v>12258671838.52</v>
      </c>
      <c r="Q495" s="30">
        <v>21241667678.929996</v>
      </c>
      <c r="S495" s="91">
        <v>55937009366.839996</v>
      </c>
      <c r="T495" s="43">
        <f t="shared" si="21"/>
        <v>223748037</v>
      </c>
      <c r="U495" s="43">
        <f>VLOOKUP(A495,'IVC - CÁLCULO INICIAL'!$A$12:$U$1118,21,0)</f>
        <v>151861524.63999999</v>
      </c>
      <c r="V495" s="43">
        <f t="shared" si="22"/>
        <v>71886512.360000014</v>
      </c>
      <c r="W495" s="46">
        <f t="shared" si="23"/>
        <v>17971628.09</v>
      </c>
    </row>
    <row r="496" spans="1:23" x14ac:dyDescent="0.2">
      <c r="A496" s="26" t="s">
        <v>977</v>
      </c>
      <c r="B496" s="9">
        <v>899999364</v>
      </c>
      <c r="C496" s="6" t="s">
        <v>926</v>
      </c>
      <c r="D496" s="6" t="s">
        <v>978</v>
      </c>
      <c r="E496" s="9" t="s">
        <v>13</v>
      </c>
      <c r="F496" s="19">
        <v>7575</v>
      </c>
      <c r="G496" s="19">
        <v>12545577996.860001</v>
      </c>
      <c r="H496" s="20">
        <v>4043399626</v>
      </c>
      <c r="I496" s="7">
        <v>0</v>
      </c>
      <c r="J496" s="7">
        <v>4043399626</v>
      </c>
      <c r="K496" s="13">
        <v>0</v>
      </c>
      <c r="L496" s="18">
        <v>138331353.00999999</v>
      </c>
      <c r="M496" s="69">
        <v>0</v>
      </c>
      <c r="N496" s="13">
        <v>0</v>
      </c>
      <c r="O496" s="14">
        <v>0</v>
      </c>
      <c r="P496" s="28">
        <v>2415288028.79</v>
      </c>
      <c r="Q496" s="30">
        <v>5948558989.0600004</v>
      </c>
      <c r="S496" s="91">
        <v>12545577996.860001</v>
      </c>
      <c r="T496" s="43">
        <f t="shared" si="21"/>
        <v>50182312</v>
      </c>
      <c r="U496" s="43">
        <f>VLOOKUP(A496,'IVC - CÁLCULO INICIAL'!$A$12:$U$1118,21,0)</f>
        <v>34059572</v>
      </c>
      <c r="V496" s="43">
        <f t="shared" si="22"/>
        <v>16122740</v>
      </c>
      <c r="W496" s="46">
        <f t="shared" si="23"/>
        <v>4030685</v>
      </c>
    </row>
    <row r="497" spans="1:23" x14ac:dyDescent="0.2">
      <c r="A497" s="26" t="s">
        <v>979</v>
      </c>
      <c r="B497" s="9">
        <v>899999420</v>
      </c>
      <c r="C497" s="6" t="s">
        <v>926</v>
      </c>
      <c r="D497" s="6" t="s">
        <v>980</v>
      </c>
      <c r="E497" s="9" t="s">
        <v>13</v>
      </c>
      <c r="F497" s="19">
        <v>4522</v>
      </c>
      <c r="G497" s="19">
        <v>7062818709.7399998</v>
      </c>
      <c r="H497" s="20">
        <v>2436614280</v>
      </c>
      <c r="I497" s="7">
        <v>0</v>
      </c>
      <c r="J497" s="7">
        <v>2436614280</v>
      </c>
      <c r="K497" s="13">
        <v>0</v>
      </c>
      <c r="L497" s="18">
        <v>52165561.590000004</v>
      </c>
      <c r="M497" s="69">
        <v>0</v>
      </c>
      <c r="N497" s="13">
        <v>0</v>
      </c>
      <c r="O497" s="14">
        <v>0</v>
      </c>
      <c r="P497" s="28">
        <v>1442534604.9300001</v>
      </c>
      <c r="Q497" s="30">
        <v>3131504263.2199993</v>
      </c>
      <c r="S497" s="91">
        <v>7062818709.7399998</v>
      </c>
      <c r="T497" s="43">
        <f t="shared" si="21"/>
        <v>28251275</v>
      </c>
      <c r="U497" s="43">
        <f>VLOOKUP(A497,'IVC - CÁLCULO INICIAL'!$A$12:$U$1118,21,0)</f>
        <v>19174611.359999999</v>
      </c>
      <c r="V497" s="43">
        <f t="shared" si="22"/>
        <v>9076663.6400000006</v>
      </c>
      <c r="W497" s="46">
        <f t="shared" si="23"/>
        <v>2269165.91</v>
      </c>
    </row>
    <row r="498" spans="1:23" x14ac:dyDescent="0.2">
      <c r="A498" s="26" t="s">
        <v>981</v>
      </c>
      <c r="B498" s="9">
        <v>899999433</v>
      </c>
      <c r="C498" s="6" t="s">
        <v>926</v>
      </c>
      <c r="D498" s="6" t="s">
        <v>982</v>
      </c>
      <c r="E498" s="9" t="s">
        <v>13</v>
      </c>
      <c r="F498" s="19">
        <v>19807</v>
      </c>
      <c r="G498" s="19">
        <v>27722098148.790001</v>
      </c>
      <c r="H498" s="20">
        <v>10615146847</v>
      </c>
      <c r="I498" s="7">
        <v>0</v>
      </c>
      <c r="J498" s="7">
        <v>10615146847</v>
      </c>
      <c r="K498" s="13">
        <v>0</v>
      </c>
      <c r="L498" s="18">
        <v>722791064.70000005</v>
      </c>
      <c r="M498" s="69">
        <v>132686338.01000001</v>
      </c>
      <c r="N498" s="13">
        <v>0</v>
      </c>
      <c r="O498" s="14">
        <v>0</v>
      </c>
      <c r="P498" s="28">
        <v>6080347188.7600002</v>
      </c>
      <c r="Q498" s="30">
        <v>10171126710.32</v>
      </c>
      <c r="S498" s="91">
        <v>27722098148.790001</v>
      </c>
      <c r="T498" s="43">
        <f t="shared" si="21"/>
        <v>110888393</v>
      </c>
      <c r="U498" s="43">
        <f>VLOOKUP(A498,'IVC - CÁLCULO INICIAL'!$A$12:$U$1118,21,0)</f>
        <v>75261801.359999999</v>
      </c>
      <c r="V498" s="43">
        <f t="shared" si="22"/>
        <v>35626591.640000001</v>
      </c>
      <c r="W498" s="46">
        <f t="shared" si="23"/>
        <v>8906647.9100000001</v>
      </c>
    </row>
    <row r="499" spans="1:23" x14ac:dyDescent="0.2">
      <c r="A499" s="26" t="s">
        <v>983</v>
      </c>
      <c r="B499" s="9">
        <v>899999323</v>
      </c>
      <c r="C499" s="6" t="s">
        <v>926</v>
      </c>
      <c r="D499" s="6" t="s">
        <v>984</v>
      </c>
      <c r="E499" s="9" t="s">
        <v>13</v>
      </c>
      <c r="F499" s="19">
        <v>2351</v>
      </c>
      <c r="G499" s="19">
        <v>4038152032.2199998</v>
      </c>
      <c r="H499" s="20">
        <v>1237469794</v>
      </c>
      <c r="I499" s="7">
        <v>0</v>
      </c>
      <c r="J499" s="7">
        <v>1237469794</v>
      </c>
      <c r="K499" s="13">
        <v>0</v>
      </c>
      <c r="L499" s="18">
        <v>27501574.030000001</v>
      </c>
      <c r="M499" s="69">
        <v>0</v>
      </c>
      <c r="N499" s="13">
        <v>0</v>
      </c>
      <c r="O499" s="14">
        <v>0</v>
      </c>
      <c r="P499" s="28">
        <v>749990336.63999999</v>
      </c>
      <c r="Q499" s="30">
        <v>2023190327.5499997</v>
      </c>
      <c r="S499" s="91">
        <v>4038152032.2199998</v>
      </c>
      <c r="T499" s="43">
        <f t="shared" si="21"/>
        <v>16152608</v>
      </c>
      <c r="U499" s="43">
        <f>VLOOKUP(A499,'IVC - CÁLCULO INICIAL'!$A$12:$U$1118,21,0)</f>
        <v>10963044.640000001</v>
      </c>
      <c r="V499" s="43">
        <f t="shared" si="22"/>
        <v>5189563.3599999994</v>
      </c>
      <c r="W499" s="46">
        <f t="shared" si="23"/>
        <v>1297390.8400000001</v>
      </c>
    </row>
    <row r="500" spans="1:23" x14ac:dyDescent="0.2">
      <c r="A500" s="26" t="s">
        <v>985</v>
      </c>
      <c r="B500" s="9">
        <v>890680008</v>
      </c>
      <c r="C500" s="6" t="s">
        <v>926</v>
      </c>
      <c r="D500" s="6" t="s">
        <v>986</v>
      </c>
      <c r="E500" s="9" t="s">
        <v>13</v>
      </c>
      <c r="F500" s="19">
        <v>59556</v>
      </c>
      <c r="G500" s="19">
        <v>92061674276.199997</v>
      </c>
      <c r="H500" s="20">
        <v>32108492722</v>
      </c>
      <c r="I500" s="7">
        <v>0</v>
      </c>
      <c r="J500" s="7">
        <v>32108492722</v>
      </c>
      <c r="K500" s="13">
        <v>0</v>
      </c>
      <c r="L500" s="18">
        <v>1475106411.76</v>
      </c>
      <c r="M500" s="69">
        <v>0</v>
      </c>
      <c r="N500" s="13">
        <v>0</v>
      </c>
      <c r="O500" s="14">
        <v>0</v>
      </c>
      <c r="P500" s="28">
        <v>18317317179.240002</v>
      </c>
      <c r="Q500" s="30">
        <v>40160757963.199997</v>
      </c>
      <c r="S500" s="91">
        <v>92061674276.199997</v>
      </c>
      <c r="T500" s="43">
        <f t="shared" si="21"/>
        <v>368246697</v>
      </c>
      <c r="U500" s="43">
        <f>VLOOKUP(A500,'IVC - CÁLCULO INICIAL'!$A$12:$U$1118,21,0)</f>
        <v>249935175.36000001</v>
      </c>
      <c r="V500" s="43">
        <f t="shared" si="22"/>
        <v>118311521.63999999</v>
      </c>
      <c r="W500" s="46">
        <f t="shared" si="23"/>
        <v>29577880.41</v>
      </c>
    </row>
    <row r="501" spans="1:23" x14ac:dyDescent="0.2">
      <c r="A501" s="26" t="s">
        <v>987</v>
      </c>
      <c r="B501" s="9">
        <v>800094671</v>
      </c>
      <c r="C501" s="6" t="s">
        <v>926</v>
      </c>
      <c r="D501" s="6" t="s">
        <v>988</v>
      </c>
      <c r="E501" s="9" t="s">
        <v>16</v>
      </c>
      <c r="F501" s="19">
        <v>2984</v>
      </c>
      <c r="G501" s="19">
        <v>6150851689.3999996</v>
      </c>
      <c r="H501" s="20">
        <v>1505456345</v>
      </c>
      <c r="I501" s="7">
        <v>0</v>
      </c>
      <c r="J501" s="7">
        <v>1505456345</v>
      </c>
      <c r="K501" s="13">
        <v>0</v>
      </c>
      <c r="L501" s="18">
        <v>35369517.020000003</v>
      </c>
      <c r="M501" s="69">
        <v>0</v>
      </c>
      <c r="N501" s="13">
        <v>0</v>
      </c>
      <c r="O501" s="14">
        <v>0</v>
      </c>
      <c r="P501" s="28">
        <v>952328155.12</v>
      </c>
      <c r="Q501" s="30">
        <v>3657697672.2599993</v>
      </c>
      <c r="S501" s="91">
        <v>6150851689.3999996</v>
      </c>
      <c r="T501" s="43">
        <f t="shared" si="21"/>
        <v>24603407</v>
      </c>
      <c r="U501" s="43">
        <f>VLOOKUP(A501,'IVC - CÁLCULO INICIAL'!$A$12:$U$1118,21,0)</f>
        <v>16698742.640000001</v>
      </c>
      <c r="V501" s="43">
        <f t="shared" si="22"/>
        <v>7904664.3599999994</v>
      </c>
      <c r="W501" s="46">
        <f t="shared" si="23"/>
        <v>1976166.09</v>
      </c>
    </row>
    <row r="502" spans="1:23" x14ac:dyDescent="0.2">
      <c r="A502" s="26" t="s">
        <v>989</v>
      </c>
      <c r="B502" s="9">
        <v>899999419</v>
      </c>
      <c r="C502" s="6" t="s">
        <v>926</v>
      </c>
      <c r="D502" s="6" t="s">
        <v>990</v>
      </c>
      <c r="E502" s="9" t="s">
        <v>13</v>
      </c>
      <c r="F502" s="19">
        <v>2647</v>
      </c>
      <c r="G502" s="19">
        <v>3837005121.1100001</v>
      </c>
      <c r="H502" s="20">
        <v>1433859915</v>
      </c>
      <c r="I502" s="7">
        <v>0</v>
      </c>
      <c r="J502" s="7">
        <v>1433859915</v>
      </c>
      <c r="K502" s="13">
        <v>0</v>
      </c>
      <c r="L502" s="18">
        <v>130178731.08</v>
      </c>
      <c r="M502" s="69">
        <v>0</v>
      </c>
      <c r="N502" s="13">
        <v>0</v>
      </c>
      <c r="O502" s="14">
        <v>0</v>
      </c>
      <c r="P502" s="28">
        <v>818606473.82000005</v>
      </c>
      <c r="Q502" s="30">
        <v>1454360001.21</v>
      </c>
      <c r="S502" s="91">
        <v>3837005121.1100001</v>
      </c>
      <c r="T502" s="43">
        <f t="shared" si="21"/>
        <v>15348020</v>
      </c>
      <c r="U502" s="43">
        <f>VLOOKUP(A502,'IVC - CÁLCULO INICIAL'!$A$12:$U$1118,21,0)</f>
        <v>10416957.359999999</v>
      </c>
      <c r="V502" s="43">
        <f t="shared" si="22"/>
        <v>4931062.6400000006</v>
      </c>
      <c r="W502" s="46">
        <f t="shared" si="23"/>
        <v>1232765.6599999999</v>
      </c>
    </row>
    <row r="503" spans="1:23" x14ac:dyDescent="0.2">
      <c r="A503" s="26" t="s">
        <v>991</v>
      </c>
      <c r="B503" s="9">
        <v>899999331</v>
      </c>
      <c r="C503" s="6" t="s">
        <v>926</v>
      </c>
      <c r="D503" s="6" t="s">
        <v>992</v>
      </c>
      <c r="E503" s="9" t="s">
        <v>13</v>
      </c>
      <c r="F503" s="19">
        <v>5342</v>
      </c>
      <c r="G503" s="19">
        <v>10330067977.75</v>
      </c>
      <c r="H503" s="20">
        <v>2843679634</v>
      </c>
      <c r="I503" s="7">
        <v>0</v>
      </c>
      <c r="J503" s="7">
        <v>2843679634</v>
      </c>
      <c r="K503" s="13">
        <v>0</v>
      </c>
      <c r="L503" s="18">
        <v>74717555.859999999</v>
      </c>
      <c r="M503" s="69">
        <v>0</v>
      </c>
      <c r="N503" s="13">
        <v>0</v>
      </c>
      <c r="O503" s="14">
        <v>0</v>
      </c>
      <c r="P503" s="28">
        <v>1702637636.5799999</v>
      </c>
      <c r="Q503" s="30">
        <v>5709033151.3100004</v>
      </c>
      <c r="S503" s="91">
        <v>10330067977.75</v>
      </c>
      <c r="T503" s="43">
        <f t="shared" si="21"/>
        <v>41320272</v>
      </c>
      <c r="U503" s="43">
        <f>VLOOKUP(A503,'IVC - CÁLCULO INICIAL'!$A$12:$U$1118,21,0)</f>
        <v>28044758</v>
      </c>
      <c r="V503" s="43">
        <f t="shared" si="22"/>
        <v>13275514</v>
      </c>
      <c r="W503" s="46">
        <f t="shared" si="23"/>
        <v>3318878.5</v>
      </c>
    </row>
    <row r="504" spans="1:23" x14ac:dyDescent="0.2">
      <c r="A504" s="26" t="s">
        <v>993</v>
      </c>
      <c r="B504" s="9">
        <v>800094684</v>
      </c>
      <c r="C504" s="6" t="s">
        <v>926</v>
      </c>
      <c r="D504" s="6" t="s">
        <v>994</v>
      </c>
      <c r="E504" s="9" t="s">
        <v>13</v>
      </c>
      <c r="F504" s="19">
        <v>2097</v>
      </c>
      <c r="G504" s="19">
        <v>3908883169.1500001</v>
      </c>
      <c r="H504" s="20">
        <v>1084738379</v>
      </c>
      <c r="I504" s="7">
        <v>0</v>
      </c>
      <c r="J504" s="7">
        <v>1084738379</v>
      </c>
      <c r="K504" s="13">
        <v>0</v>
      </c>
      <c r="L504" s="18">
        <v>24113081.870000001</v>
      </c>
      <c r="M504" s="69">
        <v>0</v>
      </c>
      <c r="N504" s="13">
        <v>0</v>
      </c>
      <c r="O504" s="14">
        <v>0</v>
      </c>
      <c r="P504" s="28">
        <v>668608406.49000001</v>
      </c>
      <c r="Q504" s="30">
        <v>2131423301.7900002</v>
      </c>
      <c r="S504" s="91">
        <v>3908883169.1500001</v>
      </c>
      <c r="T504" s="43">
        <f t="shared" si="21"/>
        <v>15635533</v>
      </c>
      <c r="U504" s="43">
        <f>VLOOKUP(A504,'IVC - CÁLCULO INICIAL'!$A$12:$U$1118,21,0)</f>
        <v>10612096.640000001</v>
      </c>
      <c r="V504" s="43">
        <f t="shared" si="22"/>
        <v>5023436.3599999994</v>
      </c>
      <c r="W504" s="46">
        <f t="shared" si="23"/>
        <v>1255859.0900000001</v>
      </c>
    </row>
    <row r="505" spans="1:23" x14ac:dyDescent="0.2">
      <c r="A505" s="26" t="s">
        <v>995</v>
      </c>
      <c r="B505" s="9">
        <v>890680378</v>
      </c>
      <c r="C505" s="6" t="s">
        <v>926</v>
      </c>
      <c r="D505" s="6" t="s">
        <v>996</v>
      </c>
      <c r="E505" s="9" t="s">
        <v>13</v>
      </c>
      <c r="F505" s="19">
        <v>52407</v>
      </c>
      <c r="G505" s="19">
        <v>83865587408.990005</v>
      </c>
      <c r="H505" s="20">
        <v>28304868420</v>
      </c>
      <c r="I505" s="7">
        <v>0</v>
      </c>
      <c r="J505" s="7">
        <v>28304868420</v>
      </c>
      <c r="K505" s="13">
        <v>0</v>
      </c>
      <c r="L505" s="18">
        <v>1480616823.72</v>
      </c>
      <c r="M505" s="69">
        <v>0</v>
      </c>
      <c r="N505" s="13">
        <v>0</v>
      </c>
      <c r="O505" s="14">
        <v>0</v>
      </c>
      <c r="P505" s="28">
        <v>16415852317.25</v>
      </c>
      <c r="Q505" s="30">
        <v>37664249848.020004</v>
      </c>
      <c r="S505" s="91">
        <v>83865587408.990005</v>
      </c>
      <c r="T505" s="43">
        <f t="shared" si="21"/>
        <v>335462350</v>
      </c>
      <c r="U505" s="43">
        <f>VLOOKUP(A505,'IVC - CÁLCULO INICIAL'!$A$12:$U$1118,21,0)</f>
        <v>227683891.36000001</v>
      </c>
      <c r="V505" s="43">
        <f t="shared" si="22"/>
        <v>107778458.63999999</v>
      </c>
      <c r="W505" s="46">
        <f t="shared" si="23"/>
        <v>26944614.66</v>
      </c>
    </row>
    <row r="506" spans="1:23" x14ac:dyDescent="0.2">
      <c r="A506" s="26" t="s">
        <v>997</v>
      </c>
      <c r="B506" s="9">
        <v>832000992</v>
      </c>
      <c r="C506" s="6" t="s">
        <v>926</v>
      </c>
      <c r="D506" s="6" t="s">
        <v>117</v>
      </c>
      <c r="E506" s="9" t="s">
        <v>13</v>
      </c>
      <c r="F506" s="19">
        <v>3851</v>
      </c>
      <c r="G506" s="19">
        <v>5809010141.289999</v>
      </c>
      <c r="H506" s="20">
        <v>1921211284</v>
      </c>
      <c r="I506" s="7">
        <v>0</v>
      </c>
      <c r="J506" s="7">
        <v>1921211284</v>
      </c>
      <c r="K506" s="13">
        <v>0</v>
      </c>
      <c r="L506" s="18">
        <v>67181807.780000001</v>
      </c>
      <c r="M506" s="69">
        <v>0</v>
      </c>
      <c r="N506" s="13">
        <v>0</v>
      </c>
      <c r="O506" s="14">
        <v>0</v>
      </c>
      <c r="P506" s="28">
        <v>1228707572.79</v>
      </c>
      <c r="Q506" s="30">
        <v>2591909476.7199998</v>
      </c>
      <c r="S506" s="91">
        <v>5809010141.289999</v>
      </c>
      <c r="T506" s="43">
        <f t="shared" si="21"/>
        <v>23236041</v>
      </c>
      <c r="U506" s="43">
        <f>VLOOKUP(A506,'IVC - CÁLCULO INICIAL'!$A$12:$U$1118,21,0)</f>
        <v>15770688</v>
      </c>
      <c r="V506" s="43">
        <f t="shared" si="22"/>
        <v>7465353</v>
      </c>
      <c r="W506" s="46">
        <f t="shared" si="23"/>
        <v>1866338.25</v>
      </c>
    </row>
    <row r="507" spans="1:23" x14ac:dyDescent="0.2">
      <c r="A507" s="26" t="s">
        <v>998</v>
      </c>
      <c r="B507" s="9">
        <v>899999362</v>
      </c>
      <c r="C507" s="6" t="s">
        <v>926</v>
      </c>
      <c r="D507" s="6" t="s">
        <v>999</v>
      </c>
      <c r="E507" s="9" t="s">
        <v>13</v>
      </c>
      <c r="F507" s="19">
        <v>4767</v>
      </c>
      <c r="G507" s="19">
        <v>7681087276.71</v>
      </c>
      <c r="H507" s="20">
        <v>2539698291</v>
      </c>
      <c r="I507" s="7">
        <v>0</v>
      </c>
      <c r="J507" s="7">
        <v>2539698291</v>
      </c>
      <c r="K507" s="13">
        <v>0</v>
      </c>
      <c r="L507" s="18">
        <v>168736965.63</v>
      </c>
      <c r="M507" s="69">
        <v>0</v>
      </c>
      <c r="N507" s="13">
        <v>0</v>
      </c>
      <c r="O507" s="14">
        <v>0</v>
      </c>
      <c r="P507" s="28">
        <v>1519767652.3699999</v>
      </c>
      <c r="Q507" s="30">
        <v>3452884367.71</v>
      </c>
      <c r="S507" s="91">
        <v>7681087276.71</v>
      </c>
      <c r="T507" s="43">
        <f t="shared" si="21"/>
        <v>30724349</v>
      </c>
      <c r="U507" s="43">
        <f>VLOOKUP(A507,'IVC - CÁLCULO INICIAL'!$A$12:$U$1118,21,0)</f>
        <v>20853128</v>
      </c>
      <c r="V507" s="43">
        <f t="shared" si="22"/>
        <v>9871221</v>
      </c>
      <c r="W507" s="46">
        <f t="shared" si="23"/>
        <v>2467805.25</v>
      </c>
    </row>
    <row r="508" spans="1:23" x14ac:dyDescent="0.2">
      <c r="A508" s="26" t="s">
        <v>1000</v>
      </c>
      <c r="B508" s="9">
        <v>899999701</v>
      </c>
      <c r="C508" s="6" t="s">
        <v>926</v>
      </c>
      <c r="D508" s="6" t="s">
        <v>1001</v>
      </c>
      <c r="E508" s="9" t="s">
        <v>13</v>
      </c>
      <c r="F508" s="19">
        <v>13952</v>
      </c>
      <c r="G508" s="19">
        <v>24542129087.540001</v>
      </c>
      <c r="H508" s="20">
        <v>7485571717</v>
      </c>
      <c r="I508" s="7">
        <v>0</v>
      </c>
      <c r="J508" s="7">
        <v>7485571717</v>
      </c>
      <c r="K508" s="13">
        <v>0</v>
      </c>
      <c r="L508" s="18">
        <v>320243606.16000003</v>
      </c>
      <c r="M508" s="69">
        <v>0</v>
      </c>
      <c r="N508" s="13">
        <v>0</v>
      </c>
      <c r="O508" s="14">
        <v>0</v>
      </c>
      <c r="P508" s="28">
        <v>4443453385.9499998</v>
      </c>
      <c r="Q508" s="30">
        <v>12292860378.43</v>
      </c>
      <c r="S508" s="91">
        <v>24542129087.540001</v>
      </c>
      <c r="T508" s="43">
        <f t="shared" si="21"/>
        <v>98168516</v>
      </c>
      <c r="U508" s="43">
        <f>VLOOKUP(A508,'IVC - CÁLCULO INICIAL'!$A$12:$U$1118,21,0)</f>
        <v>66628609.359999999</v>
      </c>
      <c r="V508" s="43">
        <f t="shared" si="22"/>
        <v>31539906.640000001</v>
      </c>
      <c r="W508" s="46">
        <f t="shared" si="23"/>
        <v>7884976.6600000001</v>
      </c>
    </row>
    <row r="509" spans="1:23" x14ac:dyDescent="0.2">
      <c r="A509" s="26" t="s">
        <v>1002</v>
      </c>
      <c r="B509" s="9">
        <v>899999442</v>
      </c>
      <c r="C509" s="6" t="s">
        <v>926</v>
      </c>
      <c r="D509" s="6" t="s">
        <v>1003</v>
      </c>
      <c r="E509" s="9" t="s">
        <v>13</v>
      </c>
      <c r="F509" s="19">
        <v>3632</v>
      </c>
      <c r="G509" s="19">
        <v>5503212789.6999998</v>
      </c>
      <c r="H509" s="20">
        <v>1934134519</v>
      </c>
      <c r="I509" s="7">
        <v>0</v>
      </c>
      <c r="J509" s="7">
        <v>1934134519</v>
      </c>
      <c r="K509" s="13">
        <v>0</v>
      </c>
      <c r="L509" s="18">
        <v>174875438.12</v>
      </c>
      <c r="M509" s="69">
        <v>0</v>
      </c>
      <c r="N509" s="13">
        <v>0</v>
      </c>
      <c r="O509" s="14">
        <v>0</v>
      </c>
      <c r="P509" s="28">
        <v>1155942552.8900001</v>
      </c>
      <c r="Q509" s="30">
        <v>2238260279.6899996</v>
      </c>
      <c r="S509" s="91">
        <v>5503212789.6999998</v>
      </c>
      <c r="T509" s="43">
        <f t="shared" si="21"/>
        <v>22012851</v>
      </c>
      <c r="U509" s="43">
        <f>VLOOKUP(A509,'IVC - CÁLCULO INICIAL'!$A$12:$U$1118,21,0)</f>
        <v>14940489.359999999</v>
      </c>
      <c r="V509" s="43">
        <f t="shared" si="22"/>
        <v>7072361.6400000006</v>
      </c>
      <c r="W509" s="46">
        <f t="shared" si="23"/>
        <v>1768090.41</v>
      </c>
    </row>
    <row r="510" spans="1:23" x14ac:dyDescent="0.2">
      <c r="A510" s="26" t="s">
        <v>1004</v>
      </c>
      <c r="B510" s="9">
        <v>800011271</v>
      </c>
      <c r="C510" s="6" t="s">
        <v>926</v>
      </c>
      <c r="D510" s="6" t="s">
        <v>1005</v>
      </c>
      <c r="E510" s="9" t="s">
        <v>16</v>
      </c>
      <c r="F510" s="19">
        <v>1265</v>
      </c>
      <c r="G510" s="19">
        <v>2833829412.3899999</v>
      </c>
      <c r="H510" s="20">
        <v>639336320</v>
      </c>
      <c r="I510" s="7">
        <v>0</v>
      </c>
      <c r="J510" s="7">
        <v>639336320</v>
      </c>
      <c r="K510" s="13">
        <v>0</v>
      </c>
      <c r="L510" s="18">
        <v>18648466.640000001</v>
      </c>
      <c r="M510" s="69">
        <v>0</v>
      </c>
      <c r="N510" s="13">
        <v>0</v>
      </c>
      <c r="O510" s="14">
        <v>0</v>
      </c>
      <c r="P510" s="28">
        <v>403399057.66000003</v>
      </c>
      <c r="Q510" s="30">
        <v>1772445568.0899999</v>
      </c>
      <c r="S510" s="91">
        <v>2833829412.3899999</v>
      </c>
      <c r="T510" s="43">
        <f t="shared" si="21"/>
        <v>11335318</v>
      </c>
      <c r="U510" s="43">
        <f>VLOOKUP(A510,'IVC - CÁLCULO INICIAL'!$A$12:$U$1118,21,0)</f>
        <v>7693469.3600000003</v>
      </c>
      <c r="V510" s="43">
        <f t="shared" si="22"/>
        <v>3641848.6399999997</v>
      </c>
      <c r="W510" s="46">
        <f t="shared" si="23"/>
        <v>910462.16</v>
      </c>
    </row>
    <row r="511" spans="1:23" x14ac:dyDescent="0.2">
      <c r="A511" s="26" t="s">
        <v>1006</v>
      </c>
      <c r="B511" s="9">
        <v>899999395</v>
      </c>
      <c r="C511" s="6" t="s">
        <v>926</v>
      </c>
      <c r="D511" s="6" t="s">
        <v>1007</v>
      </c>
      <c r="E511" s="9" t="s">
        <v>13</v>
      </c>
      <c r="F511" s="19">
        <v>2840</v>
      </c>
      <c r="G511" s="19">
        <v>4531912816.5100002</v>
      </c>
      <c r="H511" s="20">
        <v>1533582069</v>
      </c>
      <c r="I511" s="7">
        <v>0</v>
      </c>
      <c r="J511" s="7">
        <v>1533582069</v>
      </c>
      <c r="K511" s="13">
        <v>0</v>
      </c>
      <c r="L511" s="18">
        <v>68267557.120000005</v>
      </c>
      <c r="M511" s="69">
        <v>0</v>
      </c>
      <c r="N511" s="13">
        <v>0</v>
      </c>
      <c r="O511" s="14">
        <v>0</v>
      </c>
      <c r="P511" s="28">
        <v>890733204.05999994</v>
      </c>
      <c r="Q511" s="30">
        <v>2039329986.3300004</v>
      </c>
      <c r="S511" s="91">
        <v>4531912816.5100002</v>
      </c>
      <c r="T511" s="43">
        <f t="shared" si="21"/>
        <v>18127651</v>
      </c>
      <c r="U511" s="43">
        <f>VLOOKUP(A511,'IVC - CÁLCULO INICIAL'!$A$12:$U$1118,21,0)</f>
        <v>12303539.359999999</v>
      </c>
      <c r="V511" s="43">
        <f t="shared" si="22"/>
        <v>5824111.6400000006</v>
      </c>
      <c r="W511" s="46">
        <f t="shared" si="23"/>
        <v>1456027.91</v>
      </c>
    </row>
    <row r="512" spans="1:23" x14ac:dyDescent="0.2">
      <c r="A512" s="26" t="s">
        <v>1008</v>
      </c>
      <c r="B512" s="9">
        <v>800094685</v>
      </c>
      <c r="C512" s="6" t="s">
        <v>926</v>
      </c>
      <c r="D512" s="6" t="s">
        <v>1009</v>
      </c>
      <c r="E512" s="9" t="s">
        <v>13</v>
      </c>
      <c r="F512" s="19">
        <v>1944</v>
      </c>
      <c r="G512" s="19">
        <v>3766937519.23</v>
      </c>
      <c r="H512" s="20">
        <v>1031011150</v>
      </c>
      <c r="I512" s="7">
        <v>0</v>
      </c>
      <c r="J512" s="7">
        <v>1031011150</v>
      </c>
      <c r="K512" s="13">
        <v>0</v>
      </c>
      <c r="L512" s="18">
        <v>25586772.120000001</v>
      </c>
      <c r="M512" s="69">
        <v>0</v>
      </c>
      <c r="N512" s="13">
        <v>0</v>
      </c>
      <c r="O512" s="14">
        <v>0</v>
      </c>
      <c r="P512" s="28">
        <v>619140958.75</v>
      </c>
      <c r="Q512" s="30">
        <v>2091198638.3600001</v>
      </c>
      <c r="S512" s="91">
        <v>3766937519.23</v>
      </c>
      <c r="T512" s="43">
        <f t="shared" si="21"/>
        <v>15067750</v>
      </c>
      <c r="U512" s="43">
        <f>VLOOKUP(A512,'IVC - CÁLCULO INICIAL'!$A$12:$U$1118,21,0)</f>
        <v>10226733.359999999</v>
      </c>
      <c r="V512" s="43">
        <f t="shared" si="22"/>
        <v>4841016.6400000006</v>
      </c>
      <c r="W512" s="46">
        <f t="shared" si="23"/>
        <v>1210254.1599999999</v>
      </c>
    </row>
    <row r="513" spans="1:23" x14ac:dyDescent="0.2">
      <c r="A513" s="26" t="s">
        <v>1010</v>
      </c>
      <c r="B513" s="9">
        <v>800094701</v>
      </c>
      <c r="C513" s="6" t="s">
        <v>926</v>
      </c>
      <c r="D513" s="6" t="s">
        <v>1011</v>
      </c>
      <c r="E513" s="9" t="s">
        <v>13</v>
      </c>
      <c r="F513" s="19">
        <v>3272</v>
      </c>
      <c r="G513" s="19">
        <v>4878125183</v>
      </c>
      <c r="H513" s="20">
        <v>1771522626</v>
      </c>
      <c r="I513" s="7">
        <v>0</v>
      </c>
      <c r="J513" s="7">
        <v>1771522626</v>
      </c>
      <c r="K513" s="13">
        <v>0</v>
      </c>
      <c r="L513" s="18">
        <v>41956854.140000001</v>
      </c>
      <c r="M513" s="69">
        <v>0</v>
      </c>
      <c r="N513" s="13">
        <v>0</v>
      </c>
      <c r="O513" s="14">
        <v>0</v>
      </c>
      <c r="P513" s="28">
        <v>1042646140.34</v>
      </c>
      <c r="Q513" s="30">
        <v>2021999562.52</v>
      </c>
      <c r="S513" s="91">
        <v>4878125183</v>
      </c>
      <c r="T513" s="43">
        <f t="shared" si="21"/>
        <v>19512501</v>
      </c>
      <c r="U513" s="43">
        <f>VLOOKUP(A513,'IVC - CÁLCULO INICIAL'!$A$12:$U$1118,21,0)</f>
        <v>13243460</v>
      </c>
      <c r="V513" s="43">
        <f t="shared" si="22"/>
        <v>6269041</v>
      </c>
      <c r="W513" s="46">
        <f t="shared" si="23"/>
        <v>1567260.25</v>
      </c>
    </row>
    <row r="514" spans="1:23" x14ac:dyDescent="0.2">
      <c r="A514" s="26" t="s">
        <v>1012</v>
      </c>
      <c r="B514" s="9">
        <v>800094704</v>
      </c>
      <c r="C514" s="6" t="s">
        <v>926</v>
      </c>
      <c r="D514" s="6" t="s">
        <v>1013</v>
      </c>
      <c r="E514" s="9" t="s">
        <v>13</v>
      </c>
      <c r="F514" s="19">
        <v>2588</v>
      </c>
      <c r="G514" s="19">
        <v>3830786476.23</v>
      </c>
      <c r="H514" s="20">
        <v>1399534671</v>
      </c>
      <c r="I514" s="7">
        <v>0</v>
      </c>
      <c r="J514" s="7">
        <v>1399534671</v>
      </c>
      <c r="K514" s="13">
        <v>0</v>
      </c>
      <c r="L514" s="18">
        <v>28174789.190000001</v>
      </c>
      <c r="M514" s="69">
        <v>0</v>
      </c>
      <c r="N514" s="13">
        <v>0</v>
      </c>
      <c r="O514" s="14">
        <v>0</v>
      </c>
      <c r="P514" s="28">
        <v>825946804.76999998</v>
      </c>
      <c r="Q514" s="30">
        <v>1577130211.27</v>
      </c>
      <c r="S514" s="91">
        <v>3830786476.23</v>
      </c>
      <c r="T514" s="43">
        <f t="shared" si="21"/>
        <v>15323146</v>
      </c>
      <c r="U514" s="43">
        <f>VLOOKUP(A514,'IVC - CÁLCULO INICIAL'!$A$12:$U$1118,21,0)</f>
        <v>10400074.640000001</v>
      </c>
      <c r="V514" s="43">
        <f t="shared" si="22"/>
        <v>4923071.3599999994</v>
      </c>
      <c r="W514" s="46">
        <f t="shared" si="23"/>
        <v>1230767.8400000001</v>
      </c>
    </row>
    <row r="515" spans="1:23" x14ac:dyDescent="0.2">
      <c r="A515" s="26" t="s">
        <v>1014</v>
      </c>
      <c r="B515" s="9">
        <v>800004018</v>
      </c>
      <c r="C515" s="6" t="s">
        <v>926</v>
      </c>
      <c r="D515" s="6" t="s">
        <v>1015</v>
      </c>
      <c r="E515" s="9" t="s">
        <v>16</v>
      </c>
      <c r="F515" s="19">
        <v>1606</v>
      </c>
      <c r="G515" s="19">
        <v>3388474460.5599995</v>
      </c>
      <c r="H515" s="20">
        <v>844991530</v>
      </c>
      <c r="I515" s="7">
        <v>0</v>
      </c>
      <c r="J515" s="7">
        <v>844991530</v>
      </c>
      <c r="K515" s="13">
        <v>0</v>
      </c>
      <c r="L515" s="18">
        <v>24281551.260000002</v>
      </c>
      <c r="M515" s="69">
        <v>0</v>
      </c>
      <c r="N515" s="13">
        <v>0</v>
      </c>
      <c r="O515" s="14">
        <v>0</v>
      </c>
      <c r="P515" s="28">
        <v>512227442.68000001</v>
      </c>
      <c r="Q515" s="30">
        <v>2006973936.6199996</v>
      </c>
      <c r="S515" s="91">
        <v>3388474460.5599995</v>
      </c>
      <c r="T515" s="43">
        <f t="shared" si="21"/>
        <v>13553898</v>
      </c>
      <c r="U515" s="43">
        <f>VLOOKUP(A515,'IVC - CÁLCULO INICIAL'!$A$12:$U$1118,21,0)</f>
        <v>9199256.6400000006</v>
      </c>
      <c r="V515" s="43">
        <f t="shared" si="22"/>
        <v>4354641.3599999994</v>
      </c>
      <c r="W515" s="46">
        <f t="shared" si="23"/>
        <v>1088660.3400000001</v>
      </c>
    </row>
    <row r="516" spans="1:23" x14ac:dyDescent="0.2">
      <c r="A516" s="26" t="s">
        <v>1016</v>
      </c>
      <c r="B516" s="9">
        <v>800094705</v>
      </c>
      <c r="C516" s="6" t="s">
        <v>926</v>
      </c>
      <c r="D516" s="6" t="s">
        <v>1017</v>
      </c>
      <c r="E516" s="9" t="s">
        <v>16</v>
      </c>
      <c r="F516" s="19">
        <v>3917</v>
      </c>
      <c r="G516" s="19">
        <v>8316858574.5100002</v>
      </c>
      <c r="H516" s="20">
        <v>2008460329</v>
      </c>
      <c r="I516" s="7">
        <v>0</v>
      </c>
      <c r="J516" s="7">
        <v>2008460329</v>
      </c>
      <c r="K516" s="13">
        <v>0</v>
      </c>
      <c r="L516" s="18">
        <v>49236218.520000003</v>
      </c>
      <c r="M516" s="69">
        <v>0</v>
      </c>
      <c r="N516" s="13">
        <v>0</v>
      </c>
      <c r="O516" s="14">
        <v>0</v>
      </c>
      <c r="P516" s="28">
        <v>1248175407.0599999</v>
      </c>
      <c r="Q516" s="30">
        <v>5010986619.9300003</v>
      </c>
      <c r="S516" s="91">
        <v>8316858574.5100002</v>
      </c>
      <c r="T516" s="43">
        <f t="shared" si="21"/>
        <v>33267434</v>
      </c>
      <c r="U516" s="43">
        <f>VLOOKUP(A516,'IVC - CÁLCULO INICIAL'!$A$12:$U$1118,21,0)</f>
        <v>22579162.640000001</v>
      </c>
      <c r="V516" s="43">
        <f t="shared" si="22"/>
        <v>10688271.359999999</v>
      </c>
      <c r="W516" s="46">
        <f t="shared" si="23"/>
        <v>2672067.84</v>
      </c>
    </row>
    <row r="517" spans="1:23" x14ac:dyDescent="0.2">
      <c r="A517" s="26" t="s">
        <v>1018</v>
      </c>
      <c r="B517" s="9">
        <v>899999712</v>
      </c>
      <c r="C517" s="6" t="s">
        <v>926</v>
      </c>
      <c r="D517" s="6" t="s">
        <v>1019</v>
      </c>
      <c r="E517" s="9" t="s">
        <v>13</v>
      </c>
      <c r="F517" s="19">
        <v>5935</v>
      </c>
      <c r="G517" s="19">
        <v>9771540339.4699993</v>
      </c>
      <c r="H517" s="20">
        <v>3228476866</v>
      </c>
      <c r="I517" s="7">
        <v>0</v>
      </c>
      <c r="J517" s="7">
        <v>3228476866</v>
      </c>
      <c r="K517" s="13">
        <v>0</v>
      </c>
      <c r="L517" s="18">
        <v>271414964.62</v>
      </c>
      <c r="M517" s="69">
        <v>0</v>
      </c>
      <c r="N517" s="13">
        <v>0</v>
      </c>
      <c r="O517" s="14">
        <v>0</v>
      </c>
      <c r="P517" s="28">
        <v>1882954462.1900001</v>
      </c>
      <c r="Q517" s="30">
        <v>4388694046.6599998</v>
      </c>
      <c r="S517" s="91">
        <v>9771540339.4699993</v>
      </c>
      <c r="T517" s="43">
        <f t="shared" si="21"/>
        <v>39086161</v>
      </c>
      <c r="U517" s="43">
        <f>VLOOKUP(A517,'IVC - CÁLCULO INICIAL'!$A$12:$U$1118,21,0)</f>
        <v>26528429.359999999</v>
      </c>
      <c r="V517" s="43">
        <f t="shared" si="22"/>
        <v>12557731.640000001</v>
      </c>
      <c r="W517" s="46">
        <f t="shared" si="23"/>
        <v>3139432.91</v>
      </c>
    </row>
    <row r="518" spans="1:23" x14ac:dyDescent="0.2">
      <c r="A518" s="26" t="s">
        <v>1020</v>
      </c>
      <c r="B518" s="9">
        <v>890680026</v>
      </c>
      <c r="C518" s="6" t="s">
        <v>926</v>
      </c>
      <c r="D518" s="6" t="s">
        <v>1021</v>
      </c>
      <c r="E518" s="9" t="s">
        <v>13</v>
      </c>
      <c r="F518" s="19">
        <v>19438</v>
      </c>
      <c r="G518" s="19">
        <v>30622645100.5</v>
      </c>
      <c r="H518" s="20">
        <v>10441104632</v>
      </c>
      <c r="I518" s="7">
        <v>0</v>
      </c>
      <c r="J518" s="7">
        <v>10441104632</v>
      </c>
      <c r="K518" s="13">
        <v>0</v>
      </c>
      <c r="L518" s="18">
        <v>336381811.80000001</v>
      </c>
      <c r="M518" s="69">
        <v>0</v>
      </c>
      <c r="N518" s="13">
        <v>0</v>
      </c>
      <c r="O518" s="14">
        <v>0</v>
      </c>
      <c r="P518" s="28">
        <v>5945668072.9899998</v>
      </c>
      <c r="Q518" s="30">
        <v>13899490583.710001</v>
      </c>
      <c r="S518" s="91">
        <v>30622645100.5</v>
      </c>
      <c r="T518" s="43">
        <f t="shared" si="21"/>
        <v>122490580</v>
      </c>
      <c r="U518" s="43">
        <f>VLOOKUP(A518,'IVC - CÁLCULO INICIAL'!$A$12:$U$1118,21,0)</f>
        <v>83136400</v>
      </c>
      <c r="V518" s="43">
        <f t="shared" si="22"/>
        <v>39354180</v>
      </c>
      <c r="W518" s="46">
        <f t="shared" si="23"/>
        <v>9838545</v>
      </c>
    </row>
    <row r="519" spans="1:23" x14ac:dyDescent="0.2">
      <c r="A519" s="26" t="s">
        <v>1022</v>
      </c>
      <c r="B519" s="9">
        <v>899999369</v>
      </c>
      <c r="C519" s="6" t="s">
        <v>926</v>
      </c>
      <c r="D519" s="6" t="s">
        <v>1023</v>
      </c>
      <c r="E519" s="9" t="s">
        <v>13</v>
      </c>
      <c r="F519" s="19">
        <v>6043</v>
      </c>
      <c r="G519" s="19">
        <v>11758322387.600002</v>
      </c>
      <c r="H519" s="20">
        <v>3145193702</v>
      </c>
      <c r="I519" s="7">
        <v>0</v>
      </c>
      <c r="J519" s="7">
        <v>3145193702</v>
      </c>
      <c r="K519" s="13">
        <v>0</v>
      </c>
      <c r="L519" s="18">
        <v>74021454.780000001</v>
      </c>
      <c r="M519" s="69">
        <v>0</v>
      </c>
      <c r="N519" s="13">
        <v>0</v>
      </c>
      <c r="O519" s="14">
        <v>0</v>
      </c>
      <c r="P519" s="28">
        <v>1926996447.9200001</v>
      </c>
      <c r="Q519" s="30">
        <v>6612110782.9000006</v>
      </c>
      <c r="S519" s="91">
        <v>11758322387.600002</v>
      </c>
      <c r="T519" s="43">
        <f t="shared" si="21"/>
        <v>47033290</v>
      </c>
      <c r="U519" s="43">
        <f>VLOOKUP(A519,'IVC - CÁLCULO INICIAL'!$A$12:$U$1118,21,0)</f>
        <v>31922278</v>
      </c>
      <c r="V519" s="43">
        <f t="shared" si="22"/>
        <v>15111012</v>
      </c>
      <c r="W519" s="46">
        <f t="shared" si="23"/>
        <v>3777753</v>
      </c>
    </row>
    <row r="520" spans="1:23" x14ac:dyDescent="0.2">
      <c r="A520" s="26" t="s">
        <v>1024</v>
      </c>
      <c r="B520" s="9">
        <v>899999721</v>
      </c>
      <c r="C520" s="6" t="s">
        <v>926</v>
      </c>
      <c r="D520" s="6" t="s">
        <v>1025</v>
      </c>
      <c r="E520" s="9" t="s">
        <v>13</v>
      </c>
      <c r="F520" s="19">
        <v>3858</v>
      </c>
      <c r="G520" s="19">
        <v>7911962899.8299999</v>
      </c>
      <c r="H520" s="20">
        <v>2006990220</v>
      </c>
      <c r="I520" s="7">
        <v>0</v>
      </c>
      <c r="J520" s="7">
        <v>2006990220</v>
      </c>
      <c r="K520" s="13">
        <v>0</v>
      </c>
      <c r="L520" s="18">
        <v>49681832.710000001</v>
      </c>
      <c r="M520" s="69">
        <v>0</v>
      </c>
      <c r="N520" s="13">
        <v>0</v>
      </c>
      <c r="O520" s="14">
        <v>0</v>
      </c>
      <c r="P520" s="28">
        <v>1229984152.0799999</v>
      </c>
      <c r="Q520" s="30">
        <v>4625306695.04</v>
      </c>
      <c r="S520" s="91">
        <v>7911962899.8299999</v>
      </c>
      <c r="T520" s="43">
        <f t="shared" si="21"/>
        <v>31647852</v>
      </c>
      <c r="U520" s="43">
        <f>VLOOKUP(A520,'IVC - CÁLCULO INICIAL'!$A$12:$U$1118,21,0)</f>
        <v>21479924.640000001</v>
      </c>
      <c r="V520" s="43">
        <f t="shared" si="22"/>
        <v>10167927.359999999</v>
      </c>
      <c r="W520" s="46">
        <f t="shared" si="23"/>
        <v>2541981.84</v>
      </c>
    </row>
    <row r="521" spans="1:23" x14ac:dyDescent="0.2">
      <c r="A521" s="26" t="s">
        <v>1026</v>
      </c>
      <c r="B521" s="9">
        <v>800073475</v>
      </c>
      <c r="C521" s="6" t="s">
        <v>926</v>
      </c>
      <c r="D521" s="6" t="s">
        <v>768</v>
      </c>
      <c r="E521" s="9" t="s">
        <v>13</v>
      </c>
      <c r="F521" s="19">
        <v>8678</v>
      </c>
      <c r="G521" s="19">
        <v>13879522726.809999</v>
      </c>
      <c r="H521" s="20">
        <v>4712274791</v>
      </c>
      <c r="I521" s="7">
        <v>0</v>
      </c>
      <c r="J521" s="7">
        <v>4712274791</v>
      </c>
      <c r="K521" s="13">
        <v>0</v>
      </c>
      <c r="L521" s="18">
        <v>174573511.91</v>
      </c>
      <c r="M521" s="69">
        <v>0</v>
      </c>
      <c r="N521" s="13">
        <v>0</v>
      </c>
      <c r="O521" s="14">
        <v>0</v>
      </c>
      <c r="P521" s="28">
        <v>2762198452.5900002</v>
      </c>
      <c r="Q521" s="30">
        <v>6230475971.3099995</v>
      </c>
      <c r="S521" s="91">
        <v>13879522726.809999</v>
      </c>
      <c r="T521" s="43">
        <f t="shared" si="21"/>
        <v>55518091</v>
      </c>
      <c r="U521" s="43">
        <f>VLOOKUP(A521,'IVC - CÁLCULO INICIAL'!$A$12:$U$1118,21,0)</f>
        <v>37681054</v>
      </c>
      <c r="V521" s="43">
        <f t="shared" si="22"/>
        <v>17837037</v>
      </c>
      <c r="W521" s="46">
        <f t="shared" si="23"/>
        <v>4459259.25</v>
      </c>
    </row>
    <row r="522" spans="1:23" x14ac:dyDescent="0.2">
      <c r="A522" s="26" t="s">
        <v>1027</v>
      </c>
      <c r="B522" s="9">
        <v>899999330</v>
      </c>
      <c r="C522" s="6" t="s">
        <v>926</v>
      </c>
      <c r="D522" s="6" t="s">
        <v>1028</v>
      </c>
      <c r="E522" s="9" t="s">
        <v>13</v>
      </c>
      <c r="F522" s="19">
        <v>4598</v>
      </c>
      <c r="G522" s="19">
        <v>7244287500.2200003</v>
      </c>
      <c r="H522" s="20">
        <v>2437178388</v>
      </c>
      <c r="I522" s="7">
        <v>0</v>
      </c>
      <c r="J522" s="7">
        <v>2437178388</v>
      </c>
      <c r="K522" s="13">
        <v>0</v>
      </c>
      <c r="L522" s="18">
        <v>82518304.379999995</v>
      </c>
      <c r="M522" s="69">
        <v>0</v>
      </c>
      <c r="N522" s="13">
        <v>0</v>
      </c>
      <c r="O522" s="14">
        <v>0</v>
      </c>
      <c r="P522" s="28">
        <v>1465832177.0899999</v>
      </c>
      <c r="Q522" s="30">
        <v>3258758630.75</v>
      </c>
      <c r="S522" s="91">
        <v>7244287500.2200003</v>
      </c>
      <c r="T522" s="43">
        <f t="shared" si="21"/>
        <v>28977150</v>
      </c>
      <c r="U522" s="43">
        <f>VLOOKUP(A522,'IVC - CÁLCULO INICIAL'!$A$12:$U$1118,21,0)</f>
        <v>19667274.640000001</v>
      </c>
      <c r="V522" s="43">
        <f t="shared" si="22"/>
        <v>9309875.3599999994</v>
      </c>
      <c r="W522" s="46">
        <f t="shared" si="23"/>
        <v>2327468.84</v>
      </c>
    </row>
    <row r="523" spans="1:23" x14ac:dyDescent="0.2">
      <c r="A523" s="26" t="s">
        <v>1029</v>
      </c>
      <c r="B523" s="9">
        <v>899999401</v>
      </c>
      <c r="C523" s="6" t="s">
        <v>926</v>
      </c>
      <c r="D523" s="6" t="s">
        <v>1030</v>
      </c>
      <c r="E523" s="9" t="s">
        <v>13</v>
      </c>
      <c r="F523" s="19">
        <v>4198</v>
      </c>
      <c r="G523" s="19">
        <v>7650559268.9799995</v>
      </c>
      <c r="H523" s="20">
        <v>2280452613</v>
      </c>
      <c r="I523" s="7">
        <v>0</v>
      </c>
      <c r="J523" s="7">
        <v>2280452613</v>
      </c>
      <c r="K523" s="13">
        <v>0</v>
      </c>
      <c r="L523" s="18">
        <v>48415420.219999999</v>
      </c>
      <c r="M523" s="69">
        <v>0</v>
      </c>
      <c r="N523" s="13">
        <v>0</v>
      </c>
      <c r="O523" s="14">
        <v>0</v>
      </c>
      <c r="P523" s="28">
        <v>1339769971.5699999</v>
      </c>
      <c r="Q523" s="30">
        <v>3981921264.1899996</v>
      </c>
      <c r="S523" s="91">
        <v>7650559268.9799995</v>
      </c>
      <c r="T523" s="43">
        <f t="shared" si="21"/>
        <v>30602237</v>
      </c>
      <c r="U523" s="43">
        <f>VLOOKUP(A523,'IVC - CÁLCULO INICIAL'!$A$12:$U$1118,21,0)</f>
        <v>20770248.640000001</v>
      </c>
      <c r="V523" s="43">
        <f t="shared" si="22"/>
        <v>9831988.3599999994</v>
      </c>
      <c r="W523" s="46">
        <f t="shared" si="23"/>
        <v>2457997.09</v>
      </c>
    </row>
    <row r="524" spans="1:23" x14ac:dyDescent="0.2">
      <c r="A524" s="26" t="s">
        <v>1031</v>
      </c>
      <c r="B524" s="9">
        <v>899999325</v>
      </c>
      <c r="C524" s="6" t="s">
        <v>926</v>
      </c>
      <c r="D524" s="6" t="s">
        <v>1032</v>
      </c>
      <c r="E524" s="9" t="s">
        <v>13</v>
      </c>
      <c r="F524" s="19">
        <v>23563</v>
      </c>
      <c r="G524" s="19">
        <v>31750341088.040001</v>
      </c>
      <c r="H524" s="20">
        <v>12458567849</v>
      </c>
      <c r="I524" s="7">
        <v>0</v>
      </c>
      <c r="J524" s="7">
        <v>12458567849</v>
      </c>
      <c r="K524" s="13">
        <v>0</v>
      </c>
      <c r="L524" s="18">
        <v>746443506.02999997</v>
      </c>
      <c r="M524" s="69">
        <v>7561296.9000000004</v>
      </c>
      <c r="N524" s="13">
        <v>0</v>
      </c>
      <c r="O524" s="14">
        <v>0</v>
      </c>
      <c r="P524" s="28">
        <v>7117248722.2600002</v>
      </c>
      <c r="Q524" s="30">
        <v>11420519713.85</v>
      </c>
      <c r="S524" s="91">
        <v>31750341088.040001</v>
      </c>
      <c r="T524" s="43">
        <f t="shared" si="21"/>
        <v>127001364</v>
      </c>
      <c r="U524" s="43">
        <f>VLOOKUP(A524,'IVC - CÁLCULO INICIAL'!$A$12:$U$1118,21,0)</f>
        <v>86197944</v>
      </c>
      <c r="V524" s="43">
        <f t="shared" si="22"/>
        <v>40803420</v>
      </c>
      <c r="W524" s="46">
        <f t="shared" si="23"/>
        <v>10200855</v>
      </c>
    </row>
    <row r="525" spans="1:23" x14ac:dyDescent="0.2">
      <c r="A525" s="26" t="s">
        <v>1033</v>
      </c>
      <c r="B525" s="9">
        <v>800094711</v>
      </c>
      <c r="C525" s="6" t="s">
        <v>926</v>
      </c>
      <c r="D525" s="6" t="s">
        <v>1034</v>
      </c>
      <c r="E525" s="9" t="s">
        <v>13</v>
      </c>
      <c r="F525" s="19">
        <v>2263</v>
      </c>
      <c r="G525" s="19">
        <v>4610839457.1199999</v>
      </c>
      <c r="H525" s="20">
        <v>1190962042</v>
      </c>
      <c r="I525" s="7">
        <v>0</v>
      </c>
      <c r="J525" s="7">
        <v>1190962042</v>
      </c>
      <c r="K525" s="13">
        <v>0</v>
      </c>
      <c r="L525" s="18">
        <v>43754677.079999998</v>
      </c>
      <c r="M525" s="69">
        <v>0</v>
      </c>
      <c r="N525" s="13">
        <v>0</v>
      </c>
      <c r="O525" s="14">
        <v>0</v>
      </c>
      <c r="P525" s="28">
        <v>721267302.47000003</v>
      </c>
      <c r="Q525" s="30">
        <v>2654855435.5699997</v>
      </c>
      <c r="S525" s="91">
        <v>4610839457.1199999</v>
      </c>
      <c r="T525" s="43">
        <f t="shared" ref="T525:T588" si="24">+ROUND(S525*0.004,0)</f>
        <v>18443358</v>
      </c>
      <c r="U525" s="43">
        <f>VLOOKUP(A525,'IVC - CÁLCULO INICIAL'!$A$12:$U$1118,21,0)</f>
        <v>12517814.640000001</v>
      </c>
      <c r="V525" s="43">
        <f t="shared" ref="V525:V588" si="25">+T525-U525</f>
        <v>5925543.3599999994</v>
      </c>
      <c r="W525" s="46">
        <f t="shared" ref="W525:W588" si="26">ROUND(V525/4,2)</f>
        <v>1481385.84</v>
      </c>
    </row>
    <row r="526" spans="1:23" x14ac:dyDescent="0.2">
      <c r="A526" s="26" t="s">
        <v>1035</v>
      </c>
      <c r="B526" s="9">
        <v>899999470</v>
      </c>
      <c r="C526" s="6" t="s">
        <v>926</v>
      </c>
      <c r="D526" s="6" t="s">
        <v>1036</v>
      </c>
      <c r="E526" s="9" t="s">
        <v>16</v>
      </c>
      <c r="F526" s="19">
        <v>6011</v>
      </c>
      <c r="G526" s="19">
        <v>10096929597.01</v>
      </c>
      <c r="H526" s="20">
        <v>3243479919</v>
      </c>
      <c r="I526" s="7">
        <v>0</v>
      </c>
      <c r="J526" s="7">
        <v>3243479919</v>
      </c>
      <c r="K526" s="13">
        <v>0</v>
      </c>
      <c r="L526" s="18">
        <v>67115406.760000005</v>
      </c>
      <c r="M526" s="69">
        <v>0</v>
      </c>
      <c r="N526" s="13">
        <v>0</v>
      </c>
      <c r="O526" s="14">
        <v>0</v>
      </c>
      <c r="P526" s="28">
        <v>1898592558.5699999</v>
      </c>
      <c r="Q526" s="30">
        <v>4887741712.6800003</v>
      </c>
      <c r="S526" s="91">
        <v>10096929597.01</v>
      </c>
      <c r="T526" s="43">
        <f t="shared" si="24"/>
        <v>40387718</v>
      </c>
      <c r="U526" s="43">
        <f>VLOOKUP(A526,'IVC - CÁLCULO INICIAL'!$A$12:$U$1118,21,0)</f>
        <v>27411818</v>
      </c>
      <c r="V526" s="43">
        <f t="shared" si="25"/>
        <v>12975900</v>
      </c>
      <c r="W526" s="46">
        <f t="shared" si="26"/>
        <v>3243975</v>
      </c>
    </row>
    <row r="527" spans="1:23" x14ac:dyDescent="0.2">
      <c r="A527" s="26" t="s">
        <v>1037</v>
      </c>
      <c r="B527" s="9">
        <v>899999342</v>
      </c>
      <c r="C527" s="6" t="s">
        <v>926</v>
      </c>
      <c r="D527" s="6" t="s">
        <v>1038</v>
      </c>
      <c r="E527" s="9" t="s">
        <v>13</v>
      </c>
      <c r="F527" s="19">
        <v>22569</v>
      </c>
      <c r="G527" s="19">
        <v>32005036488.279995</v>
      </c>
      <c r="H527" s="20">
        <v>12121600372</v>
      </c>
      <c r="I527" s="7">
        <v>0</v>
      </c>
      <c r="J527" s="7">
        <v>12121600372</v>
      </c>
      <c r="K527" s="13">
        <v>0</v>
      </c>
      <c r="L527" s="18">
        <v>850285274.30999994</v>
      </c>
      <c r="M527" s="69">
        <v>240393676.90000001</v>
      </c>
      <c r="N527" s="13">
        <v>0</v>
      </c>
      <c r="O527" s="14">
        <v>0</v>
      </c>
      <c r="P527" s="28">
        <v>6876932669.71</v>
      </c>
      <c r="Q527" s="30">
        <v>11915824495.359997</v>
      </c>
      <c r="S527" s="91">
        <v>32005036488.279995</v>
      </c>
      <c r="T527" s="43">
        <f t="shared" si="24"/>
        <v>128020146</v>
      </c>
      <c r="U527" s="43">
        <f>VLOOKUP(A527,'IVC - CÁLCULO INICIAL'!$A$12:$U$1118,21,0)</f>
        <v>86889408</v>
      </c>
      <c r="V527" s="43">
        <f t="shared" si="25"/>
        <v>41130738</v>
      </c>
      <c r="W527" s="46">
        <f t="shared" si="26"/>
        <v>10282684.5</v>
      </c>
    </row>
    <row r="528" spans="1:23" x14ac:dyDescent="0.2">
      <c r="A528" s="26" t="s">
        <v>1039</v>
      </c>
      <c r="B528" s="9">
        <v>890680390</v>
      </c>
      <c r="C528" s="6" t="s">
        <v>926</v>
      </c>
      <c r="D528" s="6" t="s">
        <v>157</v>
      </c>
      <c r="E528" s="9" t="s">
        <v>13</v>
      </c>
      <c r="F528" s="19">
        <v>1181</v>
      </c>
      <c r="G528" s="19">
        <v>2263323587.04</v>
      </c>
      <c r="H528" s="20">
        <v>630116817</v>
      </c>
      <c r="I528" s="7">
        <v>0</v>
      </c>
      <c r="J528" s="7">
        <v>630116817</v>
      </c>
      <c r="K528" s="13">
        <v>0</v>
      </c>
      <c r="L528" s="18">
        <v>19307724.73</v>
      </c>
      <c r="M528" s="69">
        <v>0</v>
      </c>
      <c r="N528" s="13">
        <v>0</v>
      </c>
      <c r="O528" s="14">
        <v>0</v>
      </c>
      <c r="P528" s="28">
        <v>376590892.44</v>
      </c>
      <c r="Q528" s="30">
        <v>1237308152.8699999</v>
      </c>
      <c r="S528" s="91">
        <v>2263323587.04</v>
      </c>
      <c r="T528" s="43">
        <f t="shared" si="24"/>
        <v>9053294</v>
      </c>
      <c r="U528" s="43">
        <f>VLOOKUP(A528,'IVC - CÁLCULO INICIAL'!$A$12:$U$1118,21,0)</f>
        <v>6144622</v>
      </c>
      <c r="V528" s="43">
        <f t="shared" si="25"/>
        <v>2908672</v>
      </c>
      <c r="W528" s="46">
        <f t="shared" si="26"/>
        <v>727168</v>
      </c>
    </row>
    <row r="529" spans="1:23" x14ac:dyDescent="0.2">
      <c r="A529" s="26" t="s">
        <v>1040</v>
      </c>
      <c r="B529" s="9">
        <v>899999366</v>
      </c>
      <c r="C529" s="6" t="s">
        <v>926</v>
      </c>
      <c r="D529" s="6" t="s">
        <v>1041</v>
      </c>
      <c r="E529" s="9" t="s">
        <v>13</v>
      </c>
      <c r="F529" s="19">
        <v>3733</v>
      </c>
      <c r="G529" s="19">
        <v>5560621415.8000002</v>
      </c>
      <c r="H529" s="20">
        <v>2022551665</v>
      </c>
      <c r="I529" s="7">
        <v>0</v>
      </c>
      <c r="J529" s="7">
        <v>2022551665</v>
      </c>
      <c r="K529" s="13">
        <v>0</v>
      </c>
      <c r="L529" s="18">
        <v>105198710.84999999</v>
      </c>
      <c r="M529" s="69">
        <v>0</v>
      </c>
      <c r="N529" s="13">
        <v>0</v>
      </c>
      <c r="O529" s="14">
        <v>0</v>
      </c>
      <c r="P529" s="28">
        <v>1171899794.0999999</v>
      </c>
      <c r="Q529" s="30">
        <v>2260971245.8500004</v>
      </c>
      <c r="S529" s="91">
        <v>5560621415.8000002</v>
      </c>
      <c r="T529" s="43">
        <f t="shared" si="24"/>
        <v>22242486</v>
      </c>
      <c r="U529" s="43">
        <f>VLOOKUP(A529,'IVC - CÁLCULO INICIAL'!$A$12:$U$1118,21,0)</f>
        <v>15096346</v>
      </c>
      <c r="V529" s="43">
        <f t="shared" si="25"/>
        <v>7146140</v>
      </c>
      <c r="W529" s="46">
        <f t="shared" si="26"/>
        <v>1786535</v>
      </c>
    </row>
    <row r="530" spans="1:23" x14ac:dyDescent="0.2">
      <c r="A530" s="26" t="s">
        <v>1042</v>
      </c>
      <c r="B530" s="9">
        <v>899999707</v>
      </c>
      <c r="C530" s="6" t="s">
        <v>926</v>
      </c>
      <c r="D530" s="6" t="s">
        <v>1043</v>
      </c>
      <c r="E530" s="9" t="s">
        <v>13</v>
      </c>
      <c r="F530" s="19">
        <v>2010</v>
      </c>
      <c r="G530" s="19">
        <v>3851065618.3800001</v>
      </c>
      <c r="H530" s="20">
        <v>1062020120</v>
      </c>
      <c r="I530" s="7">
        <v>0</v>
      </c>
      <c r="J530" s="7">
        <v>1062020120</v>
      </c>
      <c r="K530" s="13">
        <v>0</v>
      </c>
      <c r="L530" s="18">
        <v>36888130.189999998</v>
      </c>
      <c r="M530" s="69">
        <v>0</v>
      </c>
      <c r="N530" s="13">
        <v>0</v>
      </c>
      <c r="O530" s="14">
        <v>0</v>
      </c>
      <c r="P530" s="28">
        <v>639566227.5</v>
      </c>
      <c r="Q530" s="30">
        <v>2112591140.6900001</v>
      </c>
      <c r="S530" s="91">
        <v>3851065618.3800001</v>
      </c>
      <c r="T530" s="43">
        <f t="shared" si="24"/>
        <v>15404262</v>
      </c>
      <c r="U530" s="43">
        <f>VLOOKUP(A530,'IVC - CÁLCULO INICIAL'!$A$12:$U$1118,21,0)</f>
        <v>10455130</v>
      </c>
      <c r="V530" s="43">
        <f t="shared" si="25"/>
        <v>4949132</v>
      </c>
      <c r="W530" s="46">
        <f t="shared" si="26"/>
        <v>1237283</v>
      </c>
    </row>
    <row r="531" spans="1:23" x14ac:dyDescent="0.2">
      <c r="A531" s="26" t="s">
        <v>1044</v>
      </c>
      <c r="B531" s="9">
        <v>800094713</v>
      </c>
      <c r="C531" s="6" t="s">
        <v>926</v>
      </c>
      <c r="D531" s="6" t="s">
        <v>1045</v>
      </c>
      <c r="E531" s="9" t="s">
        <v>13</v>
      </c>
      <c r="F531" s="19">
        <v>1759</v>
      </c>
      <c r="G531" s="19">
        <v>3741252563.25</v>
      </c>
      <c r="H531" s="20">
        <v>899334153</v>
      </c>
      <c r="I531" s="7">
        <v>0</v>
      </c>
      <c r="J531" s="7">
        <v>899334153</v>
      </c>
      <c r="K531" s="13">
        <v>0</v>
      </c>
      <c r="L531" s="18">
        <v>25711236.100000001</v>
      </c>
      <c r="M531" s="69">
        <v>0</v>
      </c>
      <c r="N531" s="13">
        <v>0</v>
      </c>
      <c r="O531" s="14">
        <v>0</v>
      </c>
      <c r="P531" s="28">
        <v>561056600.76999998</v>
      </c>
      <c r="Q531" s="30">
        <v>2255150573.3800001</v>
      </c>
      <c r="S531" s="91">
        <v>3741252563.25</v>
      </c>
      <c r="T531" s="43">
        <f t="shared" si="24"/>
        <v>14965010</v>
      </c>
      <c r="U531" s="43">
        <f>VLOOKUP(A531,'IVC - CÁLCULO INICIAL'!$A$12:$U$1118,21,0)</f>
        <v>10157002</v>
      </c>
      <c r="V531" s="43">
        <f t="shared" si="25"/>
        <v>4808008</v>
      </c>
      <c r="W531" s="46">
        <f t="shared" si="26"/>
        <v>1202002</v>
      </c>
    </row>
    <row r="532" spans="1:23" x14ac:dyDescent="0.2">
      <c r="A532" s="26" t="s">
        <v>1046</v>
      </c>
      <c r="B532" s="9">
        <v>899999718</v>
      </c>
      <c r="C532" s="6" t="s">
        <v>926</v>
      </c>
      <c r="D532" s="6" t="s">
        <v>1047</v>
      </c>
      <c r="E532" s="9" t="s">
        <v>13</v>
      </c>
      <c r="F532" s="19">
        <v>2785</v>
      </c>
      <c r="G532" s="19">
        <v>5152629334.71</v>
      </c>
      <c r="H532" s="20">
        <v>1522174511</v>
      </c>
      <c r="I532" s="7">
        <v>0</v>
      </c>
      <c r="J532" s="7">
        <v>1522174511</v>
      </c>
      <c r="K532" s="13">
        <v>0</v>
      </c>
      <c r="L532" s="18">
        <v>46816999.100000001</v>
      </c>
      <c r="M532" s="69">
        <v>0</v>
      </c>
      <c r="N532" s="13">
        <v>0</v>
      </c>
      <c r="O532" s="14">
        <v>0</v>
      </c>
      <c r="P532" s="28">
        <v>879882280.03999996</v>
      </c>
      <c r="Q532" s="30">
        <v>2703755544.5700002</v>
      </c>
      <c r="S532" s="91">
        <v>5152629334.71</v>
      </c>
      <c r="T532" s="43">
        <f t="shared" si="24"/>
        <v>20610517</v>
      </c>
      <c r="U532" s="43">
        <f>VLOOKUP(A532,'IVC - CÁLCULO INICIAL'!$A$12:$U$1118,21,0)</f>
        <v>13988702</v>
      </c>
      <c r="V532" s="43">
        <f t="shared" si="25"/>
        <v>6621815</v>
      </c>
      <c r="W532" s="46">
        <f t="shared" si="26"/>
        <v>1655453.75</v>
      </c>
    </row>
    <row r="533" spans="1:23" x14ac:dyDescent="0.2">
      <c r="A533" s="26" t="s">
        <v>1048</v>
      </c>
      <c r="B533" s="9">
        <v>890680088</v>
      </c>
      <c r="C533" s="6" t="s">
        <v>926</v>
      </c>
      <c r="D533" s="6" t="s">
        <v>249</v>
      </c>
      <c r="E533" s="9" t="s">
        <v>13</v>
      </c>
      <c r="F533" s="19">
        <v>3676</v>
      </c>
      <c r="G533" s="19">
        <v>6011700697.9700012</v>
      </c>
      <c r="H533" s="20">
        <v>1917843710</v>
      </c>
      <c r="I533" s="7">
        <v>0</v>
      </c>
      <c r="J533" s="7">
        <v>1917843710</v>
      </c>
      <c r="K533" s="13">
        <v>0</v>
      </c>
      <c r="L533" s="18">
        <v>61614759.240000002</v>
      </c>
      <c r="M533" s="69">
        <v>0</v>
      </c>
      <c r="N533" s="13">
        <v>0</v>
      </c>
      <c r="O533" s="14">
        <v>0</v>
      </c>
      <c r="P533" s="28">
        <v>1172538083.74</v>
      </c>
      <c r="Q533" s="30">
        <v>2859704144.9900007</v>
      </c>
      <c r="S533" s="91">
        <v>6011700697.9700012</v>
      </c>
      <c r="T533" s="43">
        <f t="shared" si="24"/>
        <v>24046803</v>
      </c>
      <c r="U533" s="43">
        <f>VLOOKUP(A533,'IVC - CÁLCULO INICIAL'!$A$12:$U$1118,21,0)</f>
        <v>16320966</v>
      </c>
      <c r="V533" s="43">
        <f t="shared" si="25"/>
        <v>7725837</v>
      </c>
      <c r="W533" s="46">
        <f t="shared" si="26"/>
        <v>1931459.25</v>
      </c>
    </row>
    <row r="534" spans="1:23" x14ac:dyDescent="0.2">
      <c r="A534" s="26" t="s">
        <v>1049</v>
      </c>
      <c r="B534" s="9">
        <v>899999475</v>
      </c>
      <c r="C534" s="6" t="s">
        <v>926</v>
      </c>
      <c r="D534" s="6" t="s">
        <v>1050</v>
      </c>
      <c r="E534" s="9" t="s">
        <v>13</v>
      </c>
      <c r="F534" s="19">
        <v>15522</v>
      </c>
      <c r="G534" s="19">
        <v>26931795740.48</v>
      </c>
      <c r="H534" s="20">
        <v>8443088963</v>
      </c>
      <c r="I534" s="7">
        <v>0</v>
      </c>
      <c r="J534" s="7">
        <v>8443088963</v>
      </c>
      <c r="K534" s="13">
        <v>0</v>
      </c>
      <c r="L534" s="18">
        <v>268219410.30000001</v>
      </c>
      <c r="M534" s="69">
        <v>0</v>
      </c>
      <c r="N534" s="13">
        <v>0</v>
      </c>
      <c r="O534" s="14">
        <v>0</v>
      </c>
      <c r="P534" s="28">
        <v>4877490346.7200003</v>
      </c>
      <c r="Q534" s="30">
        <v>13342997020.459999</v>
      </c>
      <c r="S534" s="91">
        <v>26931795740.48</v>
      </c>
      <c r="T534" s="43">
        <f t="shared" si="24"/>
        <v>107727183</v>
      </c>
      <c r="U534" s="43">
        <f>VLOOKUP(A534,'IVC - CÁLCULO INICIAL'!$A$12:$U$1118,21,0)</f>
        <v>73116236</v>
      </c>
      <c r="V534" s="43">
        <f t="shared" si="25"/>
        <v>34610947</v>
      </c>
      <c r="W534" s="46">
        <f t="shared" si="26"/>
        <v>8652736.75</v>
      </c>
    </row>
    <row r="535" spans="1:23" x14ac:dyDescent="0.2">
      <c r="A535" s="26" t="s">
        <v>1051</v>
      </c>
      <c r="B535" s="9">
        <v>899999704</v>
      </c>
      <c r="C535" s="6" t="s">
        <v>926</v>
      </c>
      <c r="D535" s="6" t="s">
        <v>1052</v>
      </c>
      <c r="E535" s="9" t="s">
        <v>13</v>
      </c>
      <c r="F535" s="19">
        <v>2969</v>
      </c>
      <c r="G535" s="19">
        <v>5451046870.5900002</v>
      </c>
      <c r="H535" s="20">
        <v>1567639520</v>
      </c>
      <c r="I535" s="7">
        <v>0</v>
      </c>
      <c r="J535" s="7">
        <v>1567639520</v>
      </c>
      <c r="K535" s="13">
        <v>0</v>
      </c>
      <c r="L535" s="18">
        <v>35612542.490000002</v>
      </c>
      <c r="M535" s="69">
        <v>0</v>
      </c>
      <c r="N535" s="13">
        <v>0</v>
      </c>
      <c r="O535" s="14">
        <v>0</v>
      </c>
      <c r="P535" s="28">
        <v>947540982.75</v>
      </c>
      <c r="Q535" s="30">
        <v>2900253825.3500004</v>
      </c>
      <c r="S535" s="91">
        <v>5451046870.5900002</v>
      </c>
      <c r="T535" s="43">
        <f t="shared" si="24"/>
        <v>21804187</v>
      </c>
      <c r="U535" s="43">
        <f>VLOOKUP(A535,'IVC - CÁLCULO INICIAL'!$A$12:$U$1118,21,0)</f>
        <v>14798866</v>
      </c>
      <c r="V535" s="43">
        <f t="shared" si="25"/>
        <v>7005321</v>
      </c>
      <c r="W535" s="46">
        <f t="shared" si="26"/>
        <v>1751330.25</v>
      </c>
    </row>
    <row r="536" spans="1:23" x14ac:dyDescent="0.2">
      <c r="A536" s="26" t="s">
        <v>1053</v>
      </c>
      <c r="B536" s="9">
        <v>890680173</v>
      </c>
      <c r="C536" s="6" t="s">
        <v>926</v>
      </c>
      <c r="D536" s="6" t="s">
        <v>1054</v>
      </c>
      <c r="E536" s="9" t="s">
        <v>13</v>
      </c>
      <c r="F536" s="19">
        <v>2974</v>
      </c>
      <c r="G536" s="19">
        <v>5066705030.9899998</v>
      </c>
      <c r="H536" s="20">
        <v>1561616649</v>
      </c>
      <c r="I536" s="7">
        <v>0</v>
      </c>
      <c r="J536" s="7">
        <v>1561616649</v>
      </c>
      <c r="K536" s="13">
        <v>0</v>
      </c>
      <c r="L536" s="18">
        <v>48143829.770000003</v>
      </c>
      <c r="M536" s="69">
        <v>0</v>
      </c>
      <c r="N536" s="13">
        <v>0</v>
      </c>
      <c r="O536" s="14">
        <v>0</v>
      </c>
      <c r="P536" s="28">
        <v>948817562.04999995</v>
      </c>
      <c r="Q536" s="30">
        <v>2508126990.1700001</v>
      </c>
      <c r="S536" s="91">
        <v>5066705030.9899998</v>
      </c>
      <c r="T536" s="43">
        <f t="shared" si="24"/>
        <v>20266820</v>
      </c>
      <c r="U536" s="43">
        <f>VLOOKUP(A536,'IVC - CÁLCULO INICIAL'!$A$12:$U$1118,21,0)</f>
        <v>13755428.640000001</v>
      </c>
      <c r="V536" s="43">
        <f t="shared" si="25"/>
        <v>6511391.3599999994</v>
      </c>
      <c r="W536" s="46">
        <f t="shared" si="26"/>
        <v>1627847.84</v>
      </c>
    </row>
    <row r="537" spans="1:23" x14ac:dyDescent="0.2">
      <c r="A537" s="26" t="s">
        <v>1055</v>
      </c>
      <c r="B537" s="9">
        <v>800074120</v>
      </c>
      <c r="C537" s="6" t="s">
        <v>926</v>
      </c>
      <c r="D537" s="6" t="s">
        <v>1056</v>
      </c>
      <c r="E537" s="9" t="s">
        <v>16</v>
      </c>
      <c r="F537" s="19">
        <v>3489</v>
      </c>
      <c r="G537" s="19">
        <v>5708529479</v>
      </c>
      <c r="H537" s="20">
        <v>1864993979</v>
      </c>
      <c r="I537" s="7">
        <v>0</v>
      </c>
      <c r="J537" s="7">
        <v>1864993979</v>
      </c>
      <c r="K537" s="13">
        <v>0</v>
      </c>
      <c r="L537" s="18">
        <v>45494584.259999998</v>
      </c>
      <c r="M537" s="69">
        <v>0</v>
      </c>
      <c r="N537" s="13">
        <v>0</v>
      </c>
      <c r="O537" s="14">
        <v>0</v>
      </c>
      <c r="P537" s="28">
        <v>1110304843.04</v>
      </c>
      <c r="Q537" s="30">
        <v>2687736072.6999998</v>
      </c>
      <c r="S537" s="91">
        <v>5708529479</v>
      </c>
      <c r="T537" s="43">
        <f t="shared" si="24"/>
        <v>22834118</v>
      </c>
      <c r="U537" s="43">
        <f>VLOOKUP(A537,'IVC - CÁLCULO INICIAL'!$A$12:$U$1118,21,0)</f>
        <v>15497896.640000001</v>
      </c>
      <c r="V537" s="43">
        <f t="shared" si="25"/>
        <v>7336221.3599999994</v>
      </c>
      <c r="W537" s="46">
        <f t="shared" si="26"/>
        <v>1834055.34</v>
      </c>
    </row>
    <row r="538" spans="1:23" x14ac:dyDescent="0.2">
      <c r="A538" s="26" t="s">
        <v>1057</v>
      </c>
      <c r="B538" s="9">
        <v>890680154</v>
      </c>
      <c r="C538" s="6" t="s">
        <v>926</v>
      </c>
      <c r="D538" s="6" t="s">
        <v>1058</v>
      </c>
      <c r="E538" s="9" t="s">
        <v>13</v>
      </c>
      <c r="F538" s="19">
        <v>6791</v>
      </c>
      <c r="G538" s="19">
        <v>10732002941.34</v>
      </c>
      <c r="H538" s="20">
        <v>3590681236</v>
      </c>
      <c r="I538" s="7">
        <v>0</v>
      </c>
      <c r="J538" s="7">
        <v>3590681236</v>
      </c>
      <c r="K538" s="13">
        <v>0</v>
      </c>
      <c r="L538" s="18">
        <v>91944113.349999994</v>
      </c>
      <c r="M538" s="69">
        <v>0</v>
      </c>
      <c r="N538" s="13">
        <v>0</v>
      </c>
      <c r="O538" s="14">
        <v>0</v>
      </c>
      <c r="P538" s="28">
        <v>2166035921.1700001</v>
      </c>
      <c r="Q538" s="30">
        <v>4883341670.8199997</v>
      </c>
      <c r="S538" s="91">
        <v>10732002941.34</v>
      </c>
      <c r="T538" s="43">
        <f t="shared" si="24"/>
        <v>42928012</v>
      </c>
      <c r="U538" s="43">
        <f>VLOOKUP(A538,'IVC - CÁLCULO INICIAL'!$A$12:$U$1118,21,0)</f>
        <v>29135957.359999999</v>
      </c>
      <c r="V538" s="43">
        <f t="shared" si="25"/>
        <v>13792054.640000001</v>
      </c>
      <c r="W538" s="46">
        <f t="shared" si="26"/>
        <v>3448013.66</v>
      </c>
    </row>
    <row r="539" spans="1:23" x14ac:dyDescent="0.2">
      <c r="A539" s="26" t="s">
        <v>1059</v>
      </c>
      <c r="B539" s="9">
        <v>899999413</v>
      </c>
      <c r="C539" s="6" t="s">
        <v>926</v>
      </c>
      <c r="D539" s="6" t="s">
        <v>1060</v>
      </c>
      <c r="E539" s="9" t="s">
        <v>13</v>
      </c>
      <c r="F539" s="19">
        <v>5731</v>
      </c>
      <c r="G539" s="19">
        <v>9562596978.329998</v>
      </c>
      <c r="H539" s="20">
        <v>3068235389</v>
      </c>
      <c r="I539" s="7">
        <v>0</v>
      </c>
      <c r="J539" s="7">
        <v>3068235389</v>
      </c>
      <c r="K539" s="13">
        <v>0</v>
      </c>
      <c r="L539" s="18">
        <v>105288730.97</v>
      </c>
      <c r="M539" s="69">
        <v>0</v>
      </c>
      <c r="N539" s="13">
        <v>0</v>
      </c>
      <c r="O539" s="14">
        <v>0</v>
      </c>
      <c r="P539" s="28">
        <v>1826465828.3299999</v>
      </c>
      <c r="Q539" s="30">
        <v>4562607030.0299997</v>
      </c>
      <c r="S539" s="91">
        <v>9562596978.329998</v>
      </c>
      <c r="T539" s="43">
        <f t="shared" si="24"/>
        <v>38250388</v>
      </c>
      <c r="U539" s="43">
        <f>VLOOKUP(A539,'IVC - CÁLCULO INICIAL'!$A$12:$U$1118,21,0)</f>
        <v>25961176</v>
      </c>
      <c r="V539" s="43">
        <f t="shared" si="25"/>
        <v>12289212</v>
      </c>
      <c r="W539" s="46">
        <f t="shared" si="26"/>
        <v>3072303</v>
      </c>
    </row>
    <row r="540" spans="1:23" x14ac:dyDescent="0.2">
      <c r="A540" s="26" t="s">
        <v>1061</v>
      </c>
      <c r="B540" s="9">
        <v>800085612</v>
      </c>
      <c r="C540" s="6" t="s">
        <v>926</v>
      </c>
      <c r="D540" s="6" t="s">
        <v>1062</v>
      </c>
      <c r="E540" s="9" t="s">
        <v>16</v>
      </c>
      <c r="F540" s="19">
        <v>1599</v>
      </c>
      <c r="G540" s="19">
        <v>3456276816.8000002</v>
      </c>
      <c r="H540" s="20">
        <v>700277255</v>
      </c>
      <c r="I540" s="7">
        <v>0</v>
      </c>
      <c r="J540" s="7">
        <v>700277255</v>
      </c>
      <c r="K540" s="13">
        <v>0</v>
      </c>
      <c r="L540" s="18">
        <v>17336341.899999999</v>
      </c>
      <c r="M540" s="69">
        <v>0</v>
      </c>
      <c r="N540" s="13">
        <v>0</v>
      </c>
      <c r="O540" s="14">
        <v>0</v>
      </c>
      <c r="P540" s="28">
        <v>509355139.25999999</v>
      </c>
      <c r="Q540" s="30">
        <v>2229308080.6400003</v>
      </c>
      <c r="S540" s="91">
        <v>3456276816.8000002</v>
      </c>
      <c r="T540" s="43">
        <f t="shared" si="24"/>
        <v>13825107</v>
      </c>
      <c r="U540" s="43">
        <f>VLOOKUP(A540,'IVC - CÁLCULO INICIAL'!$A$12:$U$1118,21,0)</f>
        <v>9383330.6400000006</v>
      </c>
      <c r="V540" s="43">
        <f t="shared" si="25"/>
        <v>4441776.3599999994</v>
      </c>
      <c r="W540" s="46">
        <f t="shared" si="26"/>
        <v>1110444.0900000001</v>
      </c>
    </row>
    <row r="541" spans="1:23" x14ac:dyDescent="0.2">
      <c r="A541" s="26" t="s">
        <v>1063</v>
      </c>
      <c r="B541" s="9">
        <v>899999432</v>
      </c>
      <c r="C541" s="6" t="s">
        <v>926</v>
      </c>
      <c r="D541" s="6" t="s">
        <v>1064</v>
      </c>
      <c r="E541" s="9" t="s">
        <v>13</v>
      </c>
      <c r="F541" s="19">
        <v>2429</v>
      </c>
      <c r="G541" s="19">
        <v>5028878427.5</v>
      </c>
      <c r="H541" s="20">
        <v>1293328103</v>
      </c>
      <c r="I541" s="7">
        <v>0</v>
      </c>
      <c r="J541" s="7">
        <v>1293328103</v>
      </c>
      <c r="K541" s="13">
        <v>0</v>
      </c>
      <c r="L541" s="18">
        <v>32627336.199999999</v>
      </c>
      <c r="M541" s="69">
        <v>0</v>
      </c>
      <c r="N541" s="13">
        <v>0</v>
      </c>
      <c r="O541" s="14">
        <v>0</v>
      </c>
      <c r="P541" s="28">
        <v>774883632.91999996</v>
      </c>
      <c r="Q541" s="30">
        <v>2928039355.3800001</v>
      </c>
      <c r="S541" s="91">
        <v>5028878427.5</v>
      </c>
      <c r="T541" s="43">
        <f t="shared" si="24"/>
        <v>20115514</v>
      </c>
      <c r="U541" s="43">
        <f>VLOOKUP(A541,'IVC - CÁLCULO INICIAL'!$A$12:$U$1118,21,0)</f>
        <v>13652734.640000001</v>
      </c>
      <c r="V541" s="43">
        <f t="shared" si="25"/>
        <v>6462779.3599999994</v>
      </c>
      <c r="W541" s="46">
        <f t="shared" si="26"/>
        <v>1615694.84</v>
      </c>
    </row>
    <row r="542" spans="1:23" x14ac:dyDescent="0.2">
      <c r="A542" s="26" t="s">
        <v>1065</v>
      </c>
      <c r="B542" s="9">
        <v>800094716</v>
      </c>
      <c r="C542" s="6" t="s">
        <v>926</v>
      </c>
      <c r="D542" s="6" t="s">
        <v>1066</v>
      </c>
      <c r="E542" s="9" t="s">
        <v>13</v>
      </c>
      <c r="F542" s="19">
        <v>3737</v>
      </c>
      <c r="G542" s="19">
        <v>5837910467.3999996</v>
      </c>
      <c r="H542" s="20">
        <v>2019258183</v>
      </c>
      <c r="I542" s="7">
        <v>0</v>
      </c>
      <c r="J542" s="7">
        <v>2019258183</v>
      </c>
      <c r="K542" s="13">
        <v>0</v>
      </c>
      <c r="L542" s="18">
        <v>77242457.950000003</v>
      </c>
      <c r="M542" s="69">
        <v>0</v>
      </c>
      <c r="N542" s="13">
        <v>0</v>
      </c>
      <c r="O542" s="14">
        <v>0</v>
      </c>
      <c r="P542" s="28">
        <v>1192005918.01</v>
      </c>
      <c r="Q542" s="30">
        <v>2549403908.4399996</v>
      </c>
      <c r="S542" s="91">
        <v>5837910467.3999996</v>
      </c>
      <c r="T542" s="43">
        <f t="shared" si="24"/>
        <v>23351642</v>
      </c>
      <c r="U542" s="43">
        <f>VLOOKUP(A542,'IVC - CÁLCULO INICIAL'!$A$12:$U$1118,21,0)</f>
        <v>15849148.640000001</v>
      </c>
      <c r="V542" s="43">
        <f t="shared" si="25"/>
        <v>7502493.3599999994</v>
      </c>
      <c r="W542" s="46">
        <f t="shared" si="26"/>
        <v>1875623.34</v>
      </c>
    </row>
    <row r="543" spans="1:23" x14ac:dyDescent="0.2">
      <c r="A543" s="26" t="s">
        <v>1067</v>
      </c>
      <c r="B543" s="9">
        <v>899999431</v>
      </c>
      <c r="C543" s="6" t="s">
        <v>926</v>
      </c>
      <c r="D543" s="6" t="s">
        <v>1068</v>
      </c>
      <c r="E543" s="9" t="s">
        <v>13</v>
      </c>
      <c r="F543" s="19">
        <v>4405</v>
      </c>
      <c r="G543" s="19">
        <v>8582725881.3400002</v>
      </c>
      <c r="H543" s="20">
        <v>2257785655</v>
      </c>
      <c r="I543" s="7">
        <v>0</v>
      </c>
      <c r="J543" s="7">
        <v>2257785655</v>
      </c>
      <c r="K543" s="13">
        <v>0</v>
      </c>
      <c r="L543" s="18">
        <v>53609620.859999999</v>
      </c>
      <c r="M543" s="69">
        <v>0</v>
      </c>
      <c r="N543" s="13">
        <v>0</v>
      </c>
      <c r="O543" s="14">
        <v>0</v>
      </c>
      <c r="P543" s="28">
        <v>1404237226.04</v>
      </c>
      <c r="Q543" s="30">
        <v>4867093379.4400005</v>
      </c>
      <c r="S543" s="91">
        <v>8582725881.3400002</v>
      </c>
      <c r="T543" s="43">
        <f t="shared" si="24"/>
        <v>34330904</v>
      </c>
      <c r="U543" s="43">
        <f>VLOOKUP(A543,'IVC - CÁLCULO INICIAL'!$A$12:$U$1118,21,0)</f>
        <v>23300956.640000001</v>
      </c>
      <c r="V543" s="43">
        <f t="shared" si="25"/>
        <v>11029947.359999999</v>
      </c>
      <c r="W543" s="46">
        <f t="shared" si="26"/>
        <v>2757486.84</v>
      </c>
    </row>
    <row r="544" spans="1:23" x14ac:dyDescent="0.2">
      <c r="A544" s="26" t="s">
        <v>1069</v>
      </c>
      <c r="B544" s="9">
        <v>890680236</v>
      </c>
      <c r="C544" s="6" t="s">
        <v>926</v>
      </c>
      <c r="D544" s="6" t="s">
        <v>1070</v>
      </c>
      <c r="E544" s="9" t="s">
        <v>13</v>
      </c>
      <c r="F544" s="19">
        <v>4104</v>
      </c>
      <c r="G544" s="19">
        <v>7138970619.6499996</v>
      </c>
      <c r="H544" s="20">
        <v>2222075747</v>
      </c>
      <c r="I544" s="7">
        <v>0</v>
      </c>
      <c r="J544" s="7">
        <v>2222075747</v>
      </c>
      <c r="K544" s="13">
        <v>0</v>
      </c>
      <c r="L544" s="18">
        <v>61495615.270000003</v>
      </c>
      <c r="M544" s="69">
        <v>0</v>
      </c>
      <c r="N544" s="13">
        <v>0</v>
      </c>
      <c r="O544" s="14">
        <v>0</v>
      </c>
      <c r="P544" s="28">
        <v>1292217392.78</v>
      </c>
      <c r="Q544" s="30">
        <v>3563181864.5999994</v>
      </c>
      <c r="S544" s="91">
        <v>7138970619.6499996</v>
      </c>
      <c r="T544" s="43">
        <f t="shared" si="24"/>
        <v>28555882</v>
      </c>
      <c r="U544" s="43">
        <f>VLOOKUP(A544,'IVC - CÁLCULO INICIAL'!$A$12:$U$1118,21,0)</f>
        <v>19381354</v>
      </c>
      <c r="V544" s="43">
        <f t="shared" si="25"/>
        <v>9174528</v>
      </c>
      <c r="W544" s="46">
        <f t="shared" si="26"/>
        <v>2293632</v>
      </c>
    </row>
    <row r="545" spans="1:23" x14ac:dyDescent="0.2">
      <c r="A545" s="26" t="s">
        <v>1071</v>
      </c>
      <c r="B545" s="9">
        <v>890680059</v>
      </c>
      <c r="C545" s="6" t="s">
        <v>926</v>
      </c>
      <c r="D545" s="6" t="s">
        <v>1072</v>
      </c>
      <c r="E545" s="9" t="s">
        <v>13</v>
      </c>
      <c r="F545" s="19">
        <v>3976</v>
      </c>
      <c r="G545" s="19">
        <v>6810734406.8699999</v>
      </c>
      <c r="H545" s="20">
        <v>1987696517</v>
      </c>
      <c r="I545" s="7">
        <v>0</v>
      </c>
      <c r="J545" s="7">
        <v>1987696517</v>
      </c>
      <c r="K545" s="13">
        <v>0</v>
      </c>
      <c r="L545" s="18">
        <v>76016830.780000001</v>
      </c>
      <c r="M545" s="69">
        <v>0</v>
      </c>
      <c r="N545" s="13">
        <v>0</v>
      </c>
      <c r="O545" s="14">
        <v>0</v>
      </c>
      <c r="P545" s="28">
        <v>1267324096.5</v>
      </c>
      <c r="Q545" s="30">
        <v>3479696962.5900002</v>
      </c>
      <c r="S545" s="91">
        <v>6810734406.8699999</v>
      </c>
      <c r="T545" s="43">
        <f t="shared" si="24"/>
        <v>27242938</v>
      </c>
      <c r="U545" s="43">
        <f>VLOOKUP(A545,'IVC - CÁLCULO INICIAL'!$A$12:$U$1118,21,0)</f>
        <v>18490236</v>
      </c>
      <c r="V545" s="43">
        <f t="shared" si="25"/>
        <v>8752702</v>
      </c>
      <c r="W545" s="46">
        <f t="shared" si="26"/>
        <v>2188175.5</v>
      </c>
    </row>
    <row r="546" spans="1:23" x14ac:dyDescent="0.2">
      <c r="A546" s="26" t="s">
        <v>1073</v>
      </c>
      <c r="B546" s="9">
        <v>860527046</v>
      </c>
      <c r="C546" s="6" t="s">
        <v>926</v>
      </c>
      <c r="D546" s="6" t="s">
        <v>1074</v>
      </c>
      <c r="E546" s="9" t="s">
        <v>13</v>
      </c>
      <c r="F546" s="19">
        <v>5028</v>
      </c>
      <c r="G546" s="19">
        <v>9043214650.8799992</v>
      </c>
      <c r="H546" s="20">
        <v>2614297612</v>
      </c>
      <c r="I546" s="7">
        <v>0</v>
      </c>
      <c r="J546" s="7">
        <v>2614297612</v>
      </c>
      <c r="K546" s="13">
        <v>0</v>
      </c>
      <c r="L546" s="18">
        <v>68342306.540000007</v>
      </c>
      <c r="M546" s="69">
        <v>0</v>
      </c>
      <c r="N546" s="13">
        <v>0</v>
      </c>
      <c r="O546" s="14">
        <v>0</v>
      </c>
      <c r="P546" s="28">
        <v>1603383596.28</v>
      </c>
      <c r="Q546" s="30">
        <v>4757191136.0599995</v>
      </c>
      <c r="S546" s="91">
        <v>9043214650.8799992</v>
      </c>
      <c r="T546" s="43">
        <f t="shared" si="24"/>
        <v>36172859</v>
      </c>
      <c r="U546" s="43">
        <f>VLOOKUP(A546,'IVC - CÁLCULO INICIAL'!$A$12:$U$1118,21,0)</f>
        <v>24551122.640000001</v>
      </c>
      <c r="V546" s="43">
        <f t="shared" si="25"/>
        <v>11621736.359999999</v>
      </c>
      <c r="W546" s="46">
        <f t="shared" si="26"/>
        <v>2905434.09</v>
      </c>
    </row>
    <row r="547" spans="1:23" x14ac:dyDescent="0.2">
      <c r="A547" s="26" t="s">
        <v>1075</v>
      </c>
      <c r="B547" s="9">
        <v>800093437</v>
      </c>
      <c r="C547" s="6" t="s">
        <v>926</v>
      </c>
      <c r="D547" s="6" t="s">
        <v>1076</v>
      </c>
      <c r="E547" s="9" t="s">
        <v>13</v>
      </c>
      <c r="F547" s="19">
        <v>5700</v>
      </c>
      <c r="G547" s="19">
        <v>9243747822.3400002</v>
      </c>
      <c r="H547" s="20">
        <v>3002513706</v>
      </c>
      <c r="I547" s="7">
        <v>0</v>
      </c>
      <c r="J547" s="7">
        <v>3002513706</v>
      </c>
      <c r="K547" s="13">
        <v>0</v>
      </c>
      <c r="L547" s="18">
        <v>77885085.530000001</v>
      </c>
      <c r="M547" s="69">
        <v>0</v>
      </c>
      <c r="N547" s="13">
        <v>0</v>
      </c>
      <c r="O547" s="14">
        <v>0</v>
      </c>
      <c r="P547" s="28">
        <v>1818168062.9000001</v>
      </c>
      <c r="Q547" s="30">
        <v>4345180967.9099998</v>
      </c>
      <c r="S547" s="91">
        <v>9243747822.3400002</v>
      </c>
      <c r="T547" s="43">
        <f t="shared" si="24"/>
        <v>36974991</v>
      </c>
      <c r="U547" s="43">
        <f>VLOOKUP(A547,'IVC - CÁLCULO INICIAL'!$A$12:$U$1118,21,0)</f>
        <v>25095543.359999999</v>
      </c>
      <c r="V547" s="43">
        <f t="shared" si="25"/>
        <v>11879447.640000001</v>
      </c>
      <c r="W547" s="46">
        <f t="shared" si="26"/>
        <v>2969861.91</v>
      </c>
    </row>
    <row r="548" spans="1:23" x14ac:dyDescent="0.2">
      <c r="A548" s="26" t="s">
        <v>1077</v>
      </c>
      <c r="B548" s="9">
        <v>800094751</v>
      </c>
      <c r="C548" s="6" t="s">
        <v>926</v>
      </c>
      <c r="D548" s="6" t="s">
        <v>1078</v>
      </c>
      <c r="E548" s="9" t="s">
        <v>13</v>
      </c>
      <c r="F548" s="19">
        <v>2782</v>
      </c>
      <c r="G548" s="19">
        <v>4806559628.6299992</v>
      </c>
      <c r="H548" s="20">
        <v>1425791450</v>
      </c>
      <c r="I548" s="7">
        <v>0</v>
      </c>
      <c r="J548" s="7">
        <v>1425791450</v>
      </c>
      <c r="K548" s="13">
        <v>0</v>
      </c>
      <c r="L548" s="18">
        <v>32490674.800000001</v>
      </c>
      <c r="M548" s="69">
        <v>0</v>
      </c>
      <c r="N548" s="13">
        <v>0</v>
      </c>
      <c r="O548" s="14">
        <v>0</v>
      </c>
      <c r="P548" s="28">
        <v>886903466.16999996</v>
      </c>
      <c r="Q548" s="30">
        <v>2461374037.6599998</v>
      </c>
      <c r="S548" s="91">
        <v>4806559628.6299992</v>
      </c>
      <c r="T548" s="43">
        <f t="shared" si="24"/>
        <v>19226239</v>
      </c>
      <c r="U548" s="43">
        <f>VLOOKUP(A548,'IVC - CÁLCULO INICIAL'!$A$12:$U$1118,21,0)</f>
        <v>13049168.640000001</v>
      </c>
      <c r="V548" s="43">
        <f t="shared" si="25"/>
        <v>6177070.3599999994</v>
      </c>
      <c r="W548" s="46">
        <f t="shared" si="26"/>
        <v>1544267.59</v>
      </c>
    </row>
    <row r="549" spans="1:23" x14ac:dyDescent="0.2">
      <c r="A549" s="26" t="s">
        <v>1079</v>
      </c>
      <c r="B549" s="9">
        <v>899999173</v>
      </c>
      <c r="C549" s="6" t="s">
        <v>926</v>
      </c>
      <c r="D549" s="6" t="s">
        <v>193</v>
      </c>
      <c r="E549" s="9" t="s">
        <v>13</v>
      </c>
      <c r="F549" s="19">
        <v>4008</v>
      </c>
      <c r="G549" s="19">
        <v>6615847796.7199993</v>
      </c>
      <c r="H549" s="20">
        <v>2179522464</v>
      </c>
      <c r="I549" s="7">
        <v>0</v>
      </c>
      <c r="J549" s="7">
        <v>2179522464</v>
      </c>
      <c r="K549" s="13">
        <v>0</v>
      </c>
      <c r="L549" s="18">
        <v>60423122.100000001</v>
      </c>
      <c r="M549" s="69">
        <v>0</v>
      </c>
      <c r="N549" s="13">
        <v>0</v>
      </c>
      <c r="O549" s="14">
        <v>0</v>
      </c>
      <c r="P549" s="28">
        <v>1263813503.4400001</v>
      </c>
      <c r="Q549" s="30">
        <v>3112088707.1799998</v>
      </c>
      <c r="S549" s="91">
        <v>6615847796.7199993</v>
      </c>
      <c r="T549" s="43">
        <f t="shared" si="24"/>
        <v>26463391</v>
      </c>
      <c r="U549" s="43">
        <f>VLOOKUP(A549,'IVC - CÁLCULO INICIAL'!$A$12:$U$1118,21,0)</f>
        <v>17961144.640000001</v>
      </c>
      <c r="V549" s="43">
        <f t="shared" si="25"/>
        <v>8502246.3599999994</v>
      </c>
      <c r="W549" s="46">
        <f t="shared" si="26"/>
        <v>2125561.59</v>
      </c>
    </row>
    <row r="550" spans="1:23" x14ac:dyDescent="0.2">
      <c r="A550" s="26" t="s">
        <v>1080</v>
      </c>
      <c r="B550" s="9">
        <v>899999422</v>
      </c>
      <c r="C550" s="6" t="s">
        <v>926</v>
      </c>
      <c r="D550" s="6" t="s">
        <v>1081</v>
      </c>
      <c r="E550" s="9" t="s">
        <v>16</v>
      </c>
      <c r="F550" s="19">
        <v>6094</v>
      </c>
      <c r="G550" s="19">
        <v>12796606639.799999</v>
      </c>
      <c r="H550" s="20">
        <v>3161797909</v>
      </c>
      <c r="I550" s="7">
        <v>0</v>
      </c>
      <c r="J550" s="7">
        <v>3161797909</v>
      </c>
      <c r="K550" s="13">
        <v>0</v>
      </c>
      <c r="L550" s="18">
        <v>85296599.609999999</v>
      </c>
      <c r="M550" s="69">
        <v>0</v>
      </c>
      <c r="N550" s="13">
        <v>0</v>
      </c>
      <c r="O550" s="14">
        <v>0</v>
      </c>
      <c r="P550" s="28">
        <v>1941038820.1800001</v>
      </c>
      <c r="Q550" s="30">
        <v>7608473311.0099983</v>
      </c>
      <c r="S550" s="91">
        <v>12796606639.799999</v>
      </c>
      <c r="T550" s="43">
        <f t="shared" si="24"/>
        <v>51186427</v>
      </c>
      <c r="U550" s="43">
        <f>VLOOKUP(A550,'IVC - CÁLCULO INICIAL'!$A$12:$U$1118,21,0)</f>
        <v>34741081.359999999</v>
      </c>
      <c r="V550" s="43">
        <f t="shared" si="25"/>
        <v>16445345.640000001</v>
      </c>
      <c r="W550" s="46">
        <f t="shared" si="26"/>
        <v>4111336.41</v>
      </c>
    </row>
    <row r="551" spans="1:23" x14ac:dyDescent="0.2">
      <c r="A551" s="26" t="s">
        <v>1082</v>
      </c>
      <c r="B551" s="9">
        <v>800094752</v>
      </c>
      <c r="C551" s="6" t="s">
        <v>926</v>
      </c>
      <c r="D551" s="6" t="s">
        <v>1083</v>
      </c>
      <c r="E551" s="9" t="s">
        <v>13</v>
      </c>
      <c r="F551" s="19">
        <v>4966</v>
      </c>
      <c r="G551" s="19">
        <v>8957600869.4599991</v>
      </c>
      <c r="H551" s="20">
        <v>2693540842</v>
      </c>
      <c r="I551" s="7">
        <v>0</v>
      </c>
      <c r="J551" s="7">
        <v>2693540842</v>
      </c>
      <c r="K551" s="13">
        <v>0</v>
      </c>
      <c r="L551" s="18">
        <v>67766661.799999997</v>
      </c>
      <c r="M551" s="69">
        <v>0</v>
      </c>
      <c r="N551" s="13">
        <v>0</v>
      </c>
      <c r="O551" s="14">
        <v>0</v>
      </c>
      <c r="P551" s="28">
        <v>1578171155.1800001</v>
      </c>
      <c r="Q551" s="30">
        <v>4618122210.4799986</v>
      </c>
      <c r="S551" s="91">
        <v>8957600869.4599991</v>
      </c>
      <c r="T551" s="43">
        <f t="shared" si="24"/>
        <v>35830403</v>
      </c>
      <c r="U551" s="43">
        <f>VLOOKUP(A551,'IVC - CÁLCULO INICIAL'!$A$12:$U$1118,21,0)</f>
        <v>24318692.640000001</v>
      </c>
      <c r="V551" s="43">
        <f t="shared" si="25"/>
        <v>11511710.359999999</v>
      </c>
      <c r="W551" s="46">
        <f t="shared" si="26"/>
        <v>2877927.59</v>
      </c>
    </row>
    <row r="552" spans="1:23" x14ac:dyDescent="0.2">
      <c r="A552" s="26" t="s">
        <v>1084</v>
      </c>
      <c r="B552" s="9">
        <v>899999415</v>
      </c>
      <c r="C552" s="6" t="s">
        <v>926</v>
      </c>
      <c r="D552" s="6" t="s">
        <v>1085</v>
      </c>
      <c r="E552" s="9" t="s">
        <v>13</v>
      </c>
      <c r="F552" s="19">
        <v>3348</v>
      </c>
      <c r="G552" s="19">
        <v>5042823931.2799997</v>
      </c>
      <c r="H552" s="20">
        <v>1801938982</v>
      </c>
      <c r="I552" s="7">
        <v>0</v>
      </c>
      <c r="J552" s="7">
        <v>1801938982</v>
      </c>
      <c r="K552" s="13">
        <v>0</v>
      </c>
      <c r="L552" s="18">
        <v>137934675.61000001</v>
      </c>
      <c r="M552" s="69">
        <v>0</v>
      </c>
      <c r="N552" s="13">
        <v>0</v>
      </c>
      <c r="O552" s="14">
        <v>0</v>
      </c>
      <c r="P552" s="28">
        <v>1029880347.37</v>
      </c>
      <c r="Q552" s="30">
        <v>2073069926.2999997</v>
      </c>
      <c r="S552" s="91">
        <v>5042823931.2799997</v>
      </c>
      <c r="T552" s="43">
        <f t="shared" si="24"/>
        <v>20171296</v>
      </c>
      <c r="U552" s="43">
        <f>VLOOKUP(A552,'IVC - CÁLCULO INICIAL'!$A$12:$U$1118,21,0)</f>
        <v>13690594.640000001</v>
      </c>
      <c r="V552" s="43">
        <f t="shared" si="25"/>
        <v>6480701.3599999994</v>
      </c>
      <c r="W552" s="46">
        <f t="shared" si="26"/>
        <v>1620175.34</v>
      </c>
    </row>
    <row r="553" spans="1:23" x14ac:dyDescent="0.2">
      <c r="A553" s="26" t="s">
        <v>1086</v>
      </c>
      <c r="B553" s="9">
        <v>899999372</v>
      </c>
      <c r="C553" s="6" t="s">
        <v>926</v>
      </c>
      <c r="D553" s="6" t="s">
        <v>1087</v>
      </c>
      <c r="E553" s="9" t="s">
        <v>13</v>
      </c>
      <c r="F553" s="19">
        <v>9737</v>
      </c>
      <c r="G553" s="19">
        <v>14839430736.93</v>
      </c>
      <c r="H553" s="20">
        <v>4958238280</v>
      </c>
      <c r="I553" s="7">
        <v>0</v>
      </c>
      <c r="J553" s="7">
        <v>4958238280</v>
      </c>
      <c r="K553" s="13">
        <v>0</v>
      </c>
      <c r="L553" s="18">
        <v>280976718.42000002</v>
      </c>
      <c r="M553" s="69">
        <v>0</v>
      </c>
      <c r="N553" s="13">
        <v>0</v>
      </c>
      <c r="O553" s="14">
        <v>0</v>
      </c>
      <c r="P553" s="28">
        <v>3103364269.5500002</v>
      </c>
      <c r="Q553" s="30">
        <v>6496851468.96</v>
      </c>
      <c r="S553" s="91">
        <v>14839430736.93</v>
      </c>
      <c r="T553" s="43">
        <f t="shared" si="24"/>
        <v>59357723</v>
      </c>
      <c r="U553" s="43">
        <f>VLOOKUP(A553,'IVC - CÁLCULO INICIAL'!$A$12:$U$1118,21,0)</f>
        <v>40287076.640000001</v>
      </c>
      <c r="V553" s="43">
        <f t="shared" si="25"/>
        <v>19070646.359999999</v>
      </c>
      <c r="W553" s="46">
        <f t="shared" si="26"/>
        <v>4767661.59</v>
      </c>
    </row>
    <row r="554" spans="1:23" x14ac:dyDescent="0.2">
      <c r="A554" s="26" t="s">
        <v>1088</v>
      </c>
      <c r="B554" s="9">
        <v>890680437</v>
      </c>
      <c r="C554" s="6" t="s">
        <v>926</v>
      </c>
      <c r="D554" s="6" t="s">
        <v>1089</v>
      </c>
      <c r="E554" s="9" t="s">
        <v>13</v>
      </c>
      <c r="F554" s="19">
        <v>13708</v>
      </c>
      <c r="G554" s="19">
        <v>22325891116.18</v>
      </c>
      <c r="H554" s="20">
        <v>7283443627</v>
      </c>
      <c r="I554" s="7">
        <v>0</v>
      </c>
      <c r="J554" s="7">
        <v>7283443627</v>
      </c>
      <c r="K554" s="13">
        <v>0</v>
      </c>
      <c r="L554" s="18">
        <v>249179190.62</v>
      </c>
      <c r="M554" s="69">
        <v>0</v>
      </c>
      <c r="N554" s="13">
        <v>0</v>
      </c>
      <c r="O554" s="14">
        <v>0</v>
      </c>
      <c r="P554" s="28">
        <v>4369730931.5799999</v>
      </c>
      <c r="Q554" s="30">
        <v>10423537366.98</v>
      </c>
      <c r="S554" s="91">
        <v>22325891116.18</v>
      </c>
      <c r="T554" s="43">
        <f t="shared" si="24"/>
        <v>89303564</v>
      </c>
      <c r="U554" s="43">
        <f>VLOOKUP(A554,'IVC - CÁLCULO INICIAL'!$A$12:$U$1118,21,0)</f>
        <v>60611818.640000001</v>
      </c>
      <c r="V554" s="43">
        <f t="shared" si="25"/>
        <v>28691745.359999999</v>
      </c>
      <c r="W554" s="46">
        <f t="shared" si="26"/>
        <v>7172936.3399999999</v>
      </c>
    </row>
    <row r="555" spans="1:23" x14ac:dyDescent="0.2">
      <c r="A555" s="26" t="s">
        <v>1090</v>
      </c>
      <c r="B555" s="9">
        <v>899999384</v>
      </c>
      <c r="C555" s="6" t="s">
        <v>926</v>
      </c>
      <c r="D555" s="6" t="s">
        <v>1091</v>
      </c>
      <c r="E555" s="9" t="s">
        <v>13</v>
      </c>
      <c r="F555" s="19">
        <v>5555</v>
      </c>
      <c r="G555" s="19">
        <v>8552949822.1299992</v>
      </c>
      <c r="H555" s="20">
        <v>2971185640</v>
      </c>
      <c r="I555" s="7">
        <v>0</v>
      </c>
      <c r="J555" s="7">
        <v>2971185640</v>
      </c>
      <c r="K555" s="13">
        <v>0</v>
      </c>
      <c r="L555" s="18">
        <v>151546349.34999999</v>
      </c>
      <c r="M555" s="69">
        <v>0</v>
      </c>
      <c r="N555" s="13">
        <v>0</v>
      </c>
      <c r="O555" s="14">
        <v>0</v>
      </c>
      <c r="P555" s="28">
        <v>1772530353.05</v>
      </c>
      <c r="Q555" s="30">
        <v>3657687479.7299995</v>
      </c>
      <c r="S555" s="91">
        <v>8552949822.1299992</v>
      </c>
      <c r="T555" s="43">
        <f t="shared" si="24"/>
        <v>34211799</v>
      </c>
      <c r="U555" s="43">
        <f>VLOOKUP(A555,'IVC - CÁLCULO INICIAL'!$A$12:$U$1118,21,0)</f>
        <v>23220118.640000001</v>
      </c>
      <c r="V555" s="43">
        <f t="shared" si="25"/>
        <v>10991680.359999999</v>
      </c>
      <c r="W555" s="46">
        <f t="shared" si="26"/>
        <v>2747920.09</v>
      </c>
    </row>
    <row r="556" spans="1:23" x14ac:dyDescent="0.2">
      <c r="A556" s="26" t="s">
        <v>1092</v>
      </c>
      <c r="B556" s="9">
        <v>800094755</v>
      </c>
      <c r="C556" s="6" t="s">
        <v>926</v>
      </c>
      <c r="D556" s="6" t="s">
        <v>1093</v>
      </c>
      <c r="E556" s="9" t="s">
        <v>49</v>
      </c>
      <c r="F556" s="19">
        <v>167395</v>
      </c>
      <c r="G556" s="19">
        <v>268542004192.54999</v>
      </c>
      <c r="H556" s="20">
        <v>89706710034</v>
      </c>
      <c r="I556" s="7">
        <v>0</v>
      </c>
      <c r="J556" s="7">
        <v>89706710034</v>
      </c>
      <c r="K556" s="13">
        <v>0</v>
      </c>
      <c r="L556" s="18">
        <v>3824833382.6999998</v>
      </c>
      <c r="M556" s="69">
        <v>0</v>
      </c>
      <c r="N556" s="13">
        <v>0</v>
      </c>
      <c r="O556" s="14">
        <v>11055626896.860001</v>
      </c>
      <c r="P556" s="28">
        <v>51406571686.779999</v>
      </c>
      <c r="Q556" s="30">
        <v>112548262192.20999</v>
      </c>
      <c r="S556" s="91">
        <v>268542004192.54999</v>
      </c>
      <c r="T556" s="43">
        <f t="shared" si="24"/>
        <v>1074168017</v>
      </c>
      <c r="U556" s="43">
        <f>VLOOKUP(A556,'IVC - CÁLCULO INICIAL'!$A$12:$U$1118,21,0)</f>
        <v>729055748</v>
      </c>
      <c r="V556" s="43">
        <f t="shared" si="25"/>
        <v>345112269</v>
      </c>
      <c r="W556" s="46">
        <f t="shared" si="26"/>
        <v>86278067.25</v>
      </c>
    </row>
    <row r="557" spans="1:23" x14ac:dyDescent="0.2">
      <c r="A557" s="26" t="s">
        <v>1094</v>
      </c>
      <c r="B557" s="9">
        <v>899999468</v>
      </c>
      <c r="C557" s="6" t="s">
        <v>926</v>
      </c>
      <c r="D557" s="6" t="s">
        <v>1095</v>
      </c>
      <c r="E557" s="9" t="s">
        <v>13</v>
      </c>
      <c r="F557" s="19">
        <v>3527</v>
      </c>
      <c r="G557" s="19">
        <v>5144621746.0200005</v>
      </c>
      <c r="H557" s="20">
        <v>1884333258</v>
      </c>
      <c r="I557" s="7">
        <v>0</v>
      </c>
      <c r="J557" s="7">
        <v>1884333258</v>
      </c>
      <c r="K557" s="13">
        <v>0</v>
      </c>
      <c r="L557" s="18">
        <v>98264461.060000002</v>
      </c>
      <c r="M557" s="69">
        <v>0</v>
      </c>
      <c r="N557" s="13">
        <v>0</v>
      </c>
      <c r="O557" s="14">
        <v>0</v>
      </c>
      <c r="P557" s="28">
        <v>1084773257.1199999</v>
      </c>
      <c r="Q557" s="30">
        <v>2077250769.8400006</v>
      </c>
      <c r="S557" s="91">
        <v>5144621746.0200005</v>
      </c>
      <c r="T557" s="43">
        <f t="shared" si="24"/>
        <v>20578487</v>
      </c>
      <c r="U557" s="43">
        <f>VLOOKUP(A557,'IVC - CÁLCULO INICIAL'!$A$12:$U$1118,21,0)</f>
        <v>13966962</v>
      </c>
      <c r="V557" s="43">
        <f t="shared" si="25"/>
        <v>6611525</v>
      </c>
      <c r="W557" s="46">
        <f t="shared" si="26"/>
        <v>1652881.25</v>
      </c>
    </row>
    <row r="558" spans="1:23" x14ac:dyDescent="0.2">
      <c r="A558" s="26" t="s">
        <v>1096</v>
      </c>
      <c r="B558" s="9">
        <v>899999314</v>
      </c>
      <c r="C558" s="6" t="s">
        <v>926</v>
      </c>
      <c r="D558" s="6" t="s">
        <v>1097</v>
      </c>
      <c r="E558" s="9" t="s">
        <v>13</v>
      </c>
      <c r="F558" s="19">
        <v>4431</v>
      </c>
      <c r="G558" s="19">
        <v>6645165471.25</v>
      </c>
      <c r="H558" s="20">
        <v>2398328853</v>
      </c>
      <c r="I558" s="7">
        <v>0</v>
      </c>
      <c r="J558" s="7">
        <v>2398328853</v>
      </c>
      <c r="K558" s="13">
        <v>0</v>
      </c>
      <c r="L558" s="18">
        <v>165501776.47999999</v>
      </c>
      <c r="M558" s="69">
        <v>0</v>
      </c>
      <c r="N558" s="13">
        <v>0</v>
      </c>
      <c r="O558" s="14">
        <v>0</v>
      </c>
      <c r="P558" s="28">
        <v>1402960646.74</v>
      </c>
      <c r="Q558" s="30">
        <v>2678374195.0299997</v>
      </c>
      <c r="S558" s="91">
        <v>6645165471.25</v>
      </c>
      <c r="T558" s="43">
        <f t="shared" si="24"/>
        <v>26580662</v>
      </c>
      <c r="U558" s="43">
        <f>VLOOKUP(A558,'IVC - CÁLCULO INICIAL'!$A$12:$U$1118,21,0)</f>
        <v>18040738.640000001</v>
      </c>
      <c r="V558" s="43">
        <f t="shared" si="25"/>
        <v>8539923.3599999994</v>
      </c>
      <c r="W558" s="46">
        <f t="shared" si="26"/>
        <v>2134980.84</v>
      </c>
    </row>
    <row r="559" spans="1:23" x14ac:dyDescent="0.2">
      <c r="A559" s="26" t="s">
        <v>1098</v>
      </c>
      <c r="B559" s="9">
        <v>899999430</v>
      </c>
      <c r="C559" s="6" t="s">
        <v>926</v>
      </c>
      <c r="D559" s="6" t="s">
        <v>1099</v>
      </c>
      <c r="E559" s="9" t="s">
        <v>13</v>
      </c>
      <c r="F559" s="19">
        <v>4191</v>
      </c>
      <c r="G559" s="19">
        <v>6610242535.9099998</v>
      </c>
      <c r="H559" s="20">
        <v>2246771227</v>
      </c>
      <c r="I559" s="7">
        <v>0</v>
      </c>
      <c r="J559" s="7">
        <v>2246771227</v>
      </c>
      <c r="K559" s="13">
        <v>0</v>
      </c>
      <c r="L559" s="18">
        <v>162663201.78999999</v>
      </c>
      <c r="M559" s="69">
        <v>0</v>
      </c>
      <c r="N559" s="13">
        <v>0</v>
      </c>
      <c r="O559" s="14">
        <v>0</v>
      </c>
      <c r="P559" s="28">
        <v>1309770358.1099999</v>
      </c>
      <c r="Q559" s="30">
        <v>2891037749.0100002</v>
      </c>
      <c r="S559" s="91">
        <v>6610242535.9099998</v>
      </c>
      <c r="T559" s="43">
        <f t="shared" si="24"/>
        <v>26440970</v>
      </c>
      <c r="U559" s="43">
        <f>VLOOKUP(A559,'IVC - CÁLCULO INICIAL'!$A$12:$U$1118,21,0)</f>
        <v>17945927.359999999</v>
      </c>
      <c r="V559" s="43">
        <f t="shared" si="25"/>
        <v>8495042.6400000006</v>
      </c>
      <c r="W559" s="46">
        <f t="shared" si="26"/>
        <v>2123760.66</v>
      </c>
    </row>
    <row r="560" spans="1:23" x14ac:dyDescent="0.2">
      <c r="A560" s="26" t="s">
        <v>1100</v>
      </c>
      <c r="B560" s="9">
        <v>899999398</v>
      </c>
      <c r="C560" s="6" t="s">
        <v>926</v>
      </c>
      <c r="D560" s="6" t="s">
        <v>1101</v>
      </c>
      <c r="E560" s="9" t="s">
        <v>13</v>
      </c>
      <c r="F560" s="19">
        <v>2591</v>
      </c>
      <c r="G560" s="19">
        <v>4768940630.6700001</v>
      </c>
      <c r="H560" s="20">
        <v>1384184038</v>
      </c>
      <c r="I560" s="7">
        <v>0</v>
      </c>
      <c r="J560" s="7">
        <v>1384184038</v>
      </c>
      <c r="K560" s="13">
        <v>0</v>
      </c>
      <c r="L560" s="18">
        <v>29151454.329999998</v>
      </c>
      <c r="M560" s="69">
        <v>0</v>
      </c>
      <c r="N560" s="13">
        <v>0</v>
      </c>
      <c r="O560" s="14">
        <v>0</v>
      </c>
      <c r="P560" s="28">
        <v>825627659.95000005</v>
      </c>
      <c r="Q560" s="30">
        <v>2529977478.3900003</v>
      </c>
      <c r="S560" s="91">
        <v>4768940630.6700001</v>
      </c>
      <c r="T560" s="43">
        <f t="shared" si="24"/>
        <v>19075763</v>
      </c>
      <c r="U560" s="43">
        <f>VLOOKUP(A560,'IVC - CÁLCULO INICIAL'!$A$12:$U$1118,21,0)</f>
        <v>12947038</v>
      </c>
      <c r="V560" s="43">
        <f t="shared" si="25"/>
        <v>6128725</v>
      </c>
      <c r="W560" s="46">
        <f t="shared" si="26"/>
        <v>1532181.25</v>
      </c>
    </row>
    <row r="561" spans="1:23" x14ac:dyDescent="0.2">
      <c r="A561" s="26" t="s">
        <v>1102</v>
      </c>
      <c r="B561" s="9">
        <v>899999700</v>
      </c>
      <c r="C561" s="6" t="s">
        <v>926</v>
      </c>
      <c r="D561" s="6" t="s">
        <v>1103</v>
      </c>
      <c r="E561" s="9" t="s">
        <v>13</v>
      </c>
      <c r="F561" s="19">
        <v>3942</v>
      </c>
      <c r="G561" s="19">
        <v>6243591896.5500002</v>
      </c>
      <c r="H561" s="20">
        <v>2149214359</v>
      </c>
      <c r="I561" s="7">
        <v>0</v>
      </c>
      <c r="J561" s="7">
        <v>2149214359</v>
      </c>
      <c r="K561" s="13">
        <v>0</v>
      </c>
      <c r="L561" s="18">
        <v>57516538.060000002</v>
      </c>
      <c r="M561" s="69">
        <v>0</v>
      </c>
      <c r="N561" s="13">
        <v>0</v>
      </c>
      <c r="O561" s="14">
        <v>0</v>
      </c>
      <c r="P561" s="28">
        <v>1250090276</v>
      </c>
      <c r="Q561" s="30">
        <v>2786770723.4900002</v>
      </c>
      <c r="S561" s="91">
        <v>6243591896.5500002</v>
      </c>
      <c r="T561" s="43">
        <f t="shared" si="24"/>
        <v>24974368</v>
      </c>
      <c r="U561" s="43">
        <f>VLOOKUP(A561,'IVC - CÁLCULO INICIAL'!$A$12:$U$1118,21,0)</f>
        <v>16950520</v>
      </c>
      <c r="V561" s="43">
        <f t="shared" si="25"/>
        <v>8023848</v>
      </c>
      <c r="W561" s="46">
        <f t="shared" si="26"/>
        <v>2005962</v>
      </c>
    </row>
    <row r="562" spans="1:23" x14ac:dyDescent="0.2">
      <c r="A562" s="26" t="s">
        <v>1104</v>
      </c>
      <c r="B562" s="9">
        <v>899999476</v>
      </c>
      <c r="C562" s="6" t="s">
        <v>926</v>
      </c>
      <c r="D562" s="6" t="s">
        <v>1105</v>
      </c>
      <c r="E562" s="9" t="s">
        <v>13</v>
      </c>
      <c r="F562" s="19">
        <v>1556</v>
      </c>
      <c r="G562" s="19">
        <v>2565441865.9299998</v>
      </c>
      <c r="H562" s="20">
        <v>818022502</v>
      </c>
      <c r="I562" s="7">
        <v>0</v>
      </c>
      <c r="J562" s="7">
        <v>818022502</v>
      </c>
      <c r="K562" s="13">
        <v>0</v>
      </c>
      <c r="L562" s="18">
        <v>20371649.41</v>
      </c>
      <c r="M562" s="69">
        <v>0</v>
      </c>
      <c r="N562" s="13">
        <v>0</v>
      </c>
      <c r="O562" s="14">
        <v>0</v>
      </c>
      <c r="P562" s="28">
        <v>494355332.52999997</v>
      </c>
      <c r="Q562" s="30">
        <v>1232692381.9899998</v>
      </c>
      <c r="S562" s="91">
        <v>2565441865.9299998</v>
      </c>
      <c r="T562" s="43">
        <f t="shared" si="24"/>
        <v>10261767</v>
      </c>
      <c r="U562" s="43">
        <f>VLOOKUP(A562,'IVC - CÁLCULO INICIAL'!$A$12:$U$1118,21,0)</f>
        <v>6964832.6399999997</v>
      </c>
      <c r="V562" s="43">
        <f t="shared" si="25"/>
        <v>3296934.3600000003</v>
      </c>
      <c r="W562" s="46">
        <f t="shared" si="26"/>
        <v>824233.59</v>
      </c>
    </row>
    <row r="563" spans="1:23" x14ac:dyDescent="0.2">
      <c r="A563" s="26" t="s">
        <v>1106</v>
      </c>
      <c r="B563" s="9">
        <v>899999443</v>
      </c>
      <c r="C563" s="6" t="s">
        <v>926</v>
      </c>
      <c r="D563" s="6" t="s">
        <v>1107</v>
      </c>
      <c r="E563" s="9" t="s">
        <v>13</v>
      </c>
      <c r="F563" s="19">
        <v>4591</v>
      </c>
      <c r="G563" s="19">
        <v>6988507260.4700003</v>
      </c>
      <c r="H563" s="20">
        <v>2487441165</v>
      </c>
      <c r="I563" s="7">
        <v>0</v>
      </c>
      <c r="J563" s="7">
        <v>2487441165</v>
      </c>
      <c r="K563" s="13">
        <v>0</v>
      </c>
      <c r="L563" s="18">
        <v>234450816.59999999</v>
      </c>
      <c r="M563" s="69">
        <v>0</v>
      </c>
      <c r="N563" s="13">
        <v>0</v>
      </c>
      <c r="O563" s="14">
        <v>0</v>
      </c>
      <c r="P563" s="28">
        <v>1420194467.25</v>
      </c>
      <c r="Q563" s="30">
        <v>2846420811.6200004</v>
      </c>
      <c r="S563" s="91">
        <v>6988507260.4700003</v>
      </c>
      <c r="T563" s="43">
        <f t="shared" si="24"/>
        <v>27954029</v>
      </c>
      <c r="U563" s="43">
        <f>VLOOKUP(A563,'IVC - CÁLCULO INICIAL'!$A$12:$U$1118,21,0)</f>
        <v>18972866</v>
      </c>
      <c r="V563" s="43">
        <f t="shared" si="25"/>
        <v>8981163</v>
      </c>
      <c r="W563" s="46">
        <f t="shared" si="26"/>
        <v>2245290.75</v>
      </c>
    </row>
    <row r="564" spans="1:23" x14ac:dyDescent="0.2">
      <c r="A564" s="26" t="s">
        <v>1108</v>
      </c>
      <c r="B564" s="9">
        <v>899999481</v>
      </c>
      <c r="C564" s="6" t="s">
        <v>926</v>
      </c>
      <c r="D564" s="6" t="s">
        <v>1109</v>
      </c>
      <c r="E564" s="9" t="s">
        <v>13</v>
      </c>
      <c r="F564" s="19">
        <v>2946</v>
      </c>
      <c r="G564" s="19">
        <v>4577487617.2000008</v>
      </c>
      <c r="H564" s="20">
        <v>1582357664</v>
      </c>
      <c r="I564" s="7">
        <v>0</v>
      </c>
      <c r="J564" s="7">
        <v>1582357664</v>
      </c>
      <c r="K564" s="13">
        <v>0</v>
      </c>
      <c r="L564" s="18">
        <v>36143803.990000002</v>
      </c>
      <c r="M564" s="69">
        <v>0</v>
      </c>
      <c r="N564" s="13">
        <v>0</v>
      </c>
      <c r="O564" s="14">
        <v>0</v>
      </c>
      <c r="P564" s="28">
        <v>939243217.33000004</v>
      </c>
      <c r="Q564" s="30">
        <v>2019742931.8800001</v>
      </c>
      <c r="S564" s="91">
        <v>4577487617.2000008</v>
      </c>
      <c r="T564" s="43">
        <f t="shared" si="24"/>
        <v>18309950</v>
      </c>
      <c r="U564" s="43">
        <f>VLOOKUP(A564,'IVC - CÁLCULO INICIAL'!$A$12:$U$1118,21,0)</f>
        <v>12427268.640000001</v>
      </c>
      <c r="V564" s="43">
        <f t="shared" si="25"/>
        <v>5882681.3599999994</v>
      </c>
      <c r="W564" s="46">
        <f t="shared" si="26"/>
        <v>1470670.34</v>
      </c>
    </row>
    <row r="565" spans="1:23" x14ac:dyDescent="0.2">
      <c r="A565" s="26" t="s">
        <v>1110</v>
      </c>
      <c r="B565" s="9">
        <v>800004574</v>
      </c>
      <c r="C565" s="6" t="s">
        <v>926</v>
      </c>
      <c r="D565" s="6" t="s">
        <v>1111</v>
      </c>
      <c r="E565" s="9" t="s">
        <v>13</v>
      </c>
      <c r="F565" s="19">
        <v>3452</v>
      </c>
      <c r="G565" s="19">
        <v>6031289962.6800003</v>
      </c>
      <c r="H565" s="20">
        <v>1807414862</v>
      </c>
      <c r="I565" s="7">
        <v>0</v>
      </c>
      <c r="J565" s="7">
        <v>1807414862</v>
      </c>
      <c r="K565" s="13">
        <v>0</v>
      </c>
      <c r="L565" s="18">
        <v>49938819.18</v>
      </c>
      <c r="M565" s="69">
        <v>0</v>
      </c>
      <c r="N565" s="13">
        <v>0</v>
      </c>
      <c r="O565" s="14">
        <v>0</v>
      </c>
      <c r="P565" s="28">
        <v>1101368787.97</v>
      </c>
      <c r="Q565" s="30">
        <v>3072567493.5300007</v>
      </c>
      <c r="S565" s="91">
        <v>6031289962.6800003</v>
      </c>
      <c r="T565" s="43">
        <f t="shared" si="24"/>
        <v>24125160</v>
      </c>
      <c r="U565" s="43">
        <f>VLOOKUP(A565,'IVC - CÁLCULO INICIAL'!$A$12:$U$1118,21,0)</f>
        <v>16374148.640000001</v>
      </c>
      <c r="V565" s="43">
        <f t="shared" si="25"/>
        <v>7751011.3599999994</v>
      </c>
      <c r="W565" s="46">
        <f t="shared" si="26"/>
        <v>1937752.84</v>
      </c>
    </row>
    <row r="566" spans="1:23" x14ac:dyDescent="0.2">
      <c r="A566" s="26" t="s">
        <v>1112</v>
      </c>
      <c r="B566" s="9">
        <v>800095174</v>
      </c>
      <c r="C566" s="6" t="s">
        <v>926</v>
      </c>
      <c r="D566" s="6" t="s">
        <v>1113</v>
      </c>
      <c r="E566" s="9" t="s">
        <v>13</v>
      </c>
      <c r="F566" s="19">
        <v>4812</v>
      </c>
      <c r="G566" s="19">
        <v>7072479899.5699997</v>
      </c>
      <c r="H566" s="20">
        <v>2570678762</v>
      </c>
      <c r="I566" s="7">
        <v>0</v>
      </c>
      <c r="J566" s="7">
        <v>2570678762</v>
      </c>
      <c r="K566" s="13">
        <v>0</v>
      </c>
      <c r="L566" s="18">
        <v>134845267.72</v>
      </c>
      <c r="M566" s="69">
        <v>0</v>
      </c>
      <c r="N566" s="13">
        <v>0</v>
      </c>
      <c r="O566" s="14">
        <v>0</v>
      </c>
      <c r="P566" s="28">
        <v>1485300011.3599999</v>
      </c>
      <c r="Q566" s="30">
        <v>2881655858.4899998</v>
      </c>
      <c r="S566" s="91">
        <v>7072479899.5699997</v>
      </c>
      <c r="T566" s="43">
        <f t="shared" si="24"/>
        <v>28289920</v>
      </c>
      <c r="U566" s="43">
        <f>VLOOKUP(A566,'IVC - CÁLCULO INICIAL'!$A$12:$U$1118,21,0)</f>
        <v>19200840</v>
      </c>
      <c r="V566" s="43">
        <f t="shared" si="25"/>
        <v>9089080</v>
      </c>
      <c r="W566" s="46">
        <f t="shared" si="26"/>
        <v>2272270</v>
      </c>
    </row>
    <row r="567" spans="1:23" x14ac:dyDescent="0.2">
      <c r="A567" s="26" t="s">
        <v>1114</v>
      </c>
      <c r="B567" s="9">
        <v>800018689</v>
      </c>
      <c r="C567" s="6" t="s">
        <v>926</v>
      </c>
      <c r="D567" s="6" t="s">
        <v>1115</v>
      </c>
      <c r="E567" s="9" t="s">
        <v>13</v>
      </c>
      <c r="F567" s="19">
        <v>2420</v>
      </c>
      <c r="G567" s="19">
        <v>4614714043.8900003</v>
      </c>
      <c r="H567" s="20">
        <v>1298570341</v>
      </c>
      <c r="I567" s="7">
        <v>0</v>
      </c>
      <c r="J567" s="7">
        <v>1298570341</v>
      </c>
      <c r="K567" s="13">
        <v>0</v>
      </c>
      <c r="L567" s="18">
        <v>34086613.579999998</v>
      </c>
      <c r="M567" s="69">
        <v>0</v>
      </c>
      <c r="N567" s="13">
        <v>0</v>
      </c>
      <c r="O567" s="14">
        <v>0</v>
      </c>
      <c r="P567" s="28">
        <v>772330474.32000005</v>
      </c>
      <c r="Q567" s="30">
        <v>2509726614.9900002</v>
      </c>
      <c r="S567" s="91">
        <v>4614714043.8900003</v>
      </c>
      <c r="T567" s="43">
        <f t="shared" si="24"/>
        <v>18458856</v>
      </c>
      <c r="U567" s="43">
        <f>VLOOKUP(A567,'IVC - CÁLCULO INICIAL'!$A$12:$U$1118,21,0)</f>
        <v>12528333.359999999</v>
      </c>
      <c r="V567" s="43">
        <f t="shared" si="25"/>
        <v>5930522.6400000006</v>
      </c>
      <c r="W567" s="46">
        <f t="shared" si="26"/>
        <v>1482630.66</v>
      </c>
    </row>
    <row r="568" spans="1:23" x14ac:dyDescent="0.2">
      <c r="A568" s="26" t="s">
        <v>1116</v>
      </c>
      <c r="B568" s="9">
        <v>800094782</v>
      </c>
      <c r="C568" s="6" t="s">
        <v>926</v>
      </c>
      <c r="D568" s="6" t="s">
        <v>1117</v>
      </c>
      <c r="E568" s="9" t="s">
        <v>13</v>
      </c>
      <c r="F568" s="19">
        <v>1672</v>
      </c>
      <c r="G568" s="19">
        <v>3282859436.9299998</v>
      </c>
      <c r="H568" s="20">
        <v>874365151</v>
      </c>
      <c r="I568" s="7">
        <v>0</v>
      </c>
      <c r="J568" s="7">
        <v>874365151</v>
      </c>
      <c r="K568" s="13">
        <v>0</v>
      </c>
      <c r="L568" s="18">
        <v>19654079.170000002</v>
      </c>
      <c r="M568" s="69">
        <v>0</v>
      </c>
      <c r="N568" s="13">
        <v>0</v>
      </c>
      <c r="O568" s="14">
        <v>0</v>
      </c>
      <c r="P568" s="28">
        <v>533291001.06999999</v>
      </c>
      <c r="Q568" s="30">
        <v>1855549205.6899998</v>
      </c>
      <c r="S568" s="91">
        <v>3282859436.9299998</v>
      </c>
      <c r="T568" s="43">
        <f t="shared" si="24"/>
        <v>13131438</v>
      </c>
      <c r="U568" s="43">
        <f>VLOOKUP(A568,'IVC - CÁLCULO INICIAL'!$A$12:$U$1118,21,0)</f>
        <v>8912526</v>
      </c>
      <c r="V568" s="43">
        <f t="shared" si="25"/>
        <v>4218912</v>
      </c>
      <c r="W568" s="46">
        <f t="shared" si="26"/>
        <v>1054728</v>
      </c>
    </row>
    <row r="569" spans="1:23" x14ac:dyDescent="0.2">
      <c r="A569" s="26" t="s">
        <v>1118</v>
      </c>
      <c r="B569" s="9">
        <v>800093439</v>
      </c>
      <c r="C569" s="6" t="s">
        <v>926</v>
      </c>
      <c r="D569" s="6" t="s">
        <v>1119</v>
      </c>
      <c r="E569" s="9" t="s">
        <v>13</v>
      </c>
      <c r="F569" s="19">
        <v>8144</v>
      </c>
      <c r="G569" s="19">
        <v>14610297028.67</v>
      </c>
      <c r="H569" s="20">
        <v>4388971269</v>
      </c>
      <c r="I569" s="7">
        <v>0</v>
      </c>
      <c r="J569" s="7">
        <v>4388971269</v>
      </c>
      <c r="K569" s="13">
        <v>0</v>
      </c>
      <c r="L569" s="18">
        <v>134134729.31</v>
      </c>
      <c r="M569" s="69">
        <v>0</v>
      </c>
      <c r="N569" s="13">
        <v>0</v>
      </c>
      <c r="O569" s="14">
        <v>0</v>
      </c>
      <c r="P569" s="28">
        <v>2591455971.6900001</v>
      </c>
      <c r="Q569" s="30">
        <v>7495735058.6700001</v>
      </c>
      <c r="S569" s="91">
        <v>14610297028.67</v>
      </c>
      <c r="T569" s="43">
        <f t="shared" si="24"/>
        <v>58441188</v>
      </c>
      <c r="U569" s="43">
        <f>VLOOKUP(A569,'IVC - CÁLCULO INICIAL'!$A$12:$U$1118,21,0)</f>
        <v>39665009.359999999</v>
      </c>
      <c r="V569" s="43">
        <f t="shared" si="25"/>
        <v>18776178.640000001</v>
      </c>
      <c r="W569" s="46">
        <f t="shared" si="26"/>
        <v>4694044.66</v>
      </c>
    </row>
    <row r="570" spans="1:23" x14ac:dyDescent="0.2">
      <c r="A570" s="52" t="s">
        <v>1120</v>
      </c>
      <c r="B570" s="9">
        <v>899999428</v>
      </c>
      <c r="C570" s="6" t="s">
        <v>926</v>
      </c>
      <c r="D570" s="6" t="s">
        <v>1121</v>
      </c>
      <c r="E570" s="9" t="s">
        <v>13</v>
      </c>
      <c r="F570" s="19">
        <v>8973</v>
      </c>
      <c r="G570" s="19">
        <v>11303564510.1</v>
      </c>
      <c r="H570" s="20">
        <v>4697812987</v>
      </c>
      <c r="I570" s="7">
        <v>0</v>
      </c>
      <c r="J570" s="7">
        <v>4697812987</v>
      </c>
      <c r="K570" s="13">
        <v>0</v>
      </c>
      <c r="L570" s="18">
        <v>365716346.92000002</v>
      </c>
      <c r="M570" s="69">
        <v>0</v>
      </c>
      <c r="N570" s="13">
        <v>0</v>
      </c>
      <c r="O570" s="14">
        <v>0</v>
      </c>
      <c r="P570" s="28">
        <v>2611242950.79</v>
      </c>
      <c r="Q570" s="30">
        <v>3628792225.3900003</v>
      </c>
      <c r="S570" s="91">
        <v>11303564510.1</v>
      </c>
      <c r="T570" s="43">
        <f t="shared" si="24"/>
        <v>45214258</v>
      </c>
      <c r="U570" s="43">
        <f>VLOOKUP(A570,'IVC - CÁLCULO INICIAL'!$A$12:$U$1118,21,0)</f>
        <v>30687671.359999999</v>
      </c>
      <c r="V570" s="43">
        <f t="shared" si="25"/>
        <v>14526586.640000001</v>
      </c>
      <c r="W570" s="46">
        <f t="shared" si="26"/>
        <v>3631646.66</v>
      </c>
    </row>
    <row r="571" spans="1:23" x14ac:dyDescent="0.2">
      <c r="A571" s="26" t="s">
        <v>1122</v>
      </c>
      <c r="B571" s="9">
        <v>800072715</v>
      </c>
      <c r="C571" s="6" t="s">
        <v>926</v>
      </c>
      <c r="D571" s="6" t="s">
        <v>1123</v>
      </c>
      <c r="E571" s="9" t="s">
        <v>13</v>
      </c>
      <c r="F571" s="19">
        <v>2520</v>
      </c>
      <c r="G571" s="19">
        <v>5029460258.8900003</v>
      </c>
      <c r="H571" s="20">
        <v>1268837750</v>
      </c>
      <c r="I571" s="7">
        <v>0</v>
      </c>
      <c r="J571" s="7">
        <v>1268837750</v>
      </c>
      <c r="K571" s="13">
        <v>0</v>
      </c>
      <c r="L571" s="18">
        <v>34684811.18</v>
      </c>
      <c r="M571" s="69">
        <v>0</v>
      </c>
      <c r="N571" s="13">
        <v>0</v>
      </c>
      <c r="O571" s="14">
        <v>0</v>
      </c>
      <c r="P571" s="28">
        <v>804244956.73000002</v>
      </c>
      <c r="Q571" s="30">
        <v>2921692740.9800005</v>
      </c>
      <c r="S571" s="91">
        <v>5029460258.8900003</v>
      </c>
      <c r="T571" s="43">
        <f t="shared" si="24"/>
        <v>20117841</v>
      </c>
      <c r="U571" s="43">
        <f>VLOOKUP(A571,'IVC - CÁLCULO INICIAL'!$A$12:$U$1118,21,0)</f>
        <v>13654314</v>
      </c>
      <c r="V571" s="43">
        <f t="shared" si="25"/>
        <v>6463527</v>
      </c>
      <c r="W571" s="46">
        <f t="shared" si="26"/>
        <v>1615881.75</v>
      </c>
    </row>
    <row r="572" spans="1:23" x14ac:dyDescent="0.2">
      <c r="A572" s="26" t="s">
        <v>1124</v>
      </c>
      <c r="B572" s="9">
        <v>899999385</v>
      </c>
      <c r="C572" s="6" t="s">
        <v>926</v>
      </c>
      <c r="D572" s="6" t="s">
        <v>1125</v>
      </c>
      <c r="E572" s="9" t="s">
        <v>16</v>
      </c>
      <c r="F572" s="19">
        <v>5785</v>
      </c>
      <c r="G572" s="19">
        <v>11778287820.07</v>
      </c>
      <c r="H572" s="20">
        <v>2749997482</v>
      </c>
      <c r="I572" s="7">
        <v>0</v>
      </c>
      <c r="J572" s="7">
        <v>2749997482</v>
      </c>
      <c r="K572" s="13">
        <v>0</v>
      </c>
      <c r="L572" s="18">
        <v>66386198.859999999</v>
      </c>
      <c r="M572" s="69">
        <v>0</v>
      </c>
      <c r="N572" s="13">
        <v>0</v>
      </c>
      <c r="O572" s="14">
        <v>0</v>
      </c>
      <c r="P572" s="28">
        <v>1845933662.5999999</v>
      </c>
      <c r="Q572" s="30">
        <v>7115970476.6099987</v>
      </c>
      <c r="S572" s="91">
        <v>11778287820.07</v>
      </c>
      <c r="T572" s="43">
        <f t="shared" si="24"/>
        <v>47113151</v>
      </c>
      <c r="U572" s="43">
        <f>VLOOKUP(A572,'IVC - CÁLCULO INICIAL'!$A$12:$U$1118,21,0)</f>
        <v>31976481.359999999</v>
      </c>
      <c r="V572" s="43">
        <f t="shared" si="25"/>
        <v>15136669.640000001</v>
      </c>
      <c r="W572" s="46">
        <f t="shared" si="26"/>
        <v>3784167.41</v>
      </c>
    </row>
    <row r="573" spans="1:23" x14ac:dyDescent="0.2">
      <c r="A573" s="26" t="s">
        <v>1126</v>
      </c>
      <c r="B573" s="9">
        <v>800095568</v>
      </c>
      <c r="C573" s="6" t="s">
        <v>926</v>
      </c>
      <c r="D573" s="6" t="s">
        <v>1127</v>
      </c>
      <c r="E573" s="9" t="s">
        <v>13</v>
      </c>
      <c r="F573" s="19">
        <v>4173</v>
      </c>
      <c r="G573" s="19">
        <v>7282533305.6199999</v>
      </c>
      <c r="H573" s="20">
        <v>2169055099</v>
      </c>
      <c r="I573" s="7">
        <v>0</v>
      </c>
      <c r="J573" s="7">
        <v>2169055099</v>
      </c>
      <c r="K573" s="13">
        <v>0</v>
      </c>
      <c r="L573" s="18">
        <v>54400056.329999998</v>
      </c>
      <c r="M573" s="69">
        <v>0</v>
      </c>
      <c r="N573" s="13">
        <v>0</v>
      </c>
      <c r="O573" s="14">
        <v>0</v>
      </c>
      <c r="P573" s="28">
        <v>1331153061.3199999</v>
      </c>
      <c r="Q573" s="30">
        <v>3727925088.9700003</v>
      </c>
      <c r="S573" s="91">
        <v>7282533305.6199999</v>
      </c>
      <c r="T573" s="43">
        <f t="shared" si="24"/>
        <v>29130133</v>
      </c>
      <c r="U573" s="43">
        <f>VLOOKUP(A573,'IVC - CÁLCULO INICIAL'!$A$12:$U$1118,21,0)</f>
        <v>19771107.359999999</v>
      </c>
      <c r="V573" s="43">
        <f t="shared" si="25"/>
        <v>9359025.6400000006</v>
      </c>
      <c r="W573" s="46">
        <f t="shared" si="26"/>
        <v>2339756.41</v>
      </c>
    </row>
    <row r="574" spans="1:23" x14ac:dyDescent="0.2">
      <c r="A574" s="26" t="s">
        <v>1128</v>
      </c>
      <c r="B574" s="9">
        <v>899999281</v>
      </c>
      <c r="C574" s="6" t="s">
        <v>926</v>
      </c>
      <c r="D574" s="6" t="s">
        <v>1129</v>
      </c>
      <c r="E574" s="9" t="s">
        <v>13</v>
      </c>
      <c r="F574" s="19">
        <v>17829</v>
      </c>
      <c r="G574" s="19">
        <v>25604110431.389999</v>
      </c>
      <c r="H574" s="20">
        <v>9521143453</v>
      </c>
      <c r="I574" s="7">
        <v>0</v>
      </c>
      <c r="J574" s="7">
        <v>9521143453</v>
      </c>
      <c r="K574" s="13">
        <v>0</v>
      </c>
      <c r="L574" s="18">
        <v>750448517.79999995</v>
      </c>
      <c r="M574" s="69">
        <v>0</v>
      </c>
      <c r="N574" s="13">
        <v>0</v>
      </c>
      <c r="O574" s="14">
        <v>0</v>
      </c>
      <c r="P574" s="28">
        <v>5498865319.25</v>
      </c>
      <c r="Q574" s="30">
        <v>9833653141.3400002</v>
      </c>
      <c r="S574" s="91">
        <v>25604110431.389999</v>
      </c>
      <c r="T574" s="43">
        <f t="shared" si="24"/>
        <v>102416442</v>
      </c>
      <c r="U574" s="43">
        <f>VLOOKUP(A574,'IVC - CÁLCULO INICIAL'!$A$12:$U$1118,21,0)</f>
        <v>69511747.359999999</v>
      </c>
      <c r="V574" s="43">
        <f t="shared" si="25"/>
        <v>32904694.640000001</v>
      </c>
      <c r="W574" s="46">
        <f t="shared" si="26"/>
        <v>8226173.6600000001</v>
      </c>
    </row>
    <row r="575" spans="1:23" x14ac:dyDescent="0.2">
      <c r="A575" s="26" t="s">
        <v>1130</v>
      </c>
      <c r="B575" s="9">
        <v>899999388</v>
      </c>
      <c r="C575" s="6" t="s">
        <v>926</v>
      </c>
      <c r="D575" s="6" t="s">
        <v>1131</v>
      </c>
      <c r="E575" s="9" t="s">
        <v>13</v>
      </c>
      <c r="F575" s="19">
        <v>5133</v>
      </c>
      <c r="G575" s="19">
        <v>8131376139.7300005</v>
      </c>
      <c r="H575" s="20">
        <v>2747188296</v>
      </c>
      <c r="I575" s="7">
        <v>0</v>
      </c>
      <c r="J575" s="7">
        <v>2747188296</v>
      </c>
      <c r="K575" s="13">
        <v>0</v>
      </c>
      <c r="L575" s="18">
        <v>79888005.069999993</v>
      </c>
      <c r="M575" s="69">
        <v>0</v>
      </c>
      <c r="N575" s="13">
        <v>0</v>
      </c>
      <c r="O575" s="14">
        <v>0</v>
      </c>
      <c r="P575" s="28">
        <v>1636574657.99</v>
      </c>
      <c r="Q575" s="30">
        <v>3667725180.6700001</v>
      </c>
      <c r="S575" s="91">
        <v>8131376139.7300005</v>
      </c>
      <c r="T575" s="43">
        <f t="shared" si="24"/>
        <v>32525505</v>
      </c>
      <c r="U575" s="43">
        <f>VLOOKUP(A575,'IVC - CÁLCULO INICIAL'!$A$12:$U$1118,21,0)</f>
        <v>22075602.640000001</v>
      </c>
      <c r="V575" s="43">
        <f t="shared" si="25"/>
        <v>10449902.359999999</v>
      </c>
      <c r="W575" s="46">
        <f t="shared" si="26"/>
        <v>2612475.59</v>
      </c>
    </row>
    <row r="576" spans="1:23" x14ac:dyDescent="0.2">
      <c r="A576" s="26" t="s">
        <v>1132</v>
      </c>
      <c r="B576" s="9">
        <v>899999407</v>
      </c>
      <c r="C576" s="6" t="s">
        <v>926</v>
      </c>
      <c r="D576" s="6" t="s">
        <v>1133</v>
      </c>
      <c r="E576" s="9" t="s">
        <v>13</v>
      </c>
      <c r="F576" s="19">
        <v>2634</v>
      </c>
      <c r="G576" s="19">
        <v>5211532091.3699999</v>
      </c>
      <c r="H576" s="20">
        <v>1435016634</v>
      </c>
      <c r="I576" s="7">
        <v>0</v>
      </c>
      <c r="J576" s="7">
        <v>1435016634</v>
      </c>
      <c r="K576" s="13">
        <v>0</v>
      </c>
      <c r="L576" s="18">
        <v>57748018.689999998</v>
      </c>
      <c r="M576" s="69">
        <v>0</v>
      </c>
      <c r="N576" s="13">
        <v>0</v>
      </c>
      <c r="O576" s="14">
        <v>0</v>
      </c>
      <c r="P576" s="28">
        <v>837436018.44000006</v>
      </c>
      <c r="Q576" s="30">
        <v>2881331420.2399998</v>
      </c>
      <c r="S576" s="91">
        <v>5211532091.3699999</v>
      </c>
      <c r="T576" s="43">
        <f t="shared" si="24"/>
        <v>20846128</v>
      </c>
      <c r="U576" s="43">
        <f>VLOOKUP(A576,'IVC - CÁLCULO INICIAL'!$A$12:$U$1118,21,0)</f>
        <v>14148614.640000001</v>
      </c>
      <c r="V576" s="43">
        <f t="shared" si="25"/>
        <v>6697513.3599999994</v>
      </c>
      <c r="W576" s="46">
        <f t="shared" si="26"/>
        <v>1674378.34</v>
      </c>
    </row>
    <row r="577" spans="1:23" x14ac:dyDescent="0.2">
      <c r="A577" s="26" t="s">
        <v>1134</v>
      </c>
      <c r="B577" s="9">
        <v>899999448</v>
      </c>
      <c r="C577" s="6" t="s">
        <v>926</v>
      </c>
      <c r="D577" s="6" t="s">
        <v>1135</v>
      </c>
      <c r="E577" s="9" t="s">
        <v>13</v>
      </c>
      <c r="F577" s="19">
        <v>5026</v>
      </c>
      <c r="G577" s="19">
        <v>9457787479.8299999</v>
      </c>
      <c r="H577" s="20">
        <v>2537248141</v>
      </c>
      <c r="I577" s="7">
        <v>0</v>
      </c>
      <c r="J577" s="7">
        <v>2537248141</v>
      </c>
      <c r="K577" s="13">
        <v>0</v>
      </c>
      <c r="L577" s="18">
        <v>67556168.969999999</v>
      </c>
      <c r="M577" s="69">
        <v>0</v>
      </c>
      <c r="N577" s="13">
        <v>0</v>
      </c>
      <c r="O577" s="14">
        <v>0</v>
      </c>
      <c r="P577" s="28">
        <v>1603383596.28</v>
      </c>
      <c r="Q577" s="30">
        <v>5249599573.5799999</v>
      </c>
      <c r="S577" s="91">
        <v>9457787479.8299999</v>
      </c>
      <c r="T577" s="43">
        <f t="shared" si="24"/>
        <v>37831150</v>
      </c>
      <c r="U577" s="43">
        <f>VLOOKUP(A577,'IVC - CÁLCULO INICIAL'!$A$12:$U$1118,21,0)</f>
        <v>25676632.640000001</v>
      </c>
      <c r="V577" s="43">
        <f t="shared" si="25"/>
        <v>12154517.359999999</v>
      </c>
      <c r="W577" s="46">
        <f t="shared" si="26"/>
        <v>3038629.34</v>
      </c>
    </row>
    <row r="578" spans="1:23" x14ac:dyDescent="0.2">
      <c r="A578" s="26" t="s">
        <v>1136</v>
      </c>
      <c r="B578" s="9">
        <v>899999709</v>
      </c>
      <c r="C578" s="6" t="s">
        <v>926</v>
      </c>
      <c r="D578" s="6" t="s">
        <v>1137</v>
      </c>
      <c r="E578" s="9" t="s">
        <v>13</v>
      </c>
      <c r="F578" s="19">
        <v>2505</v>
      </c>
      <c r="G578" s="19">
        <v>4611685986.0900002</v>
      </c>
      <c r="H578" s="20">
        <v>1359277710</v>
      </c>
      <c r="I578" s="7">
        <v>0</v>
      </c>
      <c r="J578" s="7">
        <v>1359277710</v>
      </c>
      <c r="K578" s="13">
        <v>0</v>
      </c>
      <c r="L578" s="18">
        <v>51260137.869999997</v>
      </c>
      <c r="M578" s="69">
        <v>0</v>
      </c>
      <c r="N578" s="13">
        <v>0</v>
      </c>
      <c r="O578" s="14">
        <v>0</v>
      </c>
      <c r="P578" s="28">
        <v>795947191.30999994</v>
      </c>
      <c r="Q578" s="30">
        <v>2405200946.9100003</v>
      </c>
      <c r="S578" s="91">
        <v>4611685986.0900002</v>
      </c>
      <c r="T578" s="43">
        <f t="shared" si="24"/>
        <v>18446744</v>
      </c>
      <c r="U578" s="43">
        <f>VLOOKUP(A578,'IVC - CÁLCULO INICIAL'!$A$12:$U$1118,21,0)</f>
        <v>12520112.640000001</v>
      </c>
      <c r="V578" s="43">
        <f t="shared" si="25"/>
        <v>5926631.3599999994</v>
      </c>
      <c r="W578" s="46">
        <f t="shared" si="26"/>
        <v>1481657.84</v>
      </c>
    </row>
    <row r="579" spans="1:23" x14ac:dyDescent="0.2">
      <c r="A579" s="26" t="s">
        <v>1138</v>
      </c>
      <c r="B579" s="9">
        <v>899999447</v>
      </c>
      <c r="C579" s="6" t="s">
        <v>926</v>
      </c>
      <c r="D579" s="6" t="s">
        <v>1139</v>
      </c>
      <c r="E579" s="9" t="s">
        <v>13</v>
      </c>
      <c r="F579" s="19">
        <v>1278</v>
      </c>
      <c r="G579" s="19">
        <v>2477634636.1300001</v>
      </c>
      <c r="H579" s="20">
        <v>647695406</v>
      </c>
      <c r="I579" s="7">
        <v>0</v>
      </c>
      <c r="J579" s="7">
        <v>647695406</v>
      </c>
      <c r="K579" s="13">
        <v>0</v>
      </c>
      <c r="L579" s="18">
        <v>16485699.92</v>
      </c>
      <c r="M579" s="69">
        <v>0</v>
      </c>
      <c r="N579" s="13">
        <v>0</v>
      </c>
      <c r="O579" s="14">
        <v>0</v>
      </c>
      <c r="P579" s="28">
        <v>406909650.73000002</v>
      </c>
      <c r="Q579" s="30">
        <v>1406543879.48</v>
      </c>
      <c r="S579" s="91">
        <v>2477634636.1300001</v>
      </c>
      <c r="T579" s="43">
        <f t="shared" si="24"/>
        <v>9910539</v>
      </c>
      <c r="U579" s="43">
        <f>VLOOKUP(A579,'IVC - CÁLCULO INICIAL'!$A$12:$U$1118,21,0)</f>
        <v>6726448</v>
      </c>
      <c r="V579" s="43">
        <f t="shared" si="25"/>
        <v>3184091</v>
      </c>
      <c r="W579" s="46">
        <f t="shared" si="26"/>
        <v>796022.75</v>
      </c>
    </row>
    <row r="580" spans="1:23" x14ac:dyDescent="0.2">
      <c r="A580" s="26" t="s">
        <v>1140</v>
      </c>
      <c r="B580" s="9">
        <v>899999445</v>
      </c>
      <c r="C580" s="6" t="s">
        <v>926</v>
      </c>
      <c r="D580" s="6" t="s">
        <v>1141</v>
      </c>
      <c r="E580" s="9" t="s">
        <v>13</v>
      </c>
      <c r="F580" s="19">
        <v>10062</v>
      </c>
      <c r="G580" s="19">
        <v>14686518991.379999</v>
      </c>
      <c r="H580" s="20">
        <v>5478473232</v>
      </c>
      <c r="I580" s="7">
        <v>0</v>
      </c>
      <c r="J580" s="7">
        <v>5478473232</v>
      </c>
      <c r="K580" s="13">
        <v>0</v>
      </c>
      <c r="L580" s="18">
        <v>149173876.91999999</v>
      </c>
      <c r="M580" s="69">
        <v>0</v>
      </c>
      <c r="N580" s="13">
        <v>0</v>
      </c>
      <c r="O580" s="14">
        <v>0</v>
      </c>
      <c r="P580" s="28">
        <v>3208043771.8600001</v>
      </c>
      <c r="Q580" s="30">
        <v>5850828110.5999985</v>
      </c>
      <c r="S580" s="91">
        <v>14686518991.379999</v>
      </c>
      <c r="T580" s="43">
        <f t="shared" si="24"/>
        <v>58746076</v>
      </c>
      <c r="U580" s="43">
        <f>VLOOKUP(A580,'IVC - CÁLCULO INICIAL'!$A$12:$U$1118,21,0)</f>
        <v>39871941.359999999</v>
      </c>
      <c r="V580" s="43">
        <f t="shared" si="25"/>
        <v>18874134.640000001</v>
      </c>
      <c r="W580" s="46">
        <f t="shared" si="26"/>
        <v>4718533.66</v>
      </c>
    </row>
    <row r="581" spans="1:23" x14ac:dyDescent="0.2">
      <c r="A581" s="26" t="s">
        <v>1142</v>
      </c>
      <c r="B581" s="9">
        <v>899999312</v>
      </c>
      <c r="C581" s="6" t="s">
        <v>926</v>
      </c>
      <c r="D581" s="6" t="s">
        <v>1143</v>
      </c>
      <c r="E581" s="9" t="s">
        <v>13</v>
      </c>
      <c r="F581" s="19">
        <v>13713</v>
      </c>
      <c r="G581" s="19">
        <v>22470721589.860001</v>
      </c>
      <c r="H581" s="20">
        <v>7393667297</v>
      </c>
      <c r="I581" s="7">
        <v>0</v>
      </c>
      <c r="J581" s="7">
        <v>7393667297</v>
      </c>
      <c r="K581" s="13">
        <v>0</v>
      </c>
      <c r="L581" s="18">
        <v>418124779.57999998</v>
      </c>
      <c r="M581" s="69">
        <v>0</v>
      </c>
      <c r="N581" s="13">
        <v>0</v>
      </c>
      <c r="O581" s="14">
        <v>0</v>
      </c>
      <c r="P581" s="28">
        <v>4336220725.0500002</v>
      </c>
      <c r="Q581" s="30">
        <v>10322708788.23</v>
      </c>
      <c r="S581" s="91">
        <v>22470721589.860001</v>
      </c>
      <c r="T581" s="43">
        <f t="shared" si="24"/>
        <v>89882886</v>
      </c>
      <c r="U581" s="43">
        <f>VLOOKUP(A581,'IVC - CÁLCULO INICIAL'!$A$12:$U$1118,21,0)</f>
        <v>61005014</v>
      </c>
      <c r="V581" s="43">
        <f t="shared" si="25"/>
        <v>28877872</v>
      </c>
      <c r="W581" s="46">
        <f t="shared" si="26"/>
        <v>7219468</v>
      </c>
    </row>
    <row r="582" spans="1:23" x14ac:dyDescent="0.2">
      <c r="A582" s="26" t="s">
        <v>1144</v>
      </c>
      <c r="B582" s="9">
        <v>890680142</v>
      </c>
      <c r="C582" s="6" t="s">
        <v>926</v>
      </c>
      <c r="D582" s="6" t="s">
        <v>1145</v>
      </c>
      <c r="E582" s="9" t="s">
        <v>13</v>
      </c>
      <c r="F582" s="19">
        <v>8409</v>
      </c>
      <c r="G582" s="19">
        <v>15015548454.150002</v>
      </c>
      <c r="H582" s="20">
        <v>4576421105</v>
      </c>
      <c r="I582" s="7">
        <v>0</v>
      </c>
      <c r="J582" s="7">
        <v>4576421105</v>
      </c>
      <c r="K582" s="13">
        <v>0</v>
      </c>
      <c r="L582" s="18">
        <v>116393732.8</v>
      </c>
      <c r="M582" s="69">
        <v>0</v>
      </c>
      <c r="N582" s="13">
        <v>0</v>
      </c>
      <c r="O582" s="14">
        <v>0</v>
      </c>
      <c r="P582" s="28">
        <v>2683369681.04</v>
      </c>
      <c r="Q582" s="30">
        <v>7639363935.3100004</v>
      </c>
      <c r="S582" s="91">
        <v>15015548454.150002</v>
      </c>
      <c r="T582" s="43">
        <f t="shared" si="24"/>
        <v>60062194</v>
      </c>
      <c r="U582" s="43">
        <f>VLOOKUP(A582,'IVC - CÁLCULO INICIAL'!$A$12:$U$1118,21,0)</f>
        <v>40765212.640000001</v>
      </c>
      <c r="V582" s="43">
        <f t="shared" si="25"/>
        <v>19296981.359999999</v>
      </c>
      <c r="W582" s="46">
        <f t="shared" si="26"/>
        <v>4824245.34</v>
      </c>
    </row>
    <row r="583" spans="1:23" x14ac:dyDescent="0.2">
      <c r="A583" s="26" t="s">
        <v>1146</v>
      </c>
      <c r="B583" s="9">
        <v>800094776</v>
      </c>
      <c r="C583" s="6" t="s">
        <v>926</v>
      </c>
      <c r="D583" s="6" t="s">
        <v>1147</v>
      </c>
      <c r="E583" s="9" t="s">
        <v>16</v>
      </c>
      <c r="F583" s="19">
        <v>8497</v>
      </c>
      <c r="G583" s="19">
        <v>17432394571.799999</v>
      </c>
      <c r="H583" s="20">
        <v>4415131188</v>
      </c>
      <c r="I583" s="7">
        <v>0</v>
      </c>
      <c r="J583" s="7">
        <v>4415131188</v>
      </c>
      <c r="K583" s="13">
        <v>0</v>
      </c>
      <c r="L583" s="18">
        <v>104486298.34999999</v>
      </c>
      <c r="M583" s="69">
        <v>0</v>
      </c>
      <c r="N583" s="13">
        <v>0</v>
      </c>
      <c r="O583" s="14">
        <v>0</v>
      </c>
      <c r="P583" s="28">
        <v>2709220411.79</v>
      </c>
      <c r="Q583" s="30">
        <v>10203556673.66</v>
      </c>
      <c r="S583" s="91">
        <v>17432394571.799999</v>
      </c>
      <c r="T583" s="43">
        <f t="shared" si="24"/>
        <v>69729578</v>
      </c>
      <c r="U583" s="43">
        <f>VLOOKUP(A583,'IVC - CÁLCULO INICIAL'!$A$12:$U$1118,21,0)</f>
        <v>47326628</v>
      </c>
      <c r="V583" s="43">
        <f t="shared" si="25"/>
        <v>22402950</v>
      </c>
      <c r="W583" s="46">
        <f t="shared" si="26"/>
        <v>5600737.5</v>
      </c>
    </row>
    <row r="584" spans="1:23" x14ac:dyDescent="0.2">
      <c r="A584" s="26" t="s">
        <v>1148</v>
      </c>
      <c r="B584" s="9">
        <v>800094778</v>
      </c>
      <c r="C584" s="6" t="s">
        <v>926</v>
      </c>
      <c r="D584" s="6" t="s">
        <v>1149</v>
      </c>
      <c r="E584" s="9" t="s">
        <v>13</v>
      </c>
      <c r="F584" s="19">
        <v>1827</v>
      </c>
      <c r="G584" s="19">
        <v>3155986612.4299998</v>
      </c>
      <c r="H584" s="20">
        <v>955483062</v>
      </c>
      <c r="I584" s="7">
        <v>0</v>
      </c>
      <c r="J584" s="7">
        <v>955483062</v>
      </c>
      <c r="K584" s="13">
        <v>0</v>
      </c>
      <c r="L584" s="18">
        <v>27595794.98</v>
      </c>
      <c r="M584" s="69">
        <v>0</v>
      </c>
      <c r="N584" s="13">
        <v>0</v>
      </c>
      <c r="O584" s="14">
        <v>0</v>
      </c>
      <c r="P584" s="28">
        <v>582439303.98000002</v>
      </c>
      <c r="Q584" s="30">
        <v>1590468451.4699998</v>
      </c>
      <c r="S584" s="91">
        <v>3155986612.4299998</v>
      </c>
      <c r="T584" s="43">
        <f t="shared" si="24"/>
        <v>12623946</v>
      </c>
      <c r="U584" s="43">
        <f>VLOOKUP(A584,'IVC - CÁLCULO INICIAL'!$A$12:$U$1118,21,0)</f>
        <v>8568083.3599999994</v>
      </c>
      <c r="V584" s="43">
        <f t="shared" si="25"/>
        <v>4055862.6400000006</v>
      </c>
      <c r="W584" s="46">
        <f t="shared" si="26"/>
        <v>1013965.66</v>
      </c>
    </row>
    <row r="585" spans="1:23" x14ac:dyDescent="0.2">
      <c r="A585" s="26" t="s">
        <v>1150</v>
      </c>
      <c r="B585" s="9">
        <v>899999318</v>
      </c>
      <c r="C585" s="6" t="s">
        <v>926</v>
      </c>
      <c r="D585" s="6" t="s">
        <v>1151</v>
      </c>
      <c r="E585" s="9" t="s">
        <v>13</v>
      </c>
      <c r="F585" s="19">
        <v>34785</v>
      </c>
      <c r="G585" s="19">
        <v>50355811449.660004</v>
      </c>
      <c r="H585" s="20">
        <v>18645859835</v>
      </c>
      <c r="I585" s="7">
        <v>0</v>
      </c>
      <c r="J585" s="7">
        <v>18645859835</v>
      </c>
      <c r="K585" s="13">
        <v>0</v>
      </c>
      <c r="L585" s="18">
        <v>1114311632.8299999</v>
      </c>
      <c r="M585" s="69">
        <v>0</v>
      </c>
      <c r="N585" s="13">
        <v>0</v>
      </c>
      <c r="O585" s="14">
        <v>0</v>
      </c>
      <c r="P585" s="28">
        <v>10760925179.01</v>
      </c>
      <c r="Q585" s="30">
        <v>19834714802.82</v>
      </c>
      <c r="S585" s="91">
        <v>50355811449.660004</v>
      </c>
      <c r="T585" s="43">
        <f t="shared" si="24"/>
        <v>201423246</v>
      </c>
      <c r="U585" s="43">
        <f>VLOOKUP(A585,'IVC - CÁLCULO INICIAL'!$A$12:$U$1118,21,0)</f>
        <v>136709316</v>
      </c>
      <c r="V585" s="43">
        <f t="shared" si="25"/>
        <v>64713930</v>
      </c>
      <c r="W585" s="46">
        <f t="shared" si="26"/>
        <v>16178482.5</v>
      </c>
    </row>
    <row r="586" spans="1:23" x14ac:dyDescent="0.2">
      <c r="A586" s="26" t="s">
        <v>1152</v>
      </c>
      <c r="B586" s="9">
        <v>891680011</v>
      </c>
      <c r="C586" s="6" t="s">
        <v>1153</v>
      </c>
      <c r="D586" s="6" t="s">
        <v>1154</v>
      </c>
      <c r="E586" s="9" t="s">
        <v>16</v>
      </c>
      <c r="F586" s="19">
        <v>106485</v>
      </c>
      <c r="G586" s="19">
        <v>149226062884.04001</v>
      </c>
      <c r="H586" s="20">
        <v>58000707607</v>
      </c>
      <c r="I586" s="7">
        <v>0</v>
      </c>
      <c r="J586" s="7">
        <v>58000707607</v>
      </c>
      <c r="K586" s="13">
        <v>419753464.39999998</v>
      </c>
      <c r="L586" s="18">
        <v>1853034503.1700001</v>
      </c>
      <c r="M586" s="69">
        <v>0</v>
      </c>
      <c r="N586" s="13">
        <v>0</v>
      </c>
      <c r="O586" s="14">
        <v>1305131848.02</v>
      </c>
      <c r="P586" s="28">
        <v>5753240911.8199997</v>
      </c>
      <c r="Q586" s="30">
        <v>81894194549.630005</v>
      </c>
      <c r="S586" s="91">
        <v>149226062884.04001</v>
      </c>
      <c r="T586" s="43">
        <f t="shared" si="24"/>
        <v>596904252</v>
      </c>
      <c r="U586" s="43">
        <f>VLOOKUP(A586,'IVC - CÁLCULO INICIAL'!$A$12:$U$1118,21,0)</f>
        <v>405128870.63999999</v>
      </c>
      <c r="V586" s="43">
        <f t="shared" si="25"/>
        <v>191775381.36000001</v>
      </c>
      <c r="W586" s="46">
        <f t="shared" si="26"/>
        <v>47943845.340000004</v>
      </c>
    </row>
    <row r="587" spans="1:23" x14ac:dyDescent="0.2">
      <c r="A587" s="26" t="s">
        <v>1155</v>
      </c>
      <c r="B587" s="9">
        <v>891680050</v>
      </c>
      <c r="C587" s="6" t="s">
        <v>1153</v>
      </c>
      <c r="D587" s="6" t="s">
        <v>1156</v>
      </c>
      <c r="E587" s="9" t="s">
        <v>16</v>
      </c>
      <c r="F587" s="19">
        <v>11779</v>
      </c>
      <c r="G587" s="19">
        <v>16423648843.279999</v>
      </c>
      <c r="H587" s="20">
        <v>6395779121</v>
      </c>
      <c r="I587" s="7">
        <v>0</v>
      </c>
      <c r="J587" s="7">
        <v>6395779121</v>
      </c>
      <c r="K587" s="13">
        <v>41309234.020000003</v>
      </c>
      <c r="L587" s="18">
        <v>153282912.18000001</v>
      </c>
      <c r="M587" s="69">
        <v>0</v>
      </c>
      <c r="N587" s="13">
        <v>0</v>
      </c>
      <c r="O587" s="14">
        <v>0</v>
      </c>
      <c r="P587" s="28">
        <v>626131225.77999997</v>
      </c>
      <c r="Q587" s="30">
        <v>9207146350.2999992</v>
      </c>
      <c r="S587" s="91">
        <v>16423648843.279999</v>
      </c>
      <c r="T587" s="43">
        <f t="shared" si="24"/>
        <v>65694595</v>
      </c>
      <c r="U587" s="43">
        <f>VLOOKUP(A587,'IVC - CÁLCULO INICIAL'!$A$12:$U$1118,21,0)</f>
        <v>44588017.359999999</v>
      </c>
      <c r="V587" s="43">
        <f t="shared" si="25"/>
        <v>21106577.640000001</v>
      </c>
      <c r="W587" s="46">
        <f t="shared" si="26"/>
        <v>5276644.41</v>
      </c>
    </row>
    <row r="588" spans="1:23" x14ac:dyDescent="0.2">
      <c r="A588" s="26" t="s">
        <v>1157</v>
      </c>
      <c r="B588" s="9">
        <v>891600062</v>
      </c>
      <c r="C588" s="6" t="s">
        <v>1153</v>
      </c>
      <c r="D588" s="6" t="s">
        <v>1158</v>
      </c>
      <c r="E588" s="9" t="s">
        <v>16</v>
      </c>
      <c r="F588" s="19">
        <v>21468</v>
      </c>
      <c r="G588" s="19">
        <v>22517295986.830002</v>
      </c>
      <c r="H588" s="20">
        <v>10242942599</v>
      </c>
      <c r="I588" s="7">
        <v>0</v>
      </c>
      <c r="J588" s="7">
        <v>10242942599</v>
      </c>
      <c r="K588" s="13">
        <v>80683701.900000006</v>
      </c>
      <c r="L588" s="18">
        <v>228456443.78</v>
      </c>
      <c r="M588" s="69">
        <v>0</v>
      </c>
      <c r="N588" s="13">
        <v>692920880</v>
      </c>
      <c r="O588" s="14">
        <v>0</v>
      </c>
      <c r="P588" s="28">
        <v>970236567.21000004</v>
      </c>
      <c r="Q588" s="30">
        <v>10302055794.940002</v>
      </c>
      <c r="S588" s="91">
        <v>22517295986.830002</v>
      </c>
      <c r="T588" s="43">
        <f t="shared" si="24"/>
        <v>90069184</v>
      </c>
      <c r="U588" s="43">
        <f>VLOOKUP(A588,'IVC - CÁLCULO INICIAL'!$A$12:$U$1118,21,0)</f>
        <v>61131457.359999999</v>
      </c>
      <c r="V588" s="43">
        <f t="shared" si="25"/>
        <v>28937726.640000001</v>
      </c>
      <c r="W588" s="46">
        <f t="shared" si="26"/>
        <v>7234431.6600000001</v>
      </c>
    </row>
    <row r="589" spans="1:23" x14ac:dyDescent="0.2">
      <c r="A589" s="26" t="s">
        <v>1159</v>
      </c>
      <c r="B589" s="9">
        <v>818000395</v>
      </c>
      <c r="C589" s="6" t="s">
        <v>1153</v>
      </c>
      <c r="D589" s="6" t="s">
        <v>1160</v>
      </c>
      <c r="E589" s="9" t="s">
        <v>16</v>
      </c>
      <c r="F589" s="19">
        <v>4719</v>
      </c>
      <c r="G589" s="19">
        <v>7265490798.2399988</v>
      </c>
      <c r="H589" s="20">
        <v>2558598838</v>
      </c>
      <c r="I589" s="7">
        <v>0</v>
      </c>
      <c r="J589" s="7">
        <v>2558598838</v>
      </c>
      <c r="K589" s="13">
        <v>19778049.52</v>
      </c>
      <c r="L589" s="18">
        <v>63794075.219999999</v>
      </c>
      <c r="M589" s="69">
        <v>0</v>
      </c>
      <c r="N589" s="13">
        <v>641918144</v>
      </c>
      <c r="O589" s="14">
        <v>0</v>
      </c>
      <c r="P589" s="28">
        <v>254035673.00999999</v>
      </c>
      <c r="Q589" s="30">
        <v>3727366018.4899988</v>
      </c>
      <c r="S589" s="91">
        <v>7265490798.2399988</v>
      </c>
      <c r="T589" s="43">
        <f t="shared" ref="T589:T652" si="27">+ROUND(S589*0.004,0)</f>
        <v>29061963</v>
      </c>
      <c r="U589" s="43">
        <f>VLOOKUP(A589,'IVC - CÁLCULO INICIAL'!$A$12:$U$1118,21,0)</f>
        <v>19724839.359999999</v>
      </c>
      <c r="V589" s="43">
        <f t="shared" ref="V589:V652" si="28">+T589-U589</f>
        <v>9337123.6400000006</v>
      </c>
      <c r="W589" s="46">
        <f t="shared" ref="W589:W652" si="29">ROUND(V589/4,2)</f>
        <v>2334280.91</v>
      </c>
    </row>
    <row r="590" spans="1:23" x14ac:dyDescent="0.2">
      <c r="A590" s="26" t="s">
        <v>1161</v>
      </c>
      <c r="B590" s="9">
        <v>891680055</v>
      </c>
      <c r="C590" s="6" t="s">
        <v>1153</v>
      </c>
      <c r="D590" s="6" t="s">
        <v>1162</v>
      </c>
      <c r="E590" s="9" t="s">
        <v>16</v>
      </c>
      <c r="F590" s="19">
        <v>10570</v>
      </c>
      <c r="G590" s="19">
        <v>11857743717.35</v>
      </c>
      <c r="H590" s="20">
        <v>5020592435</v>
      </c>
      <c r="I590" s="7">
        <v>0</v>
      </c>
      <c r="J590" s="7">
        <v>5020592435</v>
      </c>
      <c r="K590" s="13">
        <v>39437643.75</v>
      </c>
      <c r="L590" s="18">
        <v>127961063.63</v>
      </c>
      <c r="M590" s="69">
        <v>0</v>
      </c>
      <c r="N590" s="13">
        <v>0</v>
      </c>
      <c r="O590" s="14">
        <v>0</v>
      </c>
      <c r="P590" s="28">
        <v>474853390.92000002</v>
      </c>
      <c r="Q590" s="30">
        <v>6194899184.0500002</v>
      </c>
      <c r="S590" s="91">
        <v>11857743717.35</v>
      </c>
      <c r="T590" s="43">
        <f t="shared" si="27"/>
        <v>47430975</v>
      </c>
      <c r="U590" s="43">
        <f>VLOOKUP(A590,'IVC - CÁLCULO INICIAL'!$A$12:$U$1118,21,0)</f>
        <v>32192194</v>
      </c>
      <c r="V590" s="43">
        <f t="shared" si="28"/>
        <v>15238781</v>
      </c>
      <c r="W590" s="46">
        <f t="shared" si="29"/>
        <v>3809695.25</v>
      </c>
    </row>
    <row r="591" spans="1:23" x14ac:dyDescent="0.2">
      <c r="A591" s="26" t="s">
        <v>1163</v>
      </c>
      <c r="B591" s="9">
        <v>891680395</v>
      </c>
      <c r="C591" s="6" t="s">
        <v>1153</v>
      </c>
      <c r="D591" s="6" t="s">
        <v>1164</v>
      </c>
      <c r="E591" s="9" t="s">
        <v>16</v>
      </c>
      <c r="F591" s="19">
        <v>9908</v>
      </c>
      <c r="G591" s="19">
        <v>13952756671.98</v>
      </c>
      <c r="H591" s="20">
        <v>5400050510</v>
      </c>
      <c r="I591" s="7">
        <v>0</v>
      </c>
      <c r="J591" s="7">
        <v>5400050510</v>
      </c>
      <c r="K591" s="13">
        <v>38624252.350000001</v>
      </c>
      <c r="L591" s="18">
        <v>118280319.39</v>
      </c>
      <c r="M591" s="69">
        <v>0</v>
      </c>
      <c r="N591" s="13">
        <v>74743411</v>
      </c>
      <c r="O591" s="14">
        <v>0</v>
      </c>
      <c r="P591" s="28">
        <v>525007057.56</v>
      </c>
      <c r="Q591" s="30">
        <v>7796051121.6799984</v>
      </c>
      <c r="S591" s="91">
        <v>13952756671.98</v>
      </c>
      <c r="T591" s="43">
        <f t="shared" si="27"/>
        <v>55811027</v>
      </c>
      <c r="U591" s="43">
        <f>VLOOKUP(A591,'IVC - CÁLCULO INICIAL'!$A$12:$U$1118,21,0)</f>
        <v>37879874.640000001</v>
      </c>
      <c r="V591" s="43">
        <f t="shared" si="28"/>
        <v>17931152.359999999</v>
      </c>
      <c r="W591" s="46">
        <f t="shared" si="29"/>
        <v>4482788.09</v>
      </c>
    </row>
    <row r="592" spans="1:23" x14ac:dyDescent="0.2">
      <c r="A592" s="26" t="s">
        <v>1165</v>
      </c>
      <c r="B592" s="9">
        <v>800095589</v>
      </c>
      <c r="C592" s="6" t="s">
        <v>1153</v>
      </c>
      <c r="D592" s="6" t="s">
        <v>1166</v>
      </c>
      <c r="E592" s="9" t="s">
        <v>16</v>
      </c>
      <c r="F592" s="19">
        <v>16023</v>
      </c>
      <c r="G592" s="19">
        <v>21721699270.240002</v>
      </c>
      <c r="H592" s="20">
        <v>8736443379</v>
      </c>
      <c r="I592" s="7">
        <v>0</v>
      </c>
      <c r="J592" s="7">
        <v>8736443379</v>
      </c>
      <c r="K592" s="13">
        <v>63243165.920000002</v>
      </c>
      <c r="L592" s="18">
        <v>176584076.53999999</v>
      </c>
      <c r="M592" s="69">
        <v>0</v>
      </c>
      <c r="N592" s="13">
        <v>359884080.13999999</v>
      </c>
      <c r="O592" s="14">
        <v>0</v>
      </c>
      <c r="P592" s="28">
        <v>853864813.03999996</v>
      </c>
      <c r="Q592" s="30">
        <v>11531679755.600002</v>
      </c>
      <c r="S592" s="91">
        <v>21721699270.240002</v>
      </c>
      <c r="T592" s="43">
        <f t="shared" si="27"/>
        <v>86886797</v>
      </c>
      <c r="U592" s="43">
        <f>VLOOKUP(A592,'IVC - CÁLCULO INICIAL'!$A$12:$U$1118,21,0)</f>
        <v>58971518</v>
      </c>
      <c r="V592" s="43">
        <f t="shared" si="28"/>
        <v>27915279</v>
      </c>
      <c r="W592" s="46">
        <f t="shared" si="29"/>
        <v>6978819.75</v>
      </c>
    </row>
    <row r="593" spans="1:23" x14ac:dyDescent="0.2">
      <c r="A593" s="26" t="s">
        <v>1167</v>
      </c>
      <c r="B593" s="9">
        <v>800070375</v>
      </c>
      <c r="C593" s="6" t="s">
        <v>1153</v>
      </c>
      <c r="D593" s="6" t="s">
        <v>1168</v>
      </c>
      <c r="E593" s="9" t="s">
        <v>16</v>
      </c>
      <c r="F593" s="19">
        <v>12622</v>
      </c>
      <c r="G593" s="19">
        <v>14594986830.76</v>
      </c>
      <c r="H593" s="20">
        <v>6457215902</v>
      </c>
      <c r="I593" s="7">
        <v>0</v>
      </c>
      <c r="J593" s="7">
        <v>6457215902</v>
      </c>
      <c r="K593" s="13">
        <v>49154908.719999999</v>
      </c>
      <c r="L593" s="18">
        <v>139370347.12</v>
      </c>
      <c r="M593" s="69">
        <v>0</v>
      </c>
      <c r="N593" s="13">
        <v>305186635</v>
      </c>
      <c r="O593" s="14">
        <v>0</v>
      </c>
      <c r="P593" s="28">
        <v>632230260.15999997</v>
      </c>
      <c r="Q593" s="30">
        <v>7011828777.7600002</v>
      </c>
      <c r="S593" s="91">
        <v>14594986830.76</v>
      </c>
      <c r="T593" s="43">
        <f t="shared" si="27"/>
        <v>58379947</v>
      </c>
      <c r="U593" s="43">
        <f>VLOOKUP(A593,'IVC - CÁLCULO INICIAL'!$A$12:$U$1118,21,0)</f>
        <v>39623444</v>
      </c>
      <c r="V593" s="43">
        <f t="shared" si="28"/>
        <v>18756503</v>
      </c>
      <c r="W593" s="46">
        <f t="shared" si="29"/>
        <v>4689125.75</v>
      </c>
    </row>
    <row r="594" spans="1:23" x14ac:dyDescent="0.2">
      <c r="A594" s="26" t="s">
        <v>1169</v>
      </c>
      <c r="B594" s="9">
        <v>800239414</v>
      </c>
      <c r="C594" s="6" t="s">
        <v>1153</v>
      </c>
      <c r="D594" s="6" t="s">
        <v>1170</v>
      </c>
      <c r="E594" s="9" t="s">
        <v>16</v>
      </c>
      <c r="F594" s="19">
        <v>4904</v>
      </c>
      <c r="G594" s="19">
        <v>7152086660</v>
      </c>
      <c r="H594" s="20">
        <v>2620536997</v>
      </c>
      <c r="I594" s="7">
        <v>0</v>
      </c>
      <c r="J594" s="7">
        <v>2620536997</v>
      </c>
      <c r="K594" s="13">
        <v>18206545.350000001</v>
      </c>
      <c r="L594" s="18">
        <v>59945977.07</v>
      </c>
      <c r="M594" s="69">
        <v>0</v>
      </c>
      <c r="N594" s="13">
        <v>25857204</v>
      </c>
      <c r="O594" s="14">
        <v>0</v>
      </c>
      <c r="P594" s="28">
        <v>264981261.49000001</v>
      </c>
      <c r="Q594" s="30">
        <v>4162558675.0900002</v>
      </c>
      <c r="S594" s="91">
        <v>7152086660</v>
      </c>
      <c r="T594" s="43">
        <f t="shared" si="27"/>
        <v>28608347</v>
      </c>
      <c r="U594" s="43">
        <f>VLOOKUP(A594,'IVC - CÁLCULO INICIAL'!$A$12:$U$1118,21,0)</f>
        <v>19416962</v>
      </c>
      <c r="V594" s="43">
        <f t="shared" si="28"/>
        <v>9191385</v>
      </c>
      <c r="W594" s="46">
        <f t="shared" si="29"/>
        <v>2297846.25</v>
      </c>
    </row>
    <row r="595" spans="1:23" x14ac:dyDescent="0.2">
      <c r="A595" s="26" t="s">
        <v>1171</v>
      </c>
      <c r="B595" s="9">
        <v>818001341</v>
      </c>
      <c r="C595" s="6" t="s">
        <v>1153</v>
      </c>
      <c r="D595" s="6" t="s">
        <v>1172</v>
      </c>
      <c r="E595" s="9" t="s">
        <v>16</v>
      </c>
      <c r="F595" s="19">
        <v>8964</v>
      </c>
      <c r="G595" s="19">
        <v>11103501529.93</v>
      </c>
      <c r="H595" s="20">
        <v>4874578978</v>
      </c>
      <c r="I595" s="7">
        <v>0</v>
      </c>
      <c r="J595" s="7">
        <v>4874578978</v>
      </c>
      <c r="K595" s="13">
        <v>25791618.859999999</v>
      </c>
      <c r="L595" s="18">
        <v>104727694.56</v>
      </c>
      <c r="M595" s="69">
        <v>0</v>
      </c>
      <c r="N595" s="13">
        <v>0</v>
      </c>
      <c r="O595" s="14">
        <v>0</v>
      </c>
      <c r="P595" s="28">
        <v>467284053.61000001</v>
      </c>
      <c r="Q595" s="30">
        <v>5631119184.9000006</v>
      </c>
      <c r="S595" s="91">
        <v>11103501529.93</v>
      </c>
      <c r="T595" s="43">
        <f t="shared" si="27"/>
        <v>44414006</v>
      </c>
      <c r="U595" s="43">
        <f>VLOOKUP(A595,'IVC - CÁLCULO INICIAL'!$A$12:$U$1118,21,0)</f>
        <v>30144526.640000001</v>
      </c>
      <c r="V595" s="43">
        <f t="shared" si="28"/>
        <v>14269479.359999999</v>
      </c>
      <c r="W595" s="46">
        <f t="shared" si="29"/>
        <v>3567369.84</v>
      </c>
    </row>
    <row r="596" spans="1:23" x14ac:dyDescent="0.2">
      <c r="A596" s="26" t="s">
        <v>1173</v>
      </c>
      <c r="B596" s="9">
        <v>818001202</v>
      </c>
      <c r="C596" s="6" t="s">
        <v>1153</v>
      </c>
      <c r="D596" s="6" t="s">
        <v>1174</v>
      </c>
      <c r="E596" s="9" t="s">
        <v>16</v>
      </c>
      <c r="F596" s="19">
        <v>3590</v>
      </c>
      <c r="G596" s="19">
        <v>5144747411.6099997</v>
      </c>
      <c r="H596" s="20">
        <v>1944544912</v>
      </c>
      <c r="I596" s="7">
        <v>0</v>
      </c>
      <c r="J596" s="7">
        <v>1944544912</v>
      </c>
      <c r="K596" s="13">
        <v>13969802.09</v>
      </c>
      <c r="L596" s="18">
        <v>77618391.400000006</v>
      </c>
      <c r="M596" s="69">
        <v>0</v>
      </c>
      <c r="N596" s="13">
        <v>97226794</v>
      </c>
      <c r="O596" s="14">
        <v>0</v>
      </c>
      <c r="P596" s="28">
        <v>190867102.66</v>
      </c>
      <c r="Q596" s="30">
        <v>2820520409.4599996</v>
      </c>
      <c r="S596" s="91">
        <v>5144747411.6099997</v>
      </c>
      <c r="T596" s="43">
        <f t="shared" si="27"/>
        <v>20578990</v>
      </c>
      <c r="U596" s="43">
        <f>VLOOKUP(A596,'IVC - CÁLCULO INICIAL'!$A$12:$U$1118,21,0)</f>
        <v>13967303.359999999</v>
      </c>
      <c r="V596" s="43">
        <f t="shared" si="28"/>
        <v>6611686.6400000006</v>
      </c>
      <c r="W596" s="46">
        <f t="shared" si="29"/>
        <v>1652921.66</v>
      </c>
    </row>
    <row r="597" spans="1:23" x14ac:dyDescent="0.2">
      <c r="A597" s="26" t="s">
        <v>1175</v>
      </c>
      <c r="B597" s="9">
        <v>891680057</v>
      </c>
      <c r="C597" s="6" t="s">
        <v>1153</v>
      </c>
      <c r="D597" s="6" t="s">
        <v>1176</v>
      </c>
      <c r="E597" s="9" t="s">
        <v>16</v>
      </c>
      <c r="F597" s="19">
        <v>9664</v>
      </c>
      <c r="G597" s="19">
        <v>14198691635.27</v>
      </c>
      <c r="H597" s="20">
        <v>5246270644</v>
      </c>
      <c r="I597" s="7">
        <v>0</v>
      </c>
      <c r="J597" s="7">
        <v>5246270644</v>
      </c>
      <c r="K597" s="13">
        <v>39098072.539999999</v>
      </c>
      <c r="L597" s="18">
        <v>128852865.73999999</v>
      </c>
      <c r="M597" s="69">
        <v>0</v>
      </c>
      <c r="N597" s="13">
        <v>0</v>
      </c>
      <c r="O597" s="14">
        <v>0</v>
      </c>
      <c r="P597" s="28">
        <v>518254555.20999998</v>
      </c>
      <c r="Q597" s="30">
        <v>8266215497.7799997</v>
      </c>
      <c r="S597" s="91">
        <v>14198691635.27</v>
      </c>
      <c r="T597" s="43">
        <f t="shared" si="27"/>
        <v>56794767</v>
      </c>
      <c r="U597" s="43">
        <f>VLOOKUP(A597,'IVC - CÁLCULO INICIAL'!$A$12:$U$1118,21,0)</f>
        <v>38547555.359999999</v>
      </c>
      <c r="V597" s="43">
        <f t="shared" si="28"/>
        <v>18247211.640000001</v>
      </c>
      <c r="W597" s="46">
        <f t="shared" si="29"/>
        <v>4561802.91</v>
      </c>
    </row>
    <row r="598" spans="1:23" x14ac:dyDescent="0.2">
      <c r="A598" s="26" t="s">
        <v>1177</v>
      </c>
      <c r="B598" s="9">
        <v>891680061</v>
      </c>
      <c r="C598" s="6" t="s">
        <v>1153</v>
      </c>
      <c r="D598" s="6" t="s">
        <v>1178</v>
      </c>
      <c r="E598" s="9" t="s">
        <v>16</v>
      </c>
      <c r="F598" s="19">
        <v>6818</v>
      </c>
      <c r="G598" s="19">
        <v>10077214628.41</v>
      </c>
      <c r="H598" s="20">
        <v>3679793522</v>
      </c>
      <c r="I598" s="7">
        <v>0</v>
      </c>
      <c r="J598" s="7">
        <v>3679793522</v>
      </c>
      <c r="K598" s="13">
        <v>22968439.530000001</v>
      </c>
      <c r="L598" s="18">
        <v>107712702.77</v>
      </c>
      <c r="M598" s="69">
        <v>0</v>
      </c>
      <c r="N598" s="13">
        <v>227441032</v>
      </c>
      <c r="O598" s="14">
        <v>0</v>
      </c>
      <c r="P598" s="28">
        <v>362075710.57999998</v>
      </c>
      <c r="Q598" s="30">
        <v>5677223221.5299997</v>
      </c>
      <c r="S598" s="91">
        <v>10077214628.41</v>
      </c>
      <c r="T598" s="43">
        <f t="shared" si="27"/>
        <v>40308859</v>
      </c>
      <c r="U598" s="43">
        <f>VLOOKUP(A598,'IVC - CÁLCULO INICIAL'!$A$12:$U$1118,21,0)</f>
        <v>27358294.640000001</v>
      </c>
      <c r="V598" s="43">
        <f t="shared" si="28"/>
        <v>12950564.359999999</v>
      </c>
      <c r="W598" s="46">
        <f t="shared" si="29"/>
        <v>3237641.09</v>
      </c>
    </row>
    <row r="599" spans="1:23" x14ac:dyDescent="0.2">
      <c r="A599" s="26" t="s">
        <v>1179</v>
      </c>
      <c r="B599" s="9">
        <v>818000002</v>
      </c>
      <c r="C599" s="6" t="s">
        <v>1153</v>
      </c>
      <c r="D599" s="6" t="s">
        <v>1180</v>
      </c>
      <c r="E599" s="9" t="s">
        <v>16</v>
      </c>
      <c r="F599" s="19">
        <v>9038</v>
      </c>
      <c r="G599" s="19">
        <v>12001899004.049999</v>
      </c>
      <c r="H599" s="20">
        <v>4893160445</v>
      </c>
      <c r="I599" s="7">
        <v>0</v>
      </c>
      <c r="J599" s="7">
        <v>4893160445</v>
      </c>
      <c r="K599" s="13">
        <v>33905791.659999996</v>
      </c>
      <c r="L599" s="18">
        <v>103089215.39</v>
      </c>
      <c r="M599" s="69">
        <v>0</v>
      </c>
      <c r="N599" s="13">
        <v>0</v>
      </c>
      <c r="O599" s="14">
        <v>0</v>
      </c>
      <c r="P599" s="28">
        <v>475724681.55000001</v>
      </c>
      <c r="Q599" s="30">
        <v>6496018870.4499989</v>
      </c>
      <c r="S599" s="91">
        <v>12001899004.049999</v>
      </c>
      <c r="T599" s="43">
        <f t="shared" si="27"/>
        <v>48007596</v>
      </c>
      <c r="U599" s="43">
        <f>VLOOKUP(A599,'IVC - CÁLCULO INICIAL'!$A$12:$U$1118,21,0)</f>
        <v>32583556</v>
      </c>
      <c r="V599" s="43">
        <f t="shared" si="28"/>
        <v>15424040</v>
      </c>
      <c r="W599" s="46">
        <f t="shared" si="29"/>
        <v>3856010</v>
      </c>
    </row>
    <row r="600" spans="1:23" x14ac:dyDescent="0.2">
      <c r="A600" s="26" t="s">
        <v>1181</v>
      </c>
      <c r="B600" s="9">
        <v>891680067</v>
      </c>
      <c r="C600" s="6" t="s">
        <v>1153</v>
      </c>
      <c r="D600" s="6" t="s">
        <v>1182</v>
      </c>
      <c r="E600" s="9" t="s">
        <v>16</v>
      </c>
      <c r="F600" s="19">
        <v>25182</v>
      </c>
      <c r="G600" s="19">
        <v>35267462761.010002</v>
      </c>
      <c r="H600" s="20">
        <v>13637854606</v>
      </c>
      <c r="I600" s="7">
        <v>0</v>
      </c>
      <c r="J600" s="7">
        <v>13637854606</v>
      </c>
      <c r="K600" s="13">
        <v>94341572.25</v>
      </c>
      <c r="L600" s="18">
        <v>497516092.81999999</v>
      </c>
      <c r="M600" s="69">
        <v>0</v>
      </c>
      <c r="N600" s="13">
        <v>118773448</v>
      </c>
      <c r="O600" s="14">
        <v>0</v>
      </c>
      <c r="P600" s="28">
        <v>1351317304.5599999</v>
      </c>
      <c r="Q600" s="30">
        <v>19567659737.380001</v>
      </c>
      <c r="S600" s="91">
        <v>35267462761.010002</v>
      </c>
      <c r="T600" s="43">
        <f t="shared" si="27"/>
        <v>141069851</v>
      </c>
      <c r="U600" s="43">
        <f>VLOOKUP(A600,'IVC - CÁLCULO INICIAL'!$A$12:$U$1118,21,0)</f>
        <v>95746460.640000001</v>
      </c>
      <c r="V600" s="43">
        <f t="shared" si="28"/>
        <v>45323390.359999999</v>
      </c>
      <c r="W600" s="46">
        <f t="shared" si="29"/>
        <v>11330847.59</v>
      </c>
    </row>
    <row r="601" spans="1:23" x14ac:dyDescent="0.2">
      <c r="A601" s="26" t="s">
        <v>1183</v>
      </c>
      <c r="B601" s="9">
        <v>891680402</v>
      </c>
      <c r="C601" s="6" t="s">
        <v>1153</v>
      </c>
      <c r="D601" s="6" t="s">
        <v>1184</v>
      </c>
      <c r="E601" s="9" t="s">
        <v>16</v>
      </c>
      <c r="F601" s="19">
        <v>4597</v>
      </c>
      <c r="G601" s="19">
        <v>5710813788.0699997</v>
      </c>
      <c r="H601" s="20">
        <v>2500090910</v>
      </c>
      <c r="I601" s="7">
        <v>0</v>
      </c>
      <c r="J601" s="7">
        <v>2500090910</v>
      </c>
      <c r="K601" s="13">
        <v>16232294.130000001</v>
      </c>
      <c r="L601" s="18">
        <v>59233874.700000003</v>
      </c>
      <c r="M601" s="69">
        <v>0</v>
      </c>
      <c r="N601" s="13">
        <v>139262033</v>
      </c>
      <c r="O601" s="14">
        <v>0</v>
      </c>
      <c r="P601" s="28">
        <v>234268266.94</v>
      </c>
      <c r="Q601" s="30">
        <v>2761726409.2999997</v>
      </c>
      <c r="S601" s="91">
        <v>5710813788.0699997</v>
      </c>
      <c r="T601" s="43">
        <f t="shared" si="27"/>
        <v>22843255</v>
      </c>
      <c r="U601" s="43">
        <f>VLOOKUP(A601,'IVC - CÁLCULO INICIAL'!$A$12:$U$1118,21,0)</f>
        <v>15504098</v>
      </c>
      <c r="V601" s="43">
        <f t="shared" si="28"/>
        <v>7339157</v>
      </c>
      <c r="W601" s="46">
        <f t="shared" si="29"/>
        <v>1834789.25</v>
      </c>
    </row>
    <row r="602" spans="1:23" x14ac:dyDescent="0.2">
      <c r="A602" s="26" t="s">
        <v>1185</v>
      </c>
      <c r="B602" s="9">
        <v>891680281</v>
      </c>
      <c r="C602" s="6" t="s">
        <v>1153</v>
      </c>
      <c r="D602" s="6" t="s">
        <v>1186</v>
      </c>
      <c r="E602" s="9" t="s">
        <v>16</v>
      </c>
      <c r="F602" s="19">
        <v>10167</v>
      </c>
      <c r="G602" s="19">
        <v>13685072934.17</v>
      </c>
      <c r="H602" s="20">
        <v>5518542142</v>
      </c>
      <c r="I602" s="7">
        <v>0</v>
      </c>
      <c r="J602" s="7">
        <v>5518542142</v>
      </c>
      <c r="K602" s="13">
        <v>37858242.82</v>
      </c>
      <c r="L602" s="18">
        <v>114709946.55</v>
      </c>
      <c r="M602" s="69">
        <v>0</v>
      </c>
      <c r="N602" s="13">
        <v>0</v>
      </c>
      <c r="O602" s="14">
        <v>0</v>
      </c>
      <c r="P602" s="28">
        <v>539219985.88999999</v>
      </c>
      <c r="Q602" s="30">
        <v>7474742616.9099998</v>
      </c>
      <c r="S602" s="91">
        <v>13685072934.17</v>
      </c>
      <c r="T602" s="43">
        <f t="shared" si="27"/>
        <v>54740292</v>
      </c>
      <c r="U602" s="43">
        <f>VLOOKUP(A602,'IVC - CÁLCULO INICIAL'!$A$12:$U$1118,21,0)</f>
        <v>37153148.640000001</v>
      </c>
      <c r="V602" s="43">
        <f t="shared" si="28"/>
        <v>17587143.359999999</v>
      </c>
      <c r="W602" s="46">
        <f t="shared" si="29"/>
        <v>4396785.84</v>
      </c>
    </row>
    <row r="603" spans="1:23" x14ac:dyDescent="0.2">
      <c r="A603" s="26" t="s">
        <v>1187</v>
      </c>
      <c r="B603" s="9">
        <v>818000941</v>
      </c>
      <c r="C603" s="6" t="s">
        <v>1153</v>
      </c>
      <c r="D603" s="6" t="s">
        <v>1188</v>
      </c>
      <c r="E603" s="9" t="s">
        <v>16</v>
      </c>
      <c r="F603" s="19">
        <v>6431</v>
      </c>
      <c r="G603" s="19">
        <v>8476799818.7600002</v>
      </c>
      <c r="H603" s="20">
        <v>3420787190</v>
      </c>
      <c r="I603" s="7">
        <v>0</v>
      </c>
      <c r="J603" s="7">
        <v>3420787190</v>
      </c>
      <c r="K603" s="13">
        <v>26146984.09</v>
      </c>
      <c r="L603" s="18">
        <v>77293786.75</v>
      </c>
      <c r="M603" s="69">
        <v>0</v>
      </c>
      <c r="N603" s="13">
        <v>237423535</v>
      </c>
      <c r="O603" s="14">
        <v>0</v>
      </c>
      <c r="P603" s="28">
        <v>334521144.55000001</v>
      </c>
      <c r="Q603" s="30">
        <v>4380627178.3699999</v>
      </c>
      <c r="S603" s="91">
        <v>8476799818.7600002</v>
      </c>
      <c r="T603" s="43">
        <f t="shared" si="27"/>
        <v>33907199</v>
      </c>
      <c r="U603" s="43">
        <f>VLOOKUP(A603,'IVC - CÁLCULO INICIAL'!$A$12:$U$1118,21,0)</f>
        <v>23013381.359999999</v>
      </c>
      <c r="V603" s="43">
        <f t="shared" si="28"/>
        <v>10893817.640000001</v>
      </c>
      <c r="W603" s="46">
        <f t="shared" si="29"/>
        <v>2723454.41</v>
      </c>
    </row>
    <row r="604" spans="1:23" x14ac:dyDescent="0.2">
      <c r="A604" s="26" t="s">
        <v>1189</v>
      </c>
      <c r="B604" s="9">
        <v>818000907</v>
      </c>
      <c r="C604" s="6" t="s">
        <v>1153</v>
      </c>
      <c r="D604" s="6" t="s">
        <v>1190</v>
      </c>
      <c r="E604" s="9" t="s">
        <v>16</v>
      </c>
      <c r="F604" s="19">
        <v>10816</v>
      </c>
      <c r="G604" s="19">
        <v>14546639514.34</v>
      </c>
      <c r="H604" s="20">
        <v>5880455889</v>
      </c>
      <c r="I604" s="7">
        <v>0</v>
      </c>
      <c r="J604" s="7">
        <v>5880455889</v>
      </c>
      <c r="K604" s="13">
        <v>40069404.299999997</v>
      </c>
      <c r="L604" s="18">
        <v>124489093.53</v>
      </c>
      <c r="M604" s="69">
        <v>0</v>
      </c>
      <c r="N604" s="13">
        <v>0</v>
      </c>
      <c r="O604" s="14">
        <v>0</v>
      </c>
      <c r="P604" s="28">
        <v>581858770.87</v>
      </c>
      <c r="Q604" s="30">
        <v>7919766356.6400013</v>
      </c>
      <c r="S604" s="91">
        <v>14546639514.34</v>
      </c>
      <c r="T604" s="43">
        <f t="shared" si="27"/>
        <v>58186558</v>
      </c>
      <c r="U604" s="43">
        <f>VLOOKUP(A604,'IVC - CÁLCULO INICIAL'!$A$12:$U$1118,21,0)</f>
        <v>39492187.359999999</v>
      </c>
      <c r="V604" s="43">
        <f t="shared" si="28"/>
        <v>18694370.640000001</v>
      </c>
      <c r="W604" s="46">
        <f t="shared" si="29"/>
        <v>4673592.66</v>
      </c>
    </row>
    <row r="605" spans="1:23" x14ac:dyDescent="0.2">
      <c r="A605" s="26" t="s">
        <v>1191</v>
      </c>
      <c r="B605" s="9">
        <v>818001206</v>
      </c>
      <c r="C605" s="6" t="s">
        <v>1153</v>
      </c>
      <c r="D605" s="6" t="s">
        <v>1192</v>
      </c>
      <c r="E605" s="9" t="s">
        <v>16</v>
      </c>
      <c r="F605" s="19">
        <v>7861</v>
      </c>
      <c r="G605" s="19">
        <v>11082955404.5</v>
      </c>
      <c r="H605" s="20">
        <v>4285174974</v>
      </c>
      <c r="I605" s="7">
        <v>0</v>
      </c>
      <c r="J605" s="7">
        <v>4285174974</v>
      </c>
      <c r="K605" s="13">
        <v>30624586</v>
      </c>
      <c r="L605" s="18">
        <v>91606180.409999996</v>
      </c>
      <c r="M605" s="69">
        <v>0</v>
      </c>
      <c r="N605" s="13">
        <v>0</v>
      </c>
      <c r="O605" s="14">
        <v>0</v>
      </c>
      <c r="P605" s="28">
        <v>421759118.43000001</v>
      </c>
      <c r="Q605" s="30">
        <v>6253790545.6599998</v>
      </c>
      <c r="S605" s="91">
        <v>11082955404.5</v>
      </c>
      <c r="T605" s="43">
        <f t="shared" si="27"/>
        <v>44331822</v>
      </c>
      <c r="U605" s="43">
        <f>VLOOKUP(A605,'IVC - CÁLCULO INICIAL'!$A$12:$U$1118,21,0)</f>
        <v>30088746.640000001</v>
      </c>
      <c r="V605" s="43">
        <f t="shared" si="28"/>
        <v>14243075.359999999</v>
      </c>
      <c r="W605" s="46">
        <f t="shared" si="29"/>
        <v>3560768.84</v>
      </c>
    </row>
    <row r="606" spans="1:23" x14ac:dyDescent="0.2">
      <c r="A606" s="26" t="s">
        <v>1193</v>
      </c>
      <c r="B606" s="9">
        <v>891680075</v>
      </c>
      <c r="C606" s="6" t="s">
        <v>1153</v>
      </c>
      <c r="D606" s="6" t="s">
        <v>1194</v>
      </c>
      <c r="E606" s="9" t="s">
        <v>16</v>
      </c>
      <c r="F606" s="19">
        <v>5408</v>
      </c>
      <c r="G606" s="19">
        <v>7915791324.9799976</v>
      </c>
      <c r="H606" s="20">
        <v>2949242318</v>
      </c>
      <c r="I606" s="7">
        <v>0</v>
      </c>
      <c r="J606" s="7">
        <v>2949242318</v>
      </c>
      <c r="K606" s="13">
        <v>22237966.559999999</v>
      </c>
      <c r="L606" s="18">
        <v>92504176.349999994</v>
      </c>
      <c r="M606" s="69">
        <v>0</v>
      </c>
      <c r="N606" s="13">
        <v>0</v>
      </c>
      <c r="O606" s="14">
        <v>0</v>
      </c>
      <c r="P606" s="28">
        <v>290248689.63999999</v>
      </c>
      <c r="Q606" s="30">
        <v>4561558174.4299984</v>
      </c>
      <c r="S606" s="91">
        <v>7915791324.9799976</v>
      </c>
      <c r="T606" s="43">
        <f t="shared" si="27"/>
        <v>31663165</v>
      </c>
      <c r="U606" s="43">
        <f>VLOOKUP(A606,'IVC - CÁLCULO INICIAL'!$A$12:$U$1118,21,0)</f>
        <v>21490318.640000001</v>
      </c>
      <c r="V606" s="43">
        <f t="shared" si="28"/>
        <v>10172846.359999999</v>
      </c>
      <c r="W606" s="46">
        <f t="shared" si="29"/>
        <v>2543211.59</v>
      </c>
    </row>
    <row r="607" spans="1:23" x14ac:dyDescent="0.2">
      <c r="A607" s="70">
        <v>27493</v>
      </c>
      <c r="B607" s="9">
        <v>901671766</v>
      </c>
      <c r="C607" s="6" t="s">
        <v>1153</v>
      </c>
      <c r="D607" s="6" t="s">
        <v>2188</v>
      </c>
      <c r="E607" s="9" t="s">
        <v>16</v>
      </c>
      <c r="F607" s="19">
        <v>0</v>
      </c>
      <c r="G607" s="19">
        <v>0</v>
      </c>
      <c r="H607" s="20">
        <v>6594155871</v>
      </c>
      <c r="I607" s="7">
        <v>0</v>
      </c>
      <c r="J607" s="7">
        <v>6594155871</v>
      </c>
      <c r="K607" s="13">
        <v>0</v>
      </c>
      <c r="L607" s="18">
        <v>0</v>
      </c>
      <c r="M607" s="69">
        <v>0</v>
      </c>
      <c r="N607" s="13">
        <v>0</v>
      </c>
      <c r="O607" s="14">
        <v>0</v>
      </c>
      <c r="P607" s="28">
        <v>0</v>
      </c>
      <c r="Q607" s="30">
        <v>0</v>
      </c>
      <c r="S607" s="91">
        <v>0</v>
      </c>
      <c r="T607" s="43">
        <f t="shared" si="27"/>
        <v>0</v>
      </c>
      <c r="U607" s="43">
        <v>0</v>
      </c>
      <c r="V607" s="43">
        <f t="shared" si="28"/>
        <v>0</v>
      </c>
      <c r="W607" s="46">
        <f t="shared" si="29"/>
        <v>0</v>
      </c>
    </row>
    <row r="608" spans="1:23" x14ac:dyDescent="0.2">
      <c r="A608" s="26" t="s">
        <v>1195</v>
      </c>
      <c r="B608" s="9">
        <v>891680076</v>
      </c>
      <c r="C608" s="6" t="s">
        <v>1153</v>
      </c>
      <c r="D608" s="6" t="s">
        <v>1196</v>
      </c>
      <c r="E608" s="9" t="s">
        <v>16</v>
      </c>
      <c r="F608" s="19">
        <v>7090</v>
      </c>
      <c r="G608" s="19">
        <v>10024144367.299999</v>
      </c>
      <c r="H608" s="20">
        <v>3860764657</v>
      </c>
      <c r="I608" s="7">
        <v>0</v>
      </c>
      <c r="J608" s="7">
        <v>3860764657</v>
      </c>
      <c r="K608" s="13">
        <v>26202263.190000001</v>
      </c>
      <c r="L608" s="18">
        <v>93050236.620000005</v>
      </c>
      <c r="M608" s="69">
        <v>0</v>
      </c>
      <c r="N608" s="13">
        <v>0</v>
      </c>
      <c r="O608" s="14">
        <v>0</v>
      </c>
      <c r="P608" s="28">
        <v>377105473.87</v>
      </c>
      <c r="Q608" s="30">
        <v>5667021736.6199999</v>
      </c>
      <c r="S608" s="91">
        <v>10024144367.299999</v>
      </c>
      <c r="T608" s="43">
        <f t="shared" si="27"/>
        <v>40096577</v>
      </c>
      <c r="U608" s="43">
        <f>VLOOKUP(A608,'IVC - CÁLCULO INICIAL'!$A$12:$U$1118,21,0)</f>
        <v>27214216</v>
      </c>
      <c r="V608" s="43">
        <f t="shared" si="28"/>
        <v>12882361</v>
      </c>
      <c r="W608" s="46">
        <f t="shared" si="29"/>
        <v>3220590.25</v>
      </c>
    </row>
    <row r="609" spans="1:23" x14ac:dyDescent="0.2">
      <c r="A609" s="26" t="s">
        <v>1197</v>
      </c>
      <c r="B609" s="9">
        <v>818001203</v>
      </c>
      <c r="C609" s="6" t="s">
        <v>1153</v>
      </c>
      <c r="D609" s="6" t="s">
        <v>1198</v>
      </c>
      <c r="E609" s="9" t="s">
        <v>16</v>
      </c>
      <c r="F609" s="19">
        <v>4355</v>
      </c>
      <c r="G609" s="19">
        <v>6632903028.1199999</v>
      </c>
      <c r="H609" s="20">
        <v>2346550378</v>
      </c>
      <c r="I609" s="7">
        <v>0</v>
      </c>
      <c r="J609" s="7">
        <v>2346550378</v>
      </c>
      <c r="K609" s="13">
        <v>18139420.940000001</v>
      </c>
      <c r="L609" s="18">
        <v>58516648.229999997</v>
      </c>
      <c r="M609" s="69">
        <v>0</v>
      </c>
      <c r="N609" s="13">
        <v>10461654</v>
      </c>
      <c r="O609" s="14">
        <v>0</v>
      </c>
      <c r="P609" s="28">
        <v>234431633.94</v>
      </c>
      <c r="Q609" s="30">
        <v>3964803293.0099998</v>
      </c>
      <c r="S609" s="91">
        <v>6632903028.1199999</v>
      </c>
      <c r="T609" s="43">
        <f t="shared" si="27"/>
        <v>26531612</v>
      </c>
      <c r="U609" s="43">
        <f>VLOOKUP(A609,'IVC - CÁLCULO INICIAL'!$A$12:$U$1118,21,0)</f>
        <v>18007447.359999999</v>
      </c>
      <c r="V609" s="43">
        <f t="shared" si="28"/>
        <v>8524164.6400000006</v>
      </c>
      <c r="W609" s="46">
        <f t="shared" si="29"/>
        <v>2131041.16</v>
      </c>
    </row>
    <row r="610" spans="1:23" x14ac:dyDescent="0.2">
      <c r="A610" s="26" t="s">
        <v>1199</v>
      </c>
      <c r="B610" s="9">
        <v>818000899</v>
      </c>
      <c r="C610" s="6" t="s">
        <v>1153</v>
      </c>
      <c r="D610" s="6" t="s">
        <v>1200</v>
      </c>
      <c r="E610" s="9" t="s">
        <v>16</v>
      </c>
      <c r="F610" s="19">
        <v>7380</v>
      </c>
      <c r="G610" s="19">
        <v>10443965546.23</v>
      </c>
      <c r="H610" s="20">
        <v>4011712572</v>
      </c>
      <c r="I610" s="7">
        <v>0</v>
      </c>
      <c r="J610" s="7">
        <v>4011712572</v>
      </c>
      <c r="K610" s="13">
        <v>27911964.850000001</v>
      </c>
      <c r="L610" s="18">
        <v>87651868.450000003</v>
      </c>
      <c r="M610" s="69">
        <v>0</v>
      </c>
      <c r="N610" s="13">
        <v>253241507</v>
      </c>
      <c r="O610" s="14">
        <v>0</v>
      </c>
      <c r="P610" s="28">
        <v>396110500.63999999</v>
      </c>
      <c r="Q610" s="30">
        <v>5667337133.289999</v>
      </c>
      <c r="S610" s="91">
        <v>10443965546.23</v>
      </c>
      <c r="T610" s="43">
        <f t="shared" si="27"/>
        <v>41775862</v>
      </c>
      <c r="U610" s="43">
        <f>VLOOKUP(A610,'IVC - CÁLCULO INICIAL'!$A$12:$U$1118,21,0)</f>
        <v>28353974.640000001</v>
      </c>
      <c r="V610" s="43">
        <f t="shared" si="28"/>
        <v>13421887.359999999</v>
      </c>
      <c r="W610" s="46">
        <f t="shared" si="29"/>
        <v>3355471.84</v>
      </c>
    </row>
    <row r="611" spans="1:23" x14ac:dyDescent="0.2">
      <c r="A611" s="26" t="s">
        <v>1201</v>
      </c>
      <c r="B611" s="9">
        <v>891680079</v>
      </c>
      <c r="C611" s="6" t="s">
        <v>1153</v>
      </c>
      <c r="D611" s="6" t="s">
        <v>684</v>
      </c>
      <c r="E611" s="9" t="s">
        <v>16</v>
      </c>
      <c r="F611" s="19">
        <v>27262</v>
      </c>
      <c r="G611" s="19">
        <v>32895287562.720001</v>
      </c>
      <c r="H611" s="20">
        <v>8716706321</v>
      </c>
      <c r="I611" s="7">
        <v>0</v>
      </c>
      <c r="J611" s="7">
        <v>8716706321</v>
      </c>
      <c r="K611" s="13">
        <v>85173149.269999996</v>
      </c>
      <c r="L611" s="18">
        <v>273231277.95999998</v>
      </c>
      <c r="M611" s="69">
        <v>0</v>
      </c>
      <c r="N611" s="13">
        <v>0</v>
      </c>
      <c r="O611" s="14">
        <v>0</v>
      </c>
      <c r="P611" s="28">
        <v>1358832186.21</v>
      </c>
      <c r="Q611" s="30">
        <v>22461344628.280003</v>
      </c>
      <c r="S611" s="91">
        <v>32895287562.720001</v>
      </c>
      <c r="T611" s="43">
        <f t="shared" si="27"/>
        <v>131581150</v>
      </c>
      <c r="U611" s="43">
        <f>VLOOKUP(A611,'IVC - CÁLCULO INICIAL'!$A$12:$U$1118,21,0)</f>
        <v>89306321.359999999</v>
      </c>
      <c r="V611" s="43">
        <f t="shared" si="28"/>
        <v>42274828.640000001</v>
      </c>
      <c r="W611" s="46">
        <f t="shared" si="29"/>
        <v>10568707.16</v>
      </c>
    </row>
    <row r="612" spans="1:23" x14ac:dyDescent="0.2">
      <c r="A612" s="26" t="s">
        <v>1202</v>
      </c>
      <c r="B612" s="9">
        <v>891680080</v>
      </c>
      <c r="C612" s="6" t="s">
        <v>1153</v>
      </c>
      <c r="D612" s="6" t="s">
        <v>1203</v>
      </c>
      <c r="E612" s="9" t="s">
        <v>16</v>
      </c>
      <c r="F612" s="19">
        <v>3888</v>
      </c>
      <c r="G612" s="19">
        <v>5532830811.4499998</v>
      </c>
      <c r="H612" s="20">
        <v>2116193969</v>
      </c>
      <c r="I612" s="7">
        <v>0</v>
      </c>
      <c r="J612" s="7">
        <v>2116193969</v>
      </c>
      <c r="K612" s="13">
        <v>14419931.49</v>
      </c>
      <c r="L612" s="18">
        <v>48444180.439999998</v>
      </c>
      <c r="M612" s="69">
        <v>0</v>
      </c>
      <c r="N612" s="13">
        <v>0</v>
      </c>
      <c r="O612" s="14">
        <v>0</v>
      </c>
      <c r="P612" s="28">
        <v>209872129.43000001</v>
      </c>
      <c r="Q612" s="30">
        <v>3143900601.0900002</v>
      </c>
      <c r="S612" s="91">
        <v>5532830811.4499998</v>
      </c>
      <c r="T612" s="43">
        <f t="shared" si="27"/>
        <v>22131323</v>
      </c>
      <c r="U612" s="43">
        <f>VLOOKUP(A612,'IVC - CÁLCULO INICIAL'!$A$12:$U$1118,21,0)</f>
        <v>15020898</v>
      </c>
      <c r="V612" s="43">
        <f t="shared" si="28"/>
        <v>7110425</v>
      </c>
      <c r="W612" s="46">
        <f t="shared" si="29"/>
        <v>1777606.25</v>
      </c>
    </row>
    <row r="613" spans="1:23" x14ac:dyDescent="0.2">
      <c r="A613" s="26" t="s">
        <v>1204</v>
      </c>
      <c r="B613" s="9">
        <v>800095613</v>
      </c>
      <c r="C613" s="6" t="s">
        <v>1153</v>
      </c>
      <c r="D613" s="6" t="s">
        <v>1205</v>
      </c>
      <c r="E613" s="9" t="s">
        <v>16</v>
      </c>
      <c r="F613" s="19">
        <v>3392</v>
      </c>
      <c r="G613" s="19">
        <v>4406650515.7600002</v>
      </c>
      <c r="H613" s="20">
        <v>1846235885</v>
      </c>
      <c r="I613" s="7">
        <v>0</v>
      </c>
      <c r="J613" s="7">
        <v>1846235885</v>
      </c>
      <c r="K613" s="13">
        <v>12832633.34</v>
      </c>
      <c r="L613" s="18">
        <v>43966602.609999999</v>
      </c>
      <c r="M613" s="69">
        <v>0</v>
      </c>
      <c r="N613" s="13">
        <v>0</v>
      </c>
      <c r="O613" s="14">
        <v>0</v>
      </c>
      <c r="P613" s="28">
        <v>181990829.41</v>
      </c>
      <c r="Q613" s="30">
        <v>2321624565.4000001</v>
      </c>
      <c r="S613" s="91">
        <v>4406650515.7600002</v>
      </c>
      <c r="T613" s="43">
        <f t="shared" si="27"/>
        <v>17626602</v>
      </c>
      <c r="U613" s="43">
        <f>VLOOKUP(A613,'IVC - CÁLCULO INICIAL'!$A$12:$U$1118,21,0)</f>
        <v>11963468.640000001</v>
      </c>
      <c r="V613" s="43">
        <f t="shared" si="28"/>
        <v>5663133.3599999994</v>
      </c>
      <c r="W613" s="46">
        <f t="shared" si="29"/>
        <v>1415783.34</v>
      </c>
    </row>
    <row r="614" spans="1:23" x14ac:dyDescent="0.2">
      <c r="A614" s="26" t="s">
        <v>1206</v>
      </c>
      <c r="B614" s="9">
        <v>891680081</v>
      </c>
      <c r="C614" s="6" t="s">
        <v>1153</v>
      </c>
      <c r="D614" s="6" t="s">
        <v>1207</v>
      </c>
      <c r="E614" s="9" t="s">
        <v>16</v>
      </c>
      <c r="F614" s="19">
        <v>16204</v>
      </c>
      <c r="G614" s="19">
        <v>23093511495.549999</v>
      </c>
      <c r="H614" s="20">
        <v>8846473363</v>
      </c>
      <c r="I614" s="7">
        <v>0</v>
      </c>
      <c r="J614" s="7">
        <v>8846473363</v>
      </c>
      <c r="K614" s="13">
        <v>63981535.82</v>
      </c>
      <c r="L614" s="18">
        <v>231436237.91</v>
      </c>
      <c r="M614" s="69">
        <v>0</v>
      </c>
      <c r="N614" s="13">
        <v>372908054</v>
      </c>
      <c r="O614" s="14">
        <v>0</v>
      </c>
      <c r="P614" s="28">
        <v>866661894.10000002</v>
      </c>
      <c r="Q614" s="30">
        <v>12712050410.719999</v>
      </c>
      <c r="S614" s="91">
        <v>23093511495.549999</v>
      </c>
      <c r="T614" s="43">
        <f t="shared" si="27"/>
        <v>92374046</v>
      </c>
      <c r="U614" s="43">
        <f>VLOOKUP(A614,'IVC - CÁLCULO INICIAL'!$A$12:$U$1118,21,0)</f>
        <v>62695805.359999999</v>
      </c>
      <c r="V614" s="43">
        <f t="shared" si="28"/>
        <v>29678240.640000001</v>
      </c>
      <c r="W614" s="46">
        <f t="shared" si="29"/>
        <v>7419560.1600000001</v>
      </c>
    </row>
    <row r="615" spans="1:23" x14ac:dyDescent="0.2">
      <c r="A615" s="26" t="s">
        <v>1208</v>
      </c>
      <c r="B615" s="9">
        <v>891680196</v>
      </c>
      <c r="C615" s="6" t="s">
        <v>1153</v>
      </c>
      <c r="D615" s="6" t="s">
        <v>1209</v>
      </c>
      <c r="E615" s="9" t="s">
        <v>16</v>
      </c>
      <c r="F615" s="19">
        <v>9895</v>
      </c>
      <c r="G615" s="19">
        <v>13565004933.360001</v>
      </c>
      <c r="H615" s="20">
        <v>5376072972</v>
      </c>
      <c r="I615" s="7">
        <v>0</v>
      </c>
      <c r="J615" s="7">
        <v>5376072972</v>
      </c>
      <c r="K615" s="13">
        <v>35453604.719999999</v>
      </c>
      <c r="L615" s="18">
        <v>111785255.40000001</v>
      </c>
      <c r="M615" s="69">
        <v>0</v>
      </c>
      <c r="N615" s="13">
        <v>0</v>
      </c>
      <c r="O615" s="14">
        <v>0</v>
      </c>
      <c r="P615" s="28">
        <v>530016978.64999998</v>
      </c>
      <c r="Q615" s="30">
        <v>7511676122.5900011</v>
      </c>
      <c r="S615" s="91">
        <v>13565004933.360001</v>
      </c>
      <c r="T615" s="43">
        <f t="shared" si="27"/>
        <v>54260020</v>
      </c>
      <c r="U615" s="43">
        <f>VLOOKUP(A615,'IVC - CÁLCULO INICIAL'!$A$12:$U$1118,21,0)</f>
        <v>36827180.640000001</v>
      </c>
      <c r="V615" s="43">
        <f t="shared" si="28"/>
        <v>17432839.359999999</v>
      </c>
      <c r="W615" s="46">
        <f t="shared" si="29"/>
        <v>4358209.84</v>
      </c>
    </row>
    <row r="616" spans="1:23" x14ac:dyDescent="0.2">
      <c r="A616" s="26" t="s">
        <v>1210</v>
      </c>
      <c r="B616" s="9">
        <v>818000961</v>
      </c>
      <c r="C616" s="6" t="s">
        <v>1153</v>
      </c>
      <c r="D616" s="6" t="s">
        <v>1211</v>
      </c>
      <c r="E616" s="9" t="s">
        <v>16</v>
      </c>
      <c r="F616" s="19">
        <v>5048</v>
      </c>
      <c r="G616" s="19">
        <v>7338632643.1300001</v>
      </c>
      <c r="H616" s="20">
        <v>2740709569</v>
      </c>
      <c r="I616" s="7">
        <v>0</v>
      </c>
      <c r="J616" s="7">
        <v>2740709569</v>
      </c>
      <c r="K616" s="13">
        <v>19142340.559999999</v>
      </c>
      <c r="L616" s="18">
        <v>74271345</v>
      </c>
      <c r="M616" s="69">
        <v>0</v>
      </c>
      <c r="N616" s="13">
        <v>359309540.77999997</v>
      </c>
      <c r="O616" s="14">
        <v>0</v>
      </c>
      <c r="P616" s="28">
        <v>269718904.26999998</v>
      </c>
      <c r="Q616" s="30">
        <v>3875480943.52</v>
      </c>
      <c r="S616" s="91">
        <v>7338632643.1300001</v>
      </c>
      <c r="T616" s="43">
        <f t="shared" si="27"/>
        <v>29354531</v>
      </c>
      <c r="U616" s="43">
        <f>VLOOKUP(A616,'IVC - CÁLCULO INICIAL'!$A$12:$U$1118,21,0)</f>
        <v>19923409.359999999</v>
      </c>
      <c r="V616" s="43">
        <f t="shared" si="28"/>
        <v>9431121.6400000006</v>
      </c>
      <c r="W616" s="46">
        <f t="shared" si="29"/>
        <v>2357780.41</v>
      </c>
    </row>
    <row r="617" spans="1:23" x14ac:dyDescent="0.2">
      <c r="A617" s="26" t="s">
        <v>1212</v>
      </c>
      <c r="B617" s="9">
        <v>891180009</v>
      </c>
      <c r="C617" s="6" t="s">
        <v>1213</v>
      </c>
      <c r="D617" s="6" t="s">
        <v>1214</v>
      </c>
      <c r="E617" s="9" t="s">
        <v>49</v>
      </c>
      <c r="F617" s="19">
        <v>194641</v>
      </c>
      <c r="G617" s="19">
        <v>326818245094.95001</v>
      </c>
      <c r="H617" s="20">
        <v>106000766410</v>
      </c>
      <c r="I617" s="7">
        <v>0</v>
      </c>
      <c r="J617" s="7">
        <v>106000766410</v>
      </c>
      <c r="K617" s="13">
        <v>0</v>
      </c>
      <c r="L617" s="18">
        <v>4788801260.8800001</v>
      </c>
      <c r="M617" s="69">
        <v>0</v>
      </c>
      <c r="N617" s="13">
        <v>0</v>
      </c>
      <c r="O617" s="14">
        <v>1189017121.6600001</v>
      </c>
      <c r="P617" s="28">
        <v>14699112740.99</v>
      </c>
      <c r="Q617" s="30">
        <v>200140547561.42001</v>
      </c>
      <c r="S617" s="91">
        <v>326818245094.95001</v>
      </c>
      <c r="T617" s="43">
        <f t="shared" si="27"/>
        <v>1307272980</v>
      </c>
      <c r="U617" s="43">
        <f>VLOOKUP(A617,'IVC - CÁLCULO INICIAL'!$A$12:$U$1118,21,0)</f>
        <v>887267974.63999999</v>
      </c>
      <c r="V617" s="43">
        <f t="shared" si="28"/>
        <v>420005005.36000001</v>
      </c>
      <c r="W617" s="46">
        <f t="shared" si="29"/>
        <v>105001251.34</v>
      </c>
    </row>
    <row r="618" spans="1:23" x14ac:dyDescent="0.2">
      <c r="A618" s="26" t="s">
        <v>1215</v>
      </c>
      <c r="B618" s="9">
        <v>891180069</v>
      </c>
      <c r="C618" s="6" t="s">
        <v>1213</v>
      </c>
      <c r="D618" s="6" t="s">
        <v>1216</v>
      </c>
      <c r="E618" s="9" t="s">
        <v>13</v>
      </c>
      <c r="F618" s="19">
        <v>31186</v>
      </c>
      <c r="G618" s="19">
        <v>39968032034.150002</v>
      </c>
      <c r="H618" s="20">
        <v>16981107991</v>
      </c>
      <c r="I618" s="7">
        <v>0</v>
      </c>
      <c r="J618" s="7">
        <v>16981107991</v>
      </c>
      <c r="K618" s="13">
        <v>0</v>
      </c>
      <c r="L618" s="18">
        <v>488028743.97000003</v>
      </c>
      <c r="M618" s="69">
        <v>0</v>
      </c>
      <c r="N618" s="13">
        <v>0</v>
      </c>
      <c r="O618" s="14">
        <v>0</v>
      </c>
      <c r="P618" s="28">
        <v>2359283642.0999999</v>
      </c>
      <c r="Q618" s="30">
        <v>20139611657.080002</v>
      </c>
      <c r="S618" s="91">
        <v>39968032034.150002</v>
      </c>
      <c r="T618" s="43">
        <f t="shared" si="27"/>
        <v>159872128</v>
      </c>
      <c r="U618" s="43">
        <f>VLOOKUP(A618,'IVC - CÁLCULO INICIAL'!$A$12:$U$1118,21,0)</f>
        <v>108507880</v>
      </c>
      <c r="V618" s="43">
        <f t="shared" si="28"/>
        <v>51364248</v>
      </c>
      <c r="W618" s="46">
        <f t="shared" si="29"/>
        <v>12841062</v>
      </c>
    </row>
    <row r="619" spans="1:23" x14ac:dyDescent="0.2">
      <c r="A619" s="26" t="s">
        <v>1217</v>
      </c>
      <c r="B619" s="9">
        <v>891180139</v>
      </c>
      <c r="C619" s="6" t="s">
        <v>1213</v>
      </c>
      <c r="D619" s="6" t="s">
        <v>1218</v>
      </c>
      <c r="E619" s="9" t="s">
        <v>13</v>
      </c>
      <c r="F619" s="19">
        <v>7591</v>
      </c>
      <c r="G619" s="19">
        <v>10743768528.149998</v>
      </c>
      <c r="H619" s="20">
        <v>4113822213</v>
      </c>
      <c r="I619" s="7">
        <v>0</v>
      </c>
      <c r="J619" s="7">
        <v>4113822213</v>
      </c>
      <c r="K619" s="13">
        <v>0</v>
      </c>
      <c r="L619" s="18">
        <v>97716116.969999999</v>
      </c>
      <c r="M619" s="69">
        <v>0</v>
      </c>
      <c r="N619" s="13">
        <v>0</v>
      </c>
      <c r="O619" s="14">
        <v>0</v>
      </c>
      <c r="P619" s="28">
        <v>565724128.80999994</v>
      </c>
      <c r="Q619" s="30">
        <v>5966506069.3699989</v>
      </c>
      <c r="S619" s="91">
        <v>10743768528.149998</v>
      </c>
      <c r="T619" s="43">
        <f t="shared" si="27"/>
        <v>42975074</v>
      </c>
      <c r="U619" s="43">
        <f>VLOOKUP(A619,'IVC - CÁLCULO INICIAL'!$A$12:$U$1118,21,0)</f>
        <v>29167899.359999999</v>
      </c>
      <c r="V619" s="43">
        <f t="shared" si="28"/>
        <v>13807174.640000001</v>
      </c>
      <c r="W619" s="46">
        <f t="shared" si="29"/>
        <v>3451793.66</v>
      </c>
    </row>
    <row r="620" spans="1:23" x14ac:dyDescent="0.2">
      <c r="A620" s="26" t="s">
        <v>1219</v>
      </c>
      <c r="B620" s="9">
        <v>891180070</v>
      </c>
      <c r="C620" s="6" t="s">
        <v>1213</v>
      </c>
      <c r="D620" s="6" t="s">
        <v>1220</v>
      </c>
      <c r="E620" s="9" t="s">
        <v>13</v>
      </c>
      <c r="F620" s="19">
        <v>11657</v>
      </c>
      <c r="G620" s="19">
        <v>17534225903.720001</v>
      </c>
      <c r="H620" s="20">
        <v>6337521913</v>
      </c>
      <c r="I620" s="7">
        <v>0</v>
      </c>
      <c r="J620" s="7">
        <v>6337521913</v>
      </c>
      <c r="K620" s="13">
        <v>0</v>
      </c>
      <c r="L620" s="18">
        <v>162578926.59999999</v>
      </c>
      <c r="M620" s="69">
        <v>0</v>
      </c>
      <c r="N620" s="13">
        <v>0</v>
      </c>
      <c r="O620" s="14">
        <v>0</v>
      </c>
      <c r="P620" s="28">
        <v>863689372.94000006</v>
      </c>
      <c r="Q620" s="30">
        <v>10170435691.18</v>
      </c>
      <c r="S620" s="91">
        <v>17534225903.720001</v>
      </c>
      <c r="T620" s="43">
        <f t="shared" si="27"/>
        <v>70136904</v>
      </c>
      <c r="U620" s="43">
        <f>VLOOKUP(A620,'IVC - CÁLCULO INICIAL'!$A$12:$U$1118,21,0)</f>
        <v>47603086</v>
      </c>
      <c r="V620" s="43">
        <f t="shared" si="28"/>
        <v>22533818</v>
      </c>
      <c r="W620" s="46">
        <f t="shared" si="29"/>
        <v>5633454.5</v>
      </c>
    </row>
    <row r="621" spans="1:23" x14ac:dyDescent="0.2">
      <c r="A621" s="26" t="s">
        <v>1221</v>
      </c>
      <c r="B621" s="9">
        <v>891180024</v>
      </c>
      <c r="C621" s="6" t="s">
        <v>1213</v>
      </c>
      <c r="D621" s="6" t="s">
        <v>1222</v>
      </c>
      <c r="E621" s="9" t="s">
        <v>13</v>
      </c>
      <c r="F621" s="19">
        <v>22635</v>
      </c>
      <c r="G621" s="19">
        <v>32691903583.66</v>
      </c>
      <c r="H621" s="20">
        <v>12321358142</v>
      </c>
      <c r="I621" s="7">
        <v>0</v>
      </c>
      <c r="J621" s="7">
        <v>12321358142</v>
      </c>
      <c r="K621" s="13">
        <v>0</v>
      </c>
      <c r="L621" s="18">
        <v>240275169.61000001</v>
      </c>
      <c r="M621" s="69">
        <v>0</v>
      </c>
      <c r="N621" s="13">
        <v>0</v>
      </c>
      <c r="O621" s="14">
        <v>0</v>
      </c>
      <c r="P621" s="28">
        <v>1716298021.05</v>
      </c>
      <c r="Q621" s="30">
        <v>18413972251</v>
      </c>
      <c r="S621" s="91">
        <v>32691903583.66</v>
      </c>
      <c r="T621" s="43">
        <f t="shared" si="27"/>
        <v>130767614</v>
      </c>
      <c r="U621" s="43">
        <f>VLOOKUP(A621,'IVC - CÁLCULO INICIAL'!$A$12:$U$1118,21,0)</f>
        <v>88754160.640000001</v>
      </c>
      <c r="V621" s="43">
        <f t="shared" si="28"/>
        <v>42013453.359999999</v>
      </c>
      <c r="W621" s="46">
        <f t="shared" si="29"/>
        <v>10503363.34</v>
      </c>
    </row>
    <row r="622" spans="1:23" x14ac:dyDescent="0.2">
      <c r="A622" s="26" t="s">
        <v>1223</v>
      </c>
      <c r="B622" s="9">
        <v>891180118</v>
      </c>
      <c r="C622" s="6" t="s">
        <v>1213</v>
      </c>
      <c r="D622" s="6" t="s">
        <v>1224</v>
      </c>
      <c r="E622" s="9" t="s">
        <v>13</v>
      </c>
      <c r="F622" s="19">
        <v>2107</v>
      </c>
      <c r="G622" s="19">
        <v>3321076051.9599996</v>
      </c>
      <c r="H622" s="20">
        <v>1131935595</v>
      </c>
      <c r="I622" s="7">
        <v>0</v>
      </c>
      <c r="J622" s="7">
        <v>1131935595</v>
      </c>
      <c r="K622" s="13">
        <v>0</v>
      </c>
      <c r="L622" s="18">
        <v>28264527.780000001</v>
      </c>
      <c r="M622" s="69">
        <v>0</v>
      </c>
      <c r="N622" s="13">
        <v>0</v>
      </c>
      <c r="O622" s="14">
        <v>0</v>
      </c>
      <c r="P622" s="28">
        <v>159607974.63</v>
      </c>
      <c r="Q622" s="30">
        <v>2001267954.5499997</v>
      </c>
      <c r="S622" s="91">
        <v>3321076051.9599996</v>
      </c>
      <c r="T622" s="43">
        <f t="shared" si="27"/>
        <v>13284304</v>
      </c>
      <c r="U622" s="43">
        <f>VLOOKUP(A622,'IVC - CÁLCULO INICIAL'!$A$12:$U$1118,21,0)</f>
        <v>9016278.6400000006</v>
      </c>
      <c r="V622" s="43">
        <f t="shared" si="28"/>
        <v>4268025.3599999994</v>
      </c>
      <c r="W622" s="46">
        <f t="shared" si="29"/>
        <v>1067006.3400000001</v>
      </c>
    </row>
    <row r="623" spans="1:23" x14ac:dyDescent="0.2">
      <c r="A623" s="26" t="s">
        <v>1225</v>
      </c>
      <c r="B623" s="9">
        <v>891180183</v>
      </c>
      <c r="C623" s="6" t="s">
        <v>1213</v>
      </c>
      <c r="D623" s="6" t="s">
        <v>1226</v>
      </c>
      <c r="E623" s="9" t="s">
        <v>13</v>
      </c>
      <c r="F623" s="19">
        <v>5341</v>
      </c>
      <c r="G623" s="19">
        <v>8196805587.3299999</v>
      </c>
      <c r="H623" s="20">
        <v>2863469076</v>
      </c>
      <c r="I623" s="7">
        <v>0</v>
      </c>
      <c r="J623" s="7">
        <v>2863469076</v>
      </c>
      <c r="K623" s="13">
        <v>0</v>
      </c>
      <c r="L623" s="18">
        <v>69548309.590000004</v>
      </c>
      <c r="M623" s="69">
        <v>0</v>
      </c>
      <c r="N623" s="13">
        <v>0</v>
      </c>
      <c r="O623" s="14">
        <v>0</v>
      </c>
      <c r="P623" s="28">
        <v>404825932.80000001</v>
      </c>
      <c r="Q623" s="30">
        <v>4858962268.9399996</v>
      </c>
      <c r="S623" s="91">
        <v>8196805587.3299999</v>
      </c>
      <c r="T623" s="43">
        <f t="shared" si="27"/>
        <v>32787222</v>
      </c>
      <c r="U623" s="43">
        <f>VLOOKUP(A623,'IVC - CÁLCULO INICIAL'!$A$12:$U$1118,21,0)</f>
        <v>22253234.640000001</v>
      </c>
      <c r="V623" s="43">
        <f t="shared" si="28"/>
        <v>10533987.359999999</v>
      </c>
      <c r="W623" s="46">
        <f t="shared" si="29"/>
        <v>2633496.84</v>
      </c>
    </row>
    <row r="624" spans="1:23" x14ac:dyDescent="0.2">
      <c r="A624" s="26" t="s">
        <v>1227</v>
      </c>
      <c r="B624" s="9">
        <v>891118119</v>
      </c>
      <c r="C624" s="6" t="s">
        <v>1213</v>
      </c>
      <c r="D624" s="6" t="s">
        <v>1228</v>
      </c>
      <c r="E624" s="9" t="s">
        <v>13</v>
      </c>
      <c r="F624" s="19">
        <v>23304</v>
      </c>
      <c r="G624" s="19">
        <v>35621253511.080002</v>
      </c>
      <c r="H624" s="20">
        <v>12663254529</v>
      </c>
      <c r="I624" s="7">
        <v>0</v>
      </c>
      <c r="J624" s="7">
        <v>12663254529</v>
      </c>
      <c r="K624" s="13">
        <v>0</v>
      </c>
      <c r="L624" s="18">
        <v>501872826.66000003</v>
      </c>
      <c r="M624" s="69">
        <v>0</v>
      </c>
      <c r="N624" s="13">
        <v>0</v>
      </c>
      <c r="O624" s="14">
        <v>0</v>
      </c>
      <c r="P624" s="28">
        <v>1767755085.6300001</v>
      </c>
      <c r="Q624" s="30">
        <v>20688371069.790001</v>
      </c>
      <c r="S624" s="91">
        <v>35621253511.080002</v>
      </c>
      <c r="T624" s="43">
        <f t="shared" si="27"/>
        <v>142485014</v>
      </c>
      <c r="U624" s="43">
        <f>VLOOKUP(A624,'IVC - CÁLCULO INICIAL'!$A$12:$U$1118,21,0)</f>
        <v>96706955.359999999</v>
      </c>
      <c r="V624" s="43">
        <f t="shared" si="28"/>
        <v>45778058.640000001</v>
      </c>
      <c r="W624" s="46">
        <f t="shared" si="29"/>
        <v>11444514.66</v>
      </c>
    </row>
    <row r="625" spans="1:23" x14ac:dyDescent="0.2">
      <c r="A625" s="26" t="s">
        <v>1229</v>
      </c>
      <c r="B625" s="9">
        <v>891180028</v>
      </c>
      <c r="C625" s="6" t="s">
        <v>1213</v>
      </c>
      <c r="D625" s="6" t="s">
        <v>1230</v>
      </c>
      <c r="E625" s="9" t="s">
        <v>13</v>
      </c>
      <c r="F625" s="19">
        <v>5930</v>
      </c>
      <c r="G625" s="19">
        <v>9043271862.7700005</v>
      </c>
      <c r="H625" s="20">
        <v>3211052137</v>
      </c>
      <c r="I625" s="7">
        <v>0</v>
      </c>
      <c r="J625" s="7">
        <v>3211052137</v>
      </c>
      <c r="K625" s="13">
        <v>0</v>
      </c>
      <c r="L625" s="18">
        <v>77136347</v>
      </c>
      <c r="M625" s="69">
        <v>0</v>
      </c>
      <c r="N625" s="13">
        <v>0</v>
      </c>
      <c r="O625" s="14">
        <v>0</v>
      </c>
      <c r="P625" s="28">
        <v>449831890.45999998</v>
      </c>
      <c r="Q625" s="30">
        <v>5305251488.3100004</v>
      </c>
      <c r="S625" s="91">
        <v>9043271862.7700005</v>
      </c>
      <c r="T625" s="43">
        <f t="shared" si="27"/>
        <v>36173087</v>
      </c>
      <c r="U625" s="43">
        <f>VLOOKUP(A625,'IVC - CÁLCULO INICIAL'!$A$12:$U$1118,21,0)</f>
        <v>24551278</v>
      </c>
      <c r="V625" s="43">
        <f t="shared" si="28"/>
        <v>11621809</v>
      </c>
      <c r="W625" s="46">
        <f t="shared" si="29"/>
        <v>2905452.25</v>
      </c>
    </row>
    <row r="626" spans="1:23" x14ac:dyDescent="0.2">
      <c r="A626" s="26" t="s">
        <v>1231</v>
      </c>
      <c r="B626" s="9">
        <v>891180132</v>
      </c>
      <c r="C626" s="6" t="s">
        <v>1213</v>
      </c>
      <c r="D626" s="6" t="s">
        <v>1232</v>
      </c>
      <c r="E626" s="9" t="s">
        <v>16</v>
      </c>
      <c r="F626" s="19">
        <v>3437</v>
      </c>
      <c r="G626" s="19">
        <v>5771818854.4399996</v>
      </c>
      <c r="H626" s="20">
        <v>1865119337</v>
      </c>
      <c r="I626" s="7">
        <v>0</v>
      </c>
      <c r="J626" s="7">
        <v>1865119337</v>
      </c>
      <c r="K626" s="13">
        <v>0</v>
      </c>
      <c r="L626" s="18">
        <v>41960568.030000001</v>
      </c>
      <c r="M626" s="69">
        <v>0</v>
      </c>
      <c r="N626" s="13">
        <v>0</v>
      </c>
      <c r="O626" s="14">
        <v>0</v>
      </c>
      <c r="P626" s="28">
        <v>260700614.77000001</v>
      </c>
      <c r="Q626" s="30">
        <v>3604038334.6399994</v>
      </c>
      <c r="S626" s="91">
        <v>5771818854.4399996</v>
      </c>
      <c r="T626" s="43">
        <f t="shared" si="27"/>
        <v>23087275</v>
      </c>
      <c r="U626" s="43">
        <f>VLOOKUP(A626,'IVC - CÁLCULO INICIAL'!$A$12:$U$1118,21,0)</f>
        <v>15669718.640000001</v>
      </c>
      <c r="V626" s="43">
        <f t="shared" si="28"/>
        <v>7417556.3599999994</v>
      </c>
      <c r="W626" s="46">
        <f t="shared" si="29"/>
        <v>1854389.09</v>
      </c>
    </row>
    <row r="627" spans="1:23" x14ac:dyDescent="0.2">
      <c r="A627" s="26" t="s">
        <v>1233</v>
      </c>
      <c r="B627" s="9">
        <v>891180022</v>
      </c>
      <c r="C627" s="6" t="s">
        <v>1213</v>
      </c>
      <c r="D627" s="6" t="s">
        <v>1234</v>
      </c>
      <c r="E627" s="9" t="s">
        <v>13</v>
      </c>
      <c r="F627" s="19">
        <v>61587</v>
      </c>
      <c r="G627" s="19">
        <v>86682794125.889999</v>
      </c>
      <c r="H627" s="20">
        <v>33541634825</v>
      </c>
      <c r="I627" s="7">
        <v>0</v>
      </c>
      <c r="J627" s="7">
        <v>33541634825</v>
      </c>
      <c r="K627" s="13">
        <v>0</v>
      </c>
      <c r="L627" s="18">
        <v>1224962160.6800001</v>
      </c>
      <c r="M627" s="69">
        <v>0</v>
      </c>
      <c r="N627" s="13">
        <v>0</v>
      </c>
      <c r="O627" s="14">
        <v>0</v>
      </c>
      <c r="P627" s="28">
        <v>4668172754.8800001</v>
      </c>
      <c r="Q627" s="30">
        <v>47248024385.330002</v>
      </c>
      <c r="S627" s="91">
        <v>86682794125.889999</v>
      </c>
      <c r="T627" s="43">
        <f t="shared" si="27"/>
        <v>346731177</v>
      </c>
      <c r="U627" s="43">
        <f>VLOOKUP(A627,'IVC - CÁLCULO INICIAL'!$A$12:$U$1118,21,0)</f>
        <v>235332232.63999999</v>
      </c>
      <c r="V627" s="43">
        <f t="shared" si="28"/>
        <v>111398944.36000001</v>
      </c>
      <c r="W627" s="46">
        <f t="shared" si="29"/>
        <v>27849736.09</v>
      </c>
    </row>
    <row r="628" spans="1:23" x14ac:dyDescent="0.2">
      <c r="A628" s="26" t="s">
        <v>1235</v>
      </c>
      <c r="B628" s="9">
        <v>891180176</v>
      </c>
      <c r="C628" s="6" t="s">
        <v>1213</v>
      </c>
      <c r="D628" s="6" t="s">
        <v>1236</v>
      </c>
      <c r="E628" s="9" t="s">
        <v>13</v>
      </c>
      <c r="F628" s="19">
        <v>18720</v>
      </c>
      <c r="G628" s="19">
        <v>27670131937.950005</v>
      </c>
      <c r="H628" s="20">
        <v>10104063103</v>
      </c>
      <c r="I628" s="7">
        <v>0</v>
      </c>
      <c r="J628" s="7">
        <v>10104063103</v>
      </c>
      <c r="K628" s="13">
        <v>0</v>
      </c>
      <c r="L628" s="18">
        <v>293322551.77999997</v>
      </c>
      <c r="M628" s="69">
        <v>0</v>
      </c>
      <c r="N628" s="13">
        <v>0</v>
      </c>
      <c r="O628" s="14">
        <v>0</v>
      </c>
      <c r="P628" s="28">
        <v>1419319416.8099999</v>
      </c>
      <c r="Q628" s="30">
        <v>15853426866.360003</v>
      </c>
      <c r="S628" s="91">
        <v>27670131937.950005</v>
      </c>
      <c r="T628" s="43">
        <f t="shared" si="27"/>
        <v>110680528</v>
      </c>
      <c r="U628" s="43">
        <f>VLOOKUP(A628,'IVC - CÁLCULO INICIAL'!$A$12:$U$1118,21,0)</f>
        <v>75120720</v>
      </c>
      <c r="V628" s="43">
        <f t="shared" si="28"/>
        <v>35559808</v>
      </c>
      <c r="W628" s="46">
        <f t="shared" si="29"/>
        <v>8889952</v>
      </c>
    </row>
    <row r="629" spans="1:23" x14ac:dyDescent="0.2">
      <c r="A629" s="26" t="s">
        <v>1237</v>
      </c>
      <c r="B629" s="9">
        <v>891180177</v>
      </c>
      <c r="C629" s="6" t="s">
        <v>1213</v>
      </c>
      <c r="D629" s="6" t="s">
        <v>119</v>
      </c>
      <c r="E629" s="9" t="s">
        <v>13</v>
      </c>
      <c r="F629" s="19">
        <v>16939</v>
      </c>
      <c r="G629" s="19">
        <v>23419814056.130001</v>
      </c>
      <c r="H629" s="20">
        <v>9233715089</v>
      </c>
      <c r="I629" s="7">
        <v>0</v>
      </c>
      <c r="J629" s="7">
        <v>9233715089</v>
      </c>
      <c r="K629" s="13">
        <v>0</v>
      </c>
      <c r="L629" s="18">
        <v>255758908.41999999</v>
      </c>
      <c r="M629" s="69">
        <v>0</v>
      </c>
      <c r="N629" s="13">
        <v>0</v>
      </c>
      <c r="O629" s="14">
        <v>0</v>
      </c>
      <c r="P629" s="28">
        <v>1284529229.96</v>
      </c>
      <c r="Q629" s="30">
        <v>12645810828.75</v>
      </c>
      <c r="S629" s="91">
        <v>23419814056.130001</v>
      </c>
      <c r="T629" s="43">
        <f t="shared" si="27"/>
        <v>93679256</v>
      </c>
      <c r="U629" s="43">
        <f>VLOOKUP(A629,'IVC - CÁLCULO INICIAL'!$A$12:$U$1118,21,0)</f>
        <v>63581673.359999999</v>
      </c>
      <c r="V629" s="43">
        <f t="shared" si="28"/>
        <v>30097582.640000001</v>
      </c>
      <c r="W629" s="46">
        <f t="shared" si="29"/>
        <v>7524395.6600000001</v>
      </c>
    </row>
    <row r="630" spans="1:23" x14ac:dyDescent="0.2">
      <c r="A630" s="26" t="s">
        <v>1238</v>
      </c>
      <c r="B630" s="9">
        <v>891180019</v>
      </c>
      <c r="C630" s="6" t="s">
        <v>1213</v>
      </c>
      <c r="D630" s="6" t="s">
        <v>1239</v>
      </c>
      <c r="E630" s="9" t="s">
        <v>13</v>
      </c>
      <c r="F630" s="19">
        <v>5525</v>
      </c>
      <c r="G630" s="19">
        <v>8216150054.75</v>
      </c>
      <c r="H630" s="20">
        <v>2947709537</v>
      </c>
      <c r="I630" s="7">
        <v>0</v>
      </c>
      <c r="J630" s="7">
        <v>2947709537</v>
      </c>
      <c r="K630" s="13">
        <v>0</v>
      </c>
      <c r="L630" s="18">
        <v>86176359.579999998</v>
      </c>
      <c r="M630" s="69">
        <v>0</v>
      </c>
      <c r="N630" s="13">
        <v>0</v>
      </c>
      <c r="O630" s="14">
        <v>0</v>
      </c>
      <c r="P630" s="28">
        <v>418866577.25999999</v>
      </c>
      <c r="Q630" s="30">
        <v>4763397580.9099998</v>
      </c>
      <c r="S630" s="91">
        <v>8216150054.75</v>
      </c>
      <c r="T630" s="43">
        <f t="shared" si="27"/>
        <v>32864600</v>
      </c>
      <c r="U630" s="43">
        <f>VLOOKUP(A630,'IVC - CÁLCULO INICIAL'!$A$12:$U$1118,21,0)</f>
        <v>22305752</v>
      </c>
      <c r="V630" s="43">
        <f t="shared" si="28"/>
        <v>10558848</v>
      </c>
      <c r="W630" s="46">
        <f t="shared" si="29"/>
        <v>2639712</v>
      </c>
    </row>
    <row r="631" spans="1:23" x14ac:dyDescent="0.2">
      <c r="A631" s="26" t="s">
        <v>1240</v>
      </c>
      <c r="B631" s="9">
        <v>891180131</v>
      </c>
      <c r="C631" s="6" t="s">
        <v>1213</v>
      </c>
      <c r="D631" s="6" t="s">
        <v>1241</v>
      </c>
      <c r="E631" s="9" t="s">
        <v>13</v>
      </c>
      <c r="F631" s="19">
        <v>9418</v>
      </c>
      <c r="G631" s="19">
        <v>13465826925.57</v>
      </c>
      <c r="H631" s="20">
        <v>5036490032</v>
      </c>
      <c r="I631" s="7">
        <v>0</v>
      </c>
      <c r="J631" s="7">
        <v>5036490032</v>
      </c>
      <c r="K631" s="13">
        <v>0</v>
      </c>
      <c r="L631" s="18">
        <v>113363321.2</v>
      </c>
      <c r="M631" s="69">
        <v>0</v>
      </c>
      <c r="N631" s="13">
        <v>0</v>
      </c>
      <c r="O631" s="14">
        <v>0</v>
      </c>
      <c r="P631" s="28">
        <v>714175483.24000001</v>
      </c>
      <c r="Q631" s="30">
        <v>7601798089.1300001</v>
      </c>
      <c r="S631" s="91">
        <v>13465826925.57</v>
      </c>
      <c r="T631" s="43">
        <f t="shared" si="27"/>
        <v>53863308</v>
      </c>
      <c r="U631" s="43">
        <f>VLOOKUP(A631,'IVC - CÁLCULO INICIAL'!$A$12:$U$1118,21,0)</f>
        <v>36557925.359999999</v>
      </c>
      <c r="V631" s="43">
        <f t="shared" si="28"/>
        <v>17305382.640000001</v>
      </c>
      <c r="W631" s="46">
        <f t="shared" si="29"/>
        <v>4326345.66</v>
      </c>
    </row>
    <row r="632" spans="1:23" x14ac:dyDescent="0.2">
      <c r="A632" s="26" t="s">
        <v>1242</v>
      </c>
      <c r="B632" s="9">
        <v>800097098</v>
      </c>
      <c r="C632" s="6" t="s">
        <v>1213</v>
      </c>
      <c r="D632" s="6" t="s">
        <v>1243</v>
      </c>
      <c r="E632" s="9" t="s">
        <v>16</v>
      </c>
      <c r="F632" s="19">
        <v>25271</v>
      </c>
      <c r="G632" s="19">
        <v>38259767741.760002</v>
      </c>
      <c r="H632" s="20">
        <v>13763987391</v>
      </c>
      <c r="I632" s="7">
        <v>0</v>
      </c>
      <c r="J632" s="7">
        <v>13763987391</v>
      </c>
      <c r="K632" s="13">
        <v>0</v>
      </c>
      <c r="L632" s="18">
        <v>409961624.44</v>
      </c>
      <c r="M632" s="69">
        <v>0</v>
      </c>
      <c r="N632" s="13">
        <v>0</v>
      </c>
      <c r="O632" s="14">
        <v>0</v>
      </c>
      <c r="P632" s="28">
        <v>1897763863.8199999</v>
      </c>
      <c r="Q632" s="30">
        <v>22188054862.500004</v>
      </c>
      <c r="S632" s="91">
        <v>38259767741.760002</v>
      </c>
      <c r="T632" s="43">
        <f t="shared" si="27"/>
        <v>153039071</v>
      </c>
      <c r="U632" s="43">
        <f>VLOOKUP(A632,'IVC - CÁLCULO INICIAL'!$A$12:$U$1118,21,0)</f>
        <v>103870170</v>
      </c>
      <c r="V632" s="43">
        <f t="shared" si="28"/>
        <v>49168901</v>
      </c>
      <c r="W632" s="46">
        <f t="shared" si="29"/>
        <v>12292225.25</v>
      </c>
    </row>
    <row r="633" spans="1:23" x14ac:dyDescent="0.2">
      <c r="A633" s="26" t="s">
        <v>1244</v>
      </c>
      <c r="B633" s="9">
        <v>891180205</v>
      </c>
      <c r="C633" s="6" t="s">
        <v>1213</v>
      </c>
      <c r="D633" s="6" t="s">
        <v>1245</v>
      </c>
      <c r="E633" s="9" t="s">
        <v>13</v>
      </c>
      <c r="F633" s="19">
        <v>13704</v>
      </c>
      <c r="G633" s="19">
        <v>18690125596.779999</v>
      </c>
      <c r="H633" s="20">
        <v>7471503133</v>
      </c>
      <c r="I633" s="7">
        <v>0</v>
      </c>
      <c r="J633" s="7">
        <v>7471503133</v>
      </c>
      <c r="K633" s="13">
        <v>0</v>
      </c>
      <c r="L633" s="18">
        <v>167526830.02000001</v>
      </c>
      <c r="M633" s="69">
        <v>0</v>
      </c>
      <c r="N633" s="13">
        <v>0</v>
      </c>
      <c r="O633" s="14">
        <v>0</v>
      </c>
      <c r="P633" s="28">
        <v>1039311271.79</v>
      </c>
      <c r="Q633" s="30">
        <v>10011784361.969997</v>
      </c>
      <c r="S633" s="91">
        <v>18690125596.779999</v>
      </c>
      <c r="T633" s="43">
        <f t="shared" si="27"/>
        <v>74760502</v>
      </c>
      <c r="U633" s="43">
        <f>VLOOKUP(A633,'IVC - CÁLCULO INICIAL'!$A$12:$U$1118,21,0)</f>
        <v>50741200</v>
      </c>
      <c r="V633" s="43">
        <f t="shared" si="28"/>
        <v>24019302</v>
      </c>
      <c r="W633" s="46">
        <f t="shared" si="29"/>
        <v>6004825.5</v>
      </c>
    </row>
    <row r="634" spans="1:23" x14ac:dyDescent="0.2">
      <c r="A634" s="26" t="s">
        <v>1246</v>
      </c>
      <c r="B634" s="9">
        <v>891180155</v>
      </c>
      <c r="C634" s="6" t="s">
        <v>1213</v>
      </c>
      <c r="D634" s="6" t="s">
        <v>1247</v>
      </c>
      <c r="E634" s="9" t="s">
        <v>13</v>
      </c>
      <c r="F634" s="19">
        <v>54910</v>
      </c>
      <c r="G634" s="19">
        <v>75677927721.369995</v>
      </c>
      <c r="H634" s="20">
        <v>29905397408</v>
      </c>
      <c r="I634" s="7">
        <v>0</v>
      </c>
      <c r="J634" s="7">
        <v>29905397408</v>
      </c>
      <c r="K634" s="13">
        <v>0</v>
      </c>
      <c r="L634" s="18">
        <v>1032117959.53</v>
      </c>
      <c r="M634" s="69">
        <v>0</v>
      </c>
      <c r="N634" s="13">
        <v>0</v>
      </c>
      <c r="O634" s="14">
        <v>0</v>
      </c>
      <c r="P634" s="28">
        <v>4158079936.3000002</v>
      </c>
      <c r="Q634" s="30">
        <v>40582332417.539993</v>
      </c>
      <c r="S634" s="91">
        <v>75677927721.369995</v>
      </c>
      <c r="T634" s="43">
        <f t="shared" si="27"/>
        <v>302711711</v>
      </c>
      <c r="U634" s="43">
        <f>VLOOKUP(A634,'IVC - CÁLCULO INICIAL'!$A$12:$U$1118,21,0)</f>
        <v>205455486.63999999</v>
      </c>
      <c r="V634" s="43">
        <f t="shared" si="28"/>
        <v>97256224.360000014</v>
      </c>
      <c r="W634" s="46">
        <f t="shared" si="29"/>
        <v>24314056.09</v>
      </c>
    </row>
    <row r="635" spans="1:23" x14ac:dyDescent="0.2">
      <c r="A635" s="26" t="s">
        <v>1248</v>
      </c>
      <c r="B635" s="9">
        <v>891102844</v>
      </c>
      <c r="C635" s="6" t="s">
        <v>1213</v>
      </c>
      <c r="D635" s="6" t="s">
        <v>1249</v>
      </c>
      <c r="E635" s="9" t="s">
        <v>16</v>
      </c>
      <c r="F635" s="19">
        <v>5246</v>
      </c>
      <c r="G635" s="19">
        <v>8121524408.9300003</v>
      </c>
      <c r="H635" s="20">
        <v>2813348739</v>
      </c>
      <c r="I635" s="7">
        <v>0</v>
      </c>
      <c r="J635" s="7">
        <v>2813348739</v>
      </c>
      <c r="K635" s="13">
        <v>0</v>
      </c>
      <c r="L635" s="18">
        <v>60757052.869999997</v>
      </c>
      <c r="M635" s="69">
        <v>0</v>
      </c>
      <c r="N635" s="13">
        <v>0</v>
      </c>
      <c r="O635" s="14">
        <v>0</v>
      </c>
      <c r="P635" s="28">
        <v>397919453.63</v>
      </c>
      <c r="Q635" s="30">
        <v>4849499163.4300003</v>
      </c>
      <c r="S635" s="91">
        <v>8121524408.9300003</v>
      </c>
      <c r="T635" s="43">
        <f t="shared" si="27"/>
        <v>32486098</v>
      </c>
      <c r="U635" s="43">
        <f>VLOOKUP(A635,'IVC - CÁLCULO INICIAL'!$A$12:$U$1118,21,0)</f>
        <v>22048856</v>
      </c>
      <c r="V635" s="43">
        <f t="shared" si="28"/>
        <v>10437242</v>
      </c>
      <c r="W635" s="46">
        <f t="shared" si="29"/>
        <v>2609310.5</v>
      </c>
    </row>
    <row r="636" spans="1:23" x14ac:dyDescent="0.2">
      <c r="A636" s="26" t="s">
        <v>1250</v>
      </c>
      <c r="B636" s="9">
        <v>891180179</v>
      </c>
      <c r="C636" s="6" t="s">
        <v>1213</v>
      </c>
      <c r="D636" s="6" t="s">
        <v>1251</v>
      </c>
      <c r="E636" s="9" t="s">
        <v>16</v>
      </c>
      <c r="F636" s="19">
        <v>10833</v>
      </c>
      <c r="G636" s="19">
        <v>15300838912.190001</v>
      </c>
      <c r="H636" s="20">
        <v>5897703988</v>
      </c>
      <c r="I636" s="7">
        <v>0</v>
      </c>
      <c r="J636" s="7">
        <v>5897703988</v>
      </c>
      <c r="K636" s="13">
        <v>0</v>
      </c>
      <c r="L636" s="18">
        <v>125710108.09</v>
      </c>
      <c r="M636" s="69">
        <v>0</v>
      </c>
      <c r="N636" s="13">
        <v>140126178.81999999</v>
      </c>
      <c r="O636" s="14">
        <v>0</v>
      </c>
      <c r="P636" s="28">
        <v>814964541.88</v>
      </c>
      <c r="Q636" s="30">
        <v>8322334095.4000006</v>
      </c>
      <c r="S636" s="91">
        <v>15300838912.190001</v>
      </c>
      <c r="T636" s="43">
        <f t="shared" si="27"/>
        <v>61203356</v>
      </c>
      <c r="U636" s="43">
        <f>VLOOKUP(A636,'IVC - CÁLCULO INICIAL'!$A$12:$U$1118,21,0)</f>
        <v>41539738</v>
      </c>
      <c r="V636" s="43">
        <f t="shared" si="28"/>
        <v>19663618</v>
      </c>
      <c r="W636" s="46">
        <f t="shared" si="29"/>
        <v>4915904.5</v>
      </c>
    </row>
    <row r="637" spans="1:23" x14ac:dyDescent="0.2">
      <c r="A637" s="26" t="s">
        <v>1252</v>
      </c>
      <c r="B637" s="9">
        <v>891180194</v>
      </c>
      <c r="C637" s="6" t="s">
        <v>1213</v>
      </c>
      <c r="D637" s="6" t="s">
        <v>1253</v>
      </c>
      <c r="E637" s="9" t="s">
        <v>13</v>
      </c>
      <c r="F637" s="19">
        <v>4257</v>
      </c>
      <c r="G637" s="19">
        <v>6270886192.6800003</v>
      </c>
      <c r="H637" s="20">
        <v>2251893823</v>
      </c>
      <c r="I637" s="7">
        <v>0</v>
      </c>
      <c r="J637" s="7">
        <v>2251893823</v>
      </c>
      <c r="K637" s="13">
        <v>0</v>
      </c>
      <c r="L637" s="18">
        <v>57681285.039999999</v>
      </c>
      <c r="M637" s="69">
        <v>0</v>
      </c>
      <c r="N637" s="13">
        <v>0</v>
      </c>
      <c r="O637" s="14">
        <v>0</v>
      </c>
      <c r="P637" s="28">
        <v>322631241.16000003</v>
      </c>
      <c r="Q637" s="30">
        <v>3638679843.4800005</v>
      </c>
      <c r="S637" s="91">
        <v>6270886192.6800003</v>
      </c>
      <c r="T637" s="43">
        <f t="shared" si="27"/>
        <v>25083545</v>
      </c>
      <c r="U637" s="43">
        <f>VLOOKUP(A637,'IVC - CÁLCULO INICIAL'!$A$12:$U$1118,21,0)</f>
        <v>17024620</v>
      </c>
      <c r="V637" s="43">
        <f t="shared" si="28"/>
        <v>8058925</v>
      </c>
      <c r="W637" s="46">
        <f t="shared" si="29"/>
        <v>2014731.25</v>
      </c>
    </row>
    <row r="638" spans="1:23" x14ac:dyDescent="0.2">
      <c r="A638" s="26" t="s">
        <v>1254</v>
      </c>
      <c r="B638" s="9">
        <v>891180021</v>
      </c>
      <c r="C638" s="6" t="s">
        <v>1213</v>
      </c>
      <c r="D638" s="6" t="s">
        <v>1255</v>
      </c>
      <c r="E638" s="9" t="s">
        <v>13</v>
      </c>
      <c r="F638" s="19">
        <v>14871</v>
      </c>
      <c r="G638" s="19">
        <v>22816666314.98</v>
      </c>
      <c r="H638" s="20">
        <v>8076303372</v>
      </c>
      <c r="I638" s="7">
        <v>0</v>
      </c>
      <c r="J638" s="7">
        <v>8076303372</v>
      </c>
      <c r="K638" s="13">
        <v>0</v>
      </c>
      <c r="L638" s="18">
        <v>206218193.78</v>
      </c>
      <c r="M638" s="69">
        <v>0</v>
      </c>
      <c r="N638" s="13">
        <v>0</v>
      </c>
      <c r="O638" s="14">
        <v>0</v>
      </c>
      <c r="P638" s="28">
        <v>1128336547.23</v>
      </c>
      <c r="Q638" s="30">
        <v>13405808201.969999</v>
      </c>
      <c r="S638" s="91">
        <v>22816666314.98</v>
      </c>
      <c r="T638" s="43">
        <f t="shared" si="27"/>
        <v>91266665</v>
      </c>
      <c r="U638" s="43">
        <f>VLOOKUP(A638,'IVC - CÁLCULO INICIAL'!$A$12:$U$1118,21,0)</f>
        <v>61944208</v>
      </c>
      <c r="V638" s="43">
        <f t="shared" si="28"/>
        <v>29322457</v>
      </c>
      <c r="W638" s="46">
        <f t="shared" si="29"/>
        <v>7330614.25</v>
      </c>
    </row>
    <row r="639" spans="1:23" x14ac:dyDescent="0.2">
      <c r="A639" s="26" t="s">
        <v>1256</v>
      </c>
      <c r="B639" s="9">
        <v>891102764</v>
      </c>
      <c r="C639" s="6" t="s">
        <v>1213</v>
      </c>
      <c r="D639" s="6" t="s">
        <v>680</v>
      </c>
      <c r="E639" s="9" t="s">
        <v>16</v>
      </c>
      <c r="F639" s="19">
        <v>10941</v>
      </c>
      <c r="G639" s="19">
        <v>16141282244.430002</v>
      </c>
      <c r="H639" s="20">
        <v>5973431514</v>
      </c>
      <c r="I639" s="7">
        <v>0</v>
      </c>
      <c r="J639" s="7">
        <v>5973431514</v>
      </c>
      <c r="K639" s="13">
        <v>0</v>
      </c>
      <c r="L639" s="18">
        <v>120699042.39</v>
      </c>
      <c r="M639" s="69">
        <v>0</v>
      </c>
      <c r="N639" s="13">
        <v>0</v>
      </c>
      <c r="O639" s="14">
        <v>0</v>
      </c>
      <c r="P639" s="28">
        <v>827259592.71000004</v>
      </c>
      <c r="Q639" s="30">
        <v>9219892095.3300018</v>
      </c>
      <c r="S639" s="91">
        <v>16141282244.430002</v>
      </c>
      <c r="T639" s="43">
        <f t="shared" si="27"/>
        <v>64565129</v>
      </c>
      <c r="U639" s="43">
        <f>VLOOKUP(A639,'IVC - CÁLCULO INICIAL'!$A$12:$U$1118,21,0)</f>
        <v>43821430</v>
      </c>
      <c r="V639" s="43">
        <f t="shared" si="28"/>
        <v>20743699</v>
      </c>
      <c r="W639" s="46">
        <f t="shared" si="29"/>
        <v>5185924.75</v>
      </c>
    </row>
    <row r="640" spans="1:23" x14ac:dyDescent="0.2">
      <c r="A640" s="26" t="s">
        <v>1257</v>
      </c>
      <c r="B640" s="9">
        <v>891180199</v>
      </c>
      <c r="C640" s="6" t="s">
        <v>1213</v>
      </c>
      <c r="D640" s="6" t="s">
        <v>1258</v>
      </c>
      <c r="E640" s="9" t="s">
        <v>13</v>
      </c>
      <c r="F640" s="19">
        <v>10854</v>
      </c>
      <c r="G640" s="19">
        <v>14910744856.98</v>
      </c>
      <c r="H640" s="20">
        <v>5899709715</v>
      </c>
      <c r="I640" s="7">
        <v>0</v>
      </c>
      <c r="J640" s="7">
        <v>5899709715</v>
      </c>
      <c r="K640" s="13">
        <v>0</v>
      </c>
      <c r="L640" s="18">
        <v>135195243.02000001</v>
      </c>
      <c r="M640" s="69">
        <v>0</v>
      </c>
      <c r="N640" s="13">
        <v>0</v>
      </c>
      <c r="O640" s="14">
        <v>0</v>
      </c>
      <c r="P640" s="28">
        <v>823161242.42999995</v>
      </c>
      <c r="Q640" s="30">
        <v>8052678656.5299988</v>
      </c>
      <c r="S640" s="91">
        <v>14910744856.98</v>
      </c>
      <c r="T640" s="43">
        <f t="shared" si="27"/>
        <v>59642979</v>
      </c>
      <c r="U640" s="43">
        <f>VLOOKUP(A640,'IVC - CÁLCULO INICIAL'!$A$12:$U$1118,21,0)</f>
        <v>40480684.640000001</v>
      </c>
      <c r="V640" s="43">
        <f t="shared" si="28"/>
        <v>19162294.359999999</v>
      </c>
      <c r="W640" s="46">
        <f t="shared" si="29"/>
        <v>4790573.59</v>
      </c>
    </row>
    <row r="641" spans="1:23" x14ac:dyDescent="0.2">
      <c r="A641" s="26" t="s">
        <v>1259</v>
      </c>
      <c r="B641" s="9">
        <v>891180077</v>
      </c>
      <c r="C641" s="6" t="s">
        <v>1213</v>
      </c>
      <c r="D641" s="6" t="s">
        <v>1260</v>
      </c>
      <c r="E641" s="9" t="s">
        <v>13</v>
      </c>
      <c r="F641" s="19">
        <v>114631</v>
      </c>
      <c r="G641" s="19">
        <v>157994720704.38</v>
      </c>
      <c r="H641" s="20">
        <v>62440186636</v>
      </c>
      <c r="I641" s="7">
        <v>0</v>
      </c>
      <c r="J641" s="7">
        <v>62440186636</v>
      </c>
      <c r="K641" s="13">
        <v>0</v>
      </c>
      <c r="L641" s="18">
        <v>2127841107.97</v>
      </c>
      <c r="M641" s="69">
        <v>0</v>
      </c>
      <c r="N641" s="13">
        <v>0</v>
      </c>
      <c r="O641" s="14">
        <v>0</v>
      </c>
      <c r="P641" s="28">
        <v>8693663470.2199993</v>
      </c>
      <c r="Q641" s="30">
        <v>84733029490.190002</v>
      </c>
      <c r="S641" s="91">
        <v>157994720704.38</v>
      </c>
      <c r="T641" s="43">
        <f t="shared" si="27"/>
        <v>631978883</v>
      </c>
      <c r="U641" s="43">
        <f>VLOOKUP(A641,'IVC - CÁLCULO INICIAL'!$A$12:$U$1118,21,0)</f>
        <v>428934608</v>
      </c>
      <c r="V641" s="43">
        <f t="shared" si="28"/>
        <v>203044275</v>
      </c>
      <c r="W641" s="46">
        <f t="shared" si="29"/>
        <v>50761068.75</v>
      </c>
    </row>
    <row r="642" spans="1:23" x14ac:dyDescent="0.2">
      <c r="A642" s="26" t="s">
        <v>1261</v>
      </c>
      <c r="B642" s="9">
        <v>891180040</v>
      </c>
      <c r="C642" s="6" t="s">
        <v>1213</v>
      </c>
      <c r="D642" s="6" t="s">
        <v>1262</v>
      </c>
      <c r="E642" s="9" t="s">
        <v>13</v>
      </c>
      <c r="F642" s="19">
        <v>14032</v>
      </c>
      <c r="G642" s="19">
        <v>20922719159.549999</v>
      </c>
      <c r="H642" s="20">
        <v>7622787237</v>
      </c>
      <c r="I642" s="7">
        <v>0</v>
      </c>
      <c r="J642" s="7">
        <v>7622787237</v>
      </c>
      <c r="K642" s="13">
        <v>0</v>
      </c>
      <c r="L642" s="18">
        <v>217852151.68000001</v>
      </c>
      <c r="M642" s="69">
        <v>0</v>
      </c>
      <c r="N642" s="13">
        <v>0</v>
      </c>
      <c r="O642" s="14">
        <v>0</v>
      </c>
      <c r="P642" s="28">
        <v>1055704672.89</v>
      </c>
      <c r="Q642" s="30">
        <v>12026375097.98</v>
      </c>
      <c r="S642" s="91">
        <v>20922719159.549999</v>
      </c>
      <c r="T642" s="43">
        <f t="shared" si="27"/>
        <v>83690877</v>
      </c>
      <c r="U642" s="43">
        <f>VLOOKUP(A642,'IVC - CÁLCULO INICIAL'!$A$12:$U$1118,21,0)</f>
        <v>56802394</v>
      </c>
      <c r="V642" s="43">
        <f t="shared" si="28"/>
        <v>26888483</v>
      </c>
      <c r="W642" s="46">
        <f t="shared" si="29"/>
        <v>6722120.75</v>
      </c>
    </row>
    <row r="643" spans="1:23" x14ac:dyDescent="0.2">
      <c r="A643" s="26" t="s">
        <v>1263</v>
      </c>
      <c r="B643" s="9">
        <v>891180180</v>
      </c>
      <c r="C643" s="6" t="s">
        <v>1213</v>
      </c>
      <c r="D643" s="6" t="s">
        <v>1264</v>
      </c>
      <c r="E643" s="9" t="s">
        <v>16</v>
      </c>
      <c r="F643" s="19">
        <v>11943</v>
      </c>
      <c r="G643" s="19">
        <v>17113959748.73</v>
      </c>
      <c r="H643" s="20">
        <v>6502857506</v>
      </c>
      <c r="I643" s="7">
        <v>0</v>
      </c>
      <c r="J643" s="7">
        <v>6502857506</v>
      </c>
      <c r="K643" s="13">
        <v>0</v>
      </c>
      <c r="L643" s="18">
        <v>140407318.83000001</v>
      </c>
      <c r="M643" s="69">
        <v>0</v>
      </c>
      <c r="N643" s="13">
        <v>0</v>
      </c>
      <c r="O643" s="14">
        <v>0</v>
      </c>
      <c r="P643" s="28">
        <v>900346839.28999996</v>
      </c>
      <c r="Q643" s="30">
        <v>9570348084.6100006</v>
      </c>
      <c r="S643" s="91">
        <v>17113959748.73</v>
      </c>
      <c r="T643" s="43">
        <f t="shared" si="27"/>
        <v>68455839</v>
      </c>
      <c r="U643" s="43">
        <f>VLOOKUP(A643,'IVC - CÁLCULO INICIAL'!$A$12:$U$1118,21,0)</f>
        <v>46462119.359999999</v>
      </c>
      <c r="V643" s="43">
        <f t="shared" si="28"/>
        <v>21993719.640000001</v>
      </c>
      <c r="W643" s="46">
        <f t="shared" si="29"/>
        <v>5498429.9100000001</v>
      </c>
    </row>
    <row r="644" spans="1:23" x14ac:dyDescent="0.2">
      <c r="A644" s="26" t="s">
        <v>1265</v>
      </c>
      <c r="B644" s="9">
        <v>891180056</v>
      </c>
      <c r="C644" s="6" t="s">
        <v>1213</v>
      </c>
      <c r="D644" s="6" t="s">
        <v>1266</v>
      </c>
      <c r="E644" s="9" t="s">
        <v>16</v>
      </c>
      <c r="F644" s="19">
        <v>30721</v>
      </c>
      <c r="G644" s="19">
        <v>48858125069.860001</v>
      </c>
      <c r="H644" s="20">
        <v>16754090680</v>
      </c>
      <c r="I644" s="7">
        <v>0</v>
      </c>
      <c r="J644" s="7">
        <v>16754090680</v>
      </c>
      <c r="K644" s="13">
        <v>0</v>
      </c>
      <c r="L644" s="18">
        <v>461345181.01999998</v>
      </c>
      <c r="M644" s="69">
        <v>0</v>
      </c>
      <c r="N644" s="13">
        <v>0</v>
      </c>
      <c r="O644" s="14">
        <v>0</v>
      </c>
      <c r="P644" s="28">
        <v>2327331689.02</v>
      </c>
      <c r="Q644" s="30">
        <v>29315357519.82</v>
      </c>
      <c r="S644" s="91">
        <v>48858125069.860001</v>
      </c>
      <c r="T644" s="43">
        <f t="shared" si="27"/>
        <v>195432500</v>
      </c>
      <c r="U644" s="43">
        <f>VLOOKUP(A644,'IVC - CÁLCULO INICIAL'!$A$12:$U$1118,21,0)</f>
        <v>132643297.36</v>
      </c>
      <c r="V644" s="43">
        <f t="shared" si="28"/>
        <v>62789202.640000001</v>
      </c>
      <c r="W644" s="46">
        <f t="shared" si="29"/>
        <v>15697300.66</v>
      </c>
    </row>
    <row r="645" spans="1:23" x14ac:dyDescent="0.2">
      <c r="A645" s="26" t="s">
        <v>1267</v>
      </c>
      <c r="B645" s="9">
        <v>891180076</v>
      </c>
      <c r="C645" s="6" t="s">
        <v>1213</v>
      </c>
      <c r="D645" s="6" t="s">
        <v>578</v>
      </c>
      <c r="E645" s="9" t="s">
        <v>13</v>
      </c>
      <c r="F645" s="19">
        <v>9751</v>
      </c>
      <c r="G645" s="19">
        <v>13472862573.120001</v>
      </c>
      <c r="H645" s="20">
        <v>5210914058</v>
      </c>
      <c r="I645" s="7">
        <v>0</v>
      </c>
      <c r="J645" s="7">
        <v>5210914058</v>
      </c>
      <c r="K645" s="13">
        <v>0</v>
      </c>
      <c r="L645" s="18">
        <v>107697815.09999999</v>
      </c>
      <c r="M645" s="69">
        <v>0</v>
      </c>
      <c r="N645" s="13">
        <v>0</v>
      </c>
      <c r="O645" s="14">
        <v>0</v>
      </c>
      <c r="P645" s="28">
        <v>739904015.52999997</v>
      </c>
      <c r="Q645" s="30">
        <v>7414346684.4900007</v>
      </c>
      <c r="S645" s="91">
        <v>13472862573.120001</v>
      </c>
      <c r="T645" s="43">
        <f t="shared" si="27"/>
        <v>53891450</v>
      </c>
      <c r="U645" s="43">
        <f>VLOOKUP(A645,'IVC - CÁLCULO INICIAL'!$A$12:$U$1118,21,0)</f>
        <v>36577026</v>
      </c>
      <c r="V645" s="43">
        <f t="shared" si="28"/>
        <v>17314424</v>
      </c>
      <c r="W645" s="46">
        <f t="shared" si="29"/>
        <v>4328606</v>
      </c>
    </row>
    <row r="646" spans="1:23" x14ac:dyDescent="0.2">
      <c r="A646" s="26" t="s">
        <v>1268</v>
      </c>
      <c r="B646" s="9">
        <v>891180191</v>
      </c>
      <c r="C646" s="6" t="s">
        <v>1213</v>
      </c>
      <c r="D646" s="6" t="s">
        <v>1269</v>
      </c>
      <c r="E646" s="9" t="s">
        <v>13</v>
      </c>
      <c r="F646" s="19">
        <v>21035</v>
      </c>
      <c r="G646" s="19">
        <v>27540304067.950001</v>
      </c>
      <c r="H646" s="20">
        <v>11410912711</v>
      </c>
      <c r="I646" s="7">
        <v>0</v>
      </c>
      <c r="J646" s="7">
        <v>11410912711</v>
      </c>
      <c r="K646" s="13">
        <v>0</v>
      </c>
      <c r="L646" s="18">
        <v>228261768.78999999</v>
      </c>
      <c r="M646" s="69">
        <v>0</v>
      </c>
      <c r="N646" s="13">
        <v>0</v>
      </c>
      <c r="O646" s="14">
        <v>0</v>
      </c>
      <c r="P646" s="28">
        <v>1575208518.04</v>
      </c>
      <c r="Q646" s="30">
        <v>14325921070.119999</v>
      </c>
      <c r="S646" s="91">
        <v>27540304067.950001</v>
      </c>
      <c r="T646" s="43">
        <f t="shared" si="27"/>
        <v>110161216</v>
      </c>
      <c r="U646" s="43">
        <f>VLOOKUP(A646,'IVC - CÁLCULO INICIAL'!$A$12:$U$1118,21,0)</f>
        <v>74768254.640000001</v>
      </c>
      <c r="V646" s="43">
        <f t="shared" si="28"/>
        <v>35392961.359999999</v>
      </c>
      <c r="W646" s="46">
        <f t="shared" si="29"/>
        <v>8848240.3399999999</v>
      </c>
    </row>
    <row r="647" spans="1:23" x14ac:dyDescent="0.2">
      <c r="A647" s="26" t="s">
        <v>1270</v>
      </c>
      <c r="B647" s="9">
        <v>891180211</v>
      </c>
      <c r="C647" s="6" t="s">
        <v>1213</v>
      </c>
      <c r="D647" s="6" t="s">
        <v>1271</v>
      </c>
      <c r="E647" s="9" t="s">
        <v>13</v>
      </c>
      <c r="F647" s="19">
        <v>14409</v>
      </c>
      <c r="G647" s="19">
        <v>20426037655.32</v>
      </c>
      <c r="H647" s="20">
        <v>7831223122</v>
      </c>
      <c r="I647" s="7">
        <v>0</v>
      </c>
      <c r="J647" s="7">
        <v>7831223122</v>
      </c>
      <c r="K647" s="13">
        <v>0</v>
      </c>
      <c r="L647" s="18">
        <v>160694496.36000001</v>
      </c>
      <c r="M647" s="69">
        <v>0</v>
      </c>
      <c r="N647" s="13">
        <v>0</v>
      </c>
      <c r="O647" s="14">
        <v>0</v>
      </c>
      <c r="P647" s="28">
        <v>1093121093</v>
      </c>
      <c r="Q647" s="30">
        <v>11340998943.959999</v>
      </c>
      <c r="S647" s="91">
        <v>20426037655.32</v>
      </c>
      <c r="T647" s="43">
        <f t="shared" si="27"/>
        <v>81704151</v>
      </c>
      <c r="U647" s="43">
        <f>VLOOKUP(A647,'IVC - CÁLCULO INICIAL'!$A$12:$U$1118,21,0)</f>
        <v>55453970</v>
      </c>
      <c r="V647" s="43">
        <f t="shared" si="28"/>
        <v>26250181</v>
      </c>
      <c r="W647" s="46">
        <f t="shared" si="29"/>
        <v>6562545.25</v>
      </c>
    </row>
    <row r="648" spans="1:23" x14ac:dyDescent="0.2">
      <c r="A648" s="26" t="s">
        <v>1272</v>
      </c>
      <c r="B648" s="9">
        <v>800097176</v>
      </c>
      <c r="C648" s="6" t="s">
        <v>1213</v>
      </c>
      <c r="D648" s="6" t="s">
        <v>1273</v>
      </c>
      <c r="E648" s="9" t="s">
        <v>13</v>
      </c>
      <c r="F648" s="19">
        <v>7312</v>
      </c>
      <c r="G648" s="19">
        <v>10736120732.190001</v>
      </c>
      <c r="H648" s="20">
        <v>3977865968</v>
      </c>
      <c r="I648" s="7">
        <v>0</v>
      </c>
      <c r="J648" s="7">
        <v>3977865968</v>
      </c>
      <c r="K648" s="13">
        <v>0</v>
      </c>
      <c r="L648" s="18">
        <v>88734647.159999996</v>
      </c>
      <c r="M648" s="69">
        <v>0</v>
      </c>
      <c r="N648" s="13">
        <v>0</v>
      </c>
      <c r="O648" s="14">
        <v>0</v>
      </c>
      <c r="P648" s="28">
        <v>553808554.86000001</v>
      </c>
      <c r="Q648" s="30">
        <v>6115711562.170001</v>
      </c>
      <c r="S648" s="91">
        <v>10736120732.190001</v>
      </c>
      <c r="T648" s="43">
        <f t="shared" si="27"/>
        <v>42944483</v>
      </c>
      <c r="U648" s="43">
        <f>VLOOKUP(A648,'IVC - CÁLCULO INICIAL'!$A$12:$U$1118,21,0)</f>
        <v>29147136.640000001</v>
      </c>
      <c r="V648" s="43">
        <f t="shared" si="28"/>
        <v>13797346.359999999</v>
      </c>
      <c r="W648" s="46">
        <f t="shared" si="29"/>
        <v>3449336.59</v>
      </c>
    </row>
    <row r="649" spans="1:23" x14ac:dyDescent="0.2">
      <c r="A649" s="26" t="s">
        <v>1274</v>
      </c>
      <c r="B649" s="9">
        <v>891180127</v>
      </c>
      <c r="C649" s="6" t="s">
        <v>1213</v>
      </c>
      <c r="D649" s="6" t="s">
        <v>1275</v>
      </c>
      <c r="E649" s="9" t="s">
        <v>13</v>
      </c>
      <c r="F649" s="19">
        <v>8716</v>
      </c>
      <c r="G649" s="19">
        <v>13718230624.35</v>
      </c>
      <c r="H649" s="20">
        <v>4766059006</v>
      </c>
      <c r="I649" s="7">
        <v>0</v>
      </c>
      <c r="J649" s="7">
        <v>4766059006</v>
      </c>
      <c r="K649" s="13">
        <v>0</v>
      </c>
      <c r="L649" s="18">
        <v>109515624.25</v>
      </c>
      <c r="M649" s="69">
        <v>0</v>
      </c>
      <c r="N649" s="13">
        <v>0</v>
      </c>
      <c r="O649" s="14">
        <v>0</v>
      </c>
      <c r="P649" s="28">
        <v>660441557.40999997</v>
      </c>
      <c r="Q649" s="30">
        <v>8182214436.6900005</v>
      </c>
      <c r="S649" s="91">
        <v>13718230624.35</v>
      </c>
      <c r="T649" s="43">
        <f t="shared" si="27"/>
        <v>54872922</v>
      </c>
      <c r="U649" s="43">
        <f>VLOOKUP(A649,'IVC - CÁLCULO INICIAL'!$A$12:$U$1118,21,0)</f>
        <v>37243168</v>
      </c>
      <c r="V649" s="43">
        <f t="shared" si="28"/>
        <v>17629754</v>
      </c>
      <c r="W649" s="46">
        <f t="shared" si="29"/>
        <v>4407438.5</v>
      </c>
    </row>
    <row r="650" spans="1:23" x14ac:dyDescent="0.2">
      <c r="A650" s="26" t="s">
        <v>1276</v>
      </c>
      <c r="B650" s="9">
        <v>891180181</v>
      </c>
      <c r="C650" s="6" t="s">
        <v>1213</v>
      </c>
      <c r="D650" s="6" t="s">
        <v>1277</v>
      </c>
      <c r="E650" s="9" t="s">
        <v>13</v>
      </c>
      <c r="F650" s="19">
        <v>6369</v>
      </c>
      <c r="G650" s="19">
        <v>9164478044.9300003</v>
      </c>
      <c r="H650" s="20">
        <v>3402849621</v>
      </c>
      <c r="I650" s="7">
        <v>0</v>
      </c>
      <c r="J650" s="7">
        <v>3402849621</v>
      </c>
      <c r="K650" s="13">
        <v>0</v>
      </c>
      <c r="L650" s="18">
        <v>76622571.480000004</v>
      </c>
      <c r="M650" s="69">
        <v>0</v>
      </c>
      <c r="N650" s="13">
        <v>0</v>
      </c>
      <c r="O650" s="14">
        <v>0</v>
      </c>
      <c r="P650" s="28">
        <v>483301751.04000002</v>
      </c>
      <c r="Q650" s="30">
        <v>5201704101.4100008</v>
      </c>
      <c r="S650" s="91">
        <v>9164478044.9300003</v>
      </c>
      <c r="T650" s="43">
        <f t="shared" si="27"/>
        <v>36657912</v>
      </c>
      <c r="U650" s="43">
        <f>VLOOKUP(A650,'IVC - CÁLCULO INICIAL'!$A$12:$U$1118,21,0)</f>
        <v>24880336.640000001</v>
      </c>
      <c r="V650" s="43">
        <f t="shared" si="28"/>
        <v>11777575.359999999</v>
      </c>
      <c r="W650" s="46">
        <f t="shared" si="29"/>
        <v>2944393.84</v>
      </c>
    </row>
    <row r="651" spans="1:23" x14ac:dyDescent="0.2">
      <c r="A651" s="26" t="s">
        <v>1278</v>
      </c>
      <c r="B651" s="9">
        <v>891180182</v>
      </c>
      <c r="C651" s="6" t="s">
        <v>1213</v>
      </c>
      <c r="D651" s="6" t="s">
        <v>1279</v>
      </c>
      <c r="E651" s="9" t="s">
        <v>16</v>
      </c>
      <c r="F651" s="19">
        <v>17355</v>
      </c>
      <c r="G651" s="19">
        <v>28341440062.990002</v>
      </c>
      <c r="H651" s="20">
        <v>9428304619</v>
      </c>
      <c r="I651" s="7">
        <v>0</v>
      </c>
      <c r="J651" s="7">
        <v>9428304619</v>
      </c>
      <c r="K651" s="13">
        <v>0</v>
      </c>
      <c r="L651" s="18">
        <v>236141872.08000001</v>
      </c>
      <c r="M651" s="69">
        <v>0</v>
      </c>
      <c r="N651" s="13">
        <v>0</v>
      </c>
      <c r="O651" s="14">
        <v>0</v>
      </c>
      <c r="P651" s="28">
        <v>1309271122.3699999</v>
      </c>
      <c r="Q651" s="30">
        <v>17367722449.540001</v>
      </c>
      <c r="S651" s="91">
        <v>28341440062.990002</v>
      </c>
      <c r="T651" s="43">
        <f t="shared" si="27"/>
        <v>113365760</v>
      </c>
      <c r="U651" s="43">
        <f>VLOOKUP(A651,'IVC - CÁLCULO INICIAL'!$A$12:$U$1118,21,0)</f>
        <v>76943232</v>
      </c>
      <c r="V651" s="43">
        <f t="shared" si="28"/>
        <v>36422528</v>
      </c>
      <c r="W651" s="46">
        <f t="shared" si="29"/>
        <v>9105632</v>
      </c>
    </row>
    <row r="652" spans="1:23" x14ac:dyDescent="0.2">
      <c r="A652" s="26" t="s">
        <v>1280</v>
      </c>
      <c r="B652" s="9">
        <v>891180187</v>
      </c>
      <c r="C652" s="6" t="s">
        <v>1213</v>
      </c>
      <c r="D652" s="6" t="s">
        <v>1281</v>
      </c>
      <c r="E652" s="9" t="s">
        <v>13</v>
      </c>
      <c r="F652" s="19">
        <v>5131</v>
      </c>
      <c r="G652" s="19">
        <v>8336605432.71</v>
      </c>
      <c r="H652" s="20">
        <v>2722840391</v>
      </c>
      <c r="I652" s="7">
        <v>0</v>
      </c>
      <c r="J652" s="7">
        <v>2722840391</v>
      </c>
      <c r="K652" s="13">
        <v>0</v>
      </c>
      <c r="L652" s="18">
        <v>74088066.340000004</v>
      </c>
      <c r="M652" s="69">
        <v>0</v>
      </c>
      <c r="N652" s="13">
        <v>0</v>
      </c>
      <c r="O652" s="14">
        <v>0</v>
      </c>
      <c r="P652" s="28">
        <v>389419171.57999998</v>
      </c>
      <c r="Q652" s="30">
        <v>5150257803.79</v>
      </c>
      <c r="S652" s="91">
        <v>8336605432.71</v>
      </c>
      <c r="T652" s="43">
        <f t="shared" si="27"/>
        <v>33346422</v>
      </c>
      <c r="U652" s="43">
        <f>VLOOKUP(A652,'IVC - CÁLCULO INICIAL'!$A$12:$U$1118,21,0)</f>
        <v>22632772.640000001</v>
      </c>
      <c r="V652" s="43">
        <f t="shared" si="28"/>
        <v>10713649.359999999</v>
      </c>
      <c r="W652" s="46">
        <f t="shared" si="29"/>
        <v>2678412.34</v>
      </c>
    </row>
    <row r="653" spans="1:23" x14ac:dyDescent="0.2">
      <c r="A653" s="26" t="s">
        <v>1282</v>
      </c>
      <c r="B653" s="9">
        <v>800097180</v>
      </c>
      <c r="C653" s="6" t="s">
        <v>1213</v>
      </c>
      <c r="D653" s="6" t="s">
        <v>1283</v>
      </c>
      <c r="E653" s="9" t="s">
        <v>13</v>
      </c>
      <c r="F653" s="19">
        <v>4580</v>
      </c>
      <c r="G653" s="19">
        <v>7358840536.1099987</v>
      </c>
      <c r="H653" s="20">
        <v>2432939016</v>
      </c>
      <c r="I653" s="7">
        <v>0</v>
      </c>
      <c r="J653" s="7">
        <v>2432939016</v>
      </c>
      <c r="K653" s="13">
        <v>0</v>
      </c>
      <c r="L653" s="18">
        <v>64110768.539999999</v>
      </c>
      <c r="M653" s="69">
        <v>0</v>
      </c>
      <c r="N653" s="13">
        <v>0</v>
      </c>
      <c r="O653" s="14">
        <v>0</v>
      </c>
      <c r="P653" s="28">
        <v>346538284.43000001</v>
      </c>
      <c r="Q653" s="30">
        <v>4515252467.1399994</v>
      </c>
      <c r="S653" s="91">
        <v>7358840536.1099987</v>
      </c>
      <c r="T653" s="43">
        <f t="shared" ref="T653:T716" si="30">+ROUND(S653*0.004,0)</f>
        <v>29435362</v>
      </c>
      <c r="U653" s="43">
        <f>VLOOKUP(A653,'IVC - CÁLCULO INICIAL'!$A$12:$U$1118,21,0)</f>
        <v>19978271.359999999</v>
      </c>
      <c r="V653" s="43">
        <f t="shared" ref="V653:V716" si="31">+T653-U653</f>
        <v>9457090.6400000006</v>
      </c>
      <c r="W653" s="46">
        <f t="shared" ref="W653:W716" si="32">ROUND(V653/4,2)</f>
        <v>2364272.66</v>
      </c>
    </row>
    <row r="654" spans="1:23" x14ac:dyDescent="0.2">
      <c r="A654" s="26" t="s">
        <v>1284</v>
      </c>
      <c r="B654" s="9">
        <v>892115007</v>
      </c>
      <c r="C654" s="6" t="s">
        <v>1285</v>
      </c>
      <c r="D654" s="6" t="s">
        <v>1286</v>
      </c>
      <c r="E654" s="9" t="s">
        <v>49</v>
      </c>
      <c r="F654" s="19">
        <v>235193</v>
      </c>
      <c r="G654" s="19">
        <v>341810307674.69006</v>
      </c>
      <c r="H654" s="20">
        <v>126817983358</v>
      </c>
      <c r="I654" s="7">
        <v>0</v>
      </c>
      <c r="J654" s="7">
        <v>126817983358</v>
      </c>
      <c r="K654" s="13">
        <v>0</v>
      </c>
      <c r="L654" s="18">
        <v>2991437116.6700001</v>
      </c>
      <c r="M654" s="69">
        <v>527261425.55000001</v>
      </c>
      <c r="N654" s="13">
        <v>914639001.26999998</v>
      </c>
      <c r="O654" s="14">
        <v>1053263467.62</v>
      </c>
      <c r="P654" s="28">
        <v>3567076790.77</v>
      </c>
      <c r="Q654" s="30">
        <v>205938646514.81003</v>
      </c>
      <c r="S654" s="91">
        <v>341810307674.69006</v>
      </c>
      <c r="T654" s="43">
        <f t="shared" si="30"/>
        <v>1367241231</v>
      </c>
      <c r="U654" s="43">
        <f>VLOOKUP(A654,'IVC - CÁLCULO INICIAL'!$A$12:$U$1118,21,0)</f>
        <v>927969426.63999999</v>
      </c>
      <c r="V654" s="43">
        <f t="shared" si="31"/>
        <v>439271804.36000001</v>
      </c>
      <c r="W654" s="46">
        <f t="shared" si="32"/>
        <v>109817951.09</v>
      </c>
    </row>
    <row r="655" spans="1:23" x14ac:dyDescent="0.2">
      <c r="A655" s="26" t="s">
        <v>1287</v>
      </c>
      <c r="B655" s="9">
        <v>839000360</v>
      </c>
      <c r="C655" s="6" t="s">
        <v>1285</v>
      </c>
      <c r="D655" s="6" t="s">
        <v>705</v>
      </c>
      <c r="E655" s="9" t="s">
        <v>16</v>
      </c>
      <c r="F655" s="19">
        <v>19726</v>
      </c>
      <c r="G655" s="19">
        <v>27309550465.299999</v>
      </c>
      <c r="H655" s="20">
        <v>10604913174</v>
      </c>
      <c r="I655" s="7">
        <v>0</v>
      </c>
      <c r="J655" s="7">
        <v>10604913174</v>
      </c>
      <c r="K655" s="13">
        <v>0</v>
      </c>
      <c r="L655" s="18">
        <v>245263839.25999999</v>
      </c>
      <c r="M655" s="69">
        <v>0</v>
      </c>
      <c r="N655" s="13">
        <v>0</v>
      </c>
      <c r="O655" s="14">
        <v>0</v>
      </c>
      <c r="P655" s="28">
        <v>296133163.87</v>
      </c>
      <c r="Q655" s="30">
        <v>16163240288.169998</v>
      </c>
      <c r="S655" s="91">
        <v>27309550465.299999</v>
      </c>
      <c r="T655" s="43">
        <f t="shared" si="30"/>
        <v>109238202</v>
      </c>
      <c r="U655" s="43">
        <f>VLOOKUP(A655,'IVC - CÁLCULO INICIAL'!$A$12:$U$1118,21,0)</f>
        <v>74141789.359999999</v>
      </c>
      <c r="V655" s="43">
        <f t="shared" si="31"/>
        <v>35096412.640000001</v>
      </c>
      <c r="W655" s="46">
        <f t="shared" si="32"/>
        <v>8774103.1600000001</v>
      </c>
    </row>
    <row r="656" spans="1:23" x14ac:dyDescent="0.2">
      <c r="A656" s="26" t="s">
        <v>1288</v>
      </c>
      <c r="B656" s="9">
        <v>800099223</v>
      </c>
      <c r="C656" s="6" t="s">
        <v>1285</v>
      </c>
      <c r="D656" s="6" t="s">
        <v>1289</v>
      </c>
      <c r="E656" s="9" t="s">
        <v>16</v>
      </c>
      <c r="F656" s="19">
        <v>23428</v>
      </c>
      <c r="G656" s="19">
        <v>34953625966.489998</v>
      </c>
      <c r="H656" s="20">
        <v>12765740240</v>
      </c>
      <c r="I656" s="7">
        <v>0</v>
      </c>
      <c r="J656" s="7">
        <v>12765740240</v>
      </c>
      <c r="K656" s="13">
        <v>0</v>
      </c>
      <c r="L656" s="18">
        <v>358589427.92000002</v>
      </c>
      <c r="M656" s="69">
        <v>0</v>
      </c>
      <c r="N656" s="13">
        <v>0</v>
      </c>
      <c r="O656" s="14">
        <v>0</v>
      </c>
      <c r="P656" s="28">
        <v>358407183.01999998</v>
      </c>
      <c r="Q656" s="30">
        <v>21470889115.549999</v>
      </c>
      <c r="S656" s="91">
        <v>34953625966.489998</v>
      </c>
      <c r="T656" s="43">
        <f t="shared" si="30"/>
        <v>139814504</v>
      </c>
      <c r="U656" s="43">
        <f>VLOOKUP(A656,'IVC - CÁLCULO INICIAL'!$A$12:$U$1118,21,0)</f>
        <v>94894435.359999999</v>
      </c>
      <c r="V656" s="43">
        <f t="shared" si="31"/>
        <v>44920068.640000001</v>
      </c>
      <c r="W656" s="46">
        <f t="shared" si="32"/>
        <v>11230017.16</v>
      </c>
    </row>
    <row r="657" spans="1:23" x14ac:dyDescent="0.2">
      <c r="A657" s="26" t="s">
        <v>1290</v>
      </c>
      <c r="B657" s="9">
        <v>825000134</v>
      </c>
      <c r="C657" s="6" t="s">
        <v>1285</v>
      </c>
      <c r="D657" s="6" t="s">
        <v>1291</v>
      </c>
      <c r="E657" s="9" t="s">
        <v>16</v>
      </c>
      <c r="F657" s="19">
        <v>33228</v>
      </c>
      <c r="G657" s="19">
        <v>44116636213.889999</v>
      </c>
      <c r="H657" s="20">
        <v>18142844574</v>
      </c>
      <c r="I657" s="7">
        <v>0</v>
      </c>
      <c r="J657" s="7">
        <v>18142844574</v>
      </c>
      <c r="K657" s="13">
        <v>0</v>
      </c>
      <c r="L657" s="18">
        <v>388051015.93000001</v>
      </c>
      <c r="M657" s="69">
        <v>0</v>
      </c>
      <c r="N657" s="13">
        <v>0.04</v>
      </c>
      <c r="O657" s="14">
        <v>0</v>
      </c>
      <c r="P657" s="28">
        <v>509434788.14999998</v>
      </c>
      <c r="Q657" s="30">
        <v>25076305835.769997</v>
      </c>
      <c r="S657" s="91">
        <v>44116636213.889999</v>
      </c>
      <c r="T657" s="43">
        <f t="shared" si="30"/>
        <v>176466545</v>
      </c>
      <c r="U657" s="43">
        <f>VLOOKUP(A657,'IVC - CÁLCULO INICIAL'!$A$12:$U$1118,21,0)</f>
        <v>119770787.36</v>
      </c>
      <c r="V657" s="43">
        <f t="shared" si="31"/>
        <v>56695757.640000001</v>
      </c>
      <c r="W657" s="46">
        <f t="shared" si="32"/>
        <v>14173939.41</v>
      </c>
    </row>
    <row r="658" spans="1:23" x14ac:dyDescent="0.2">
      <c r="A658" s="26" t="s">
        <v>1292</v>
      </c>
      <c r="B658" s="9">
        <v>825000166</v>
      </c>
      <c r="C658" s="6" t="s">
        <v>1285</v>
      </c>
      <c r="D658" s="6" t="s">
        <v>1293</v>
      </c>
      <c r="E658" s="9" t="s">
        <v>16</v>
      </c>
      <c r="F658" s="19">
        <v>8611</v>
      </c>
      <c r="G658" s="19">
        <v>13405954225.65</v>
      </c>
      <c r="H658" s="20">
        <v>4685932554</v>
      </c>
      <c r="I658" s="7">
        <v>0</v>
      </c>
      <c r="J658" s="7">
        <v>4685932554</v>
      </c>
      <c r="K658" s="13">
        <v>0</v>
      </c>
      <c r="L658" s="18">
        <v>103488834.09999999</v>
      </c>
      <c r="M658" s="69">
        <v>0</v>
      </c>
      <c r="N658" s="13">
        <v>0</v>
      </c>
      <c r="O658" s="14">
        <v>0</v>
      </c>
      <c r="P658" s="28">
        <v>132135660.25</v>
      </c>
      <c r="Q658" s="30">
        <v>8484397177.2999992</v>
      </c>
      <c r="S658" s="91">
        <v>13405954225.65</v>
      </c>
      <c r="T658" s="43">
        <f t="shared" si="30"/>
        <v>53623817</v>
      </c>
      <c r="U658" s="43">
        <f>VLOOKUP(A658,'IVC - CÁLCULO INICIAL'!$A$12:$U$1118,21,0)</f>
        <v>36395378.640000001</v>
      </c>
      <c r="V658" s="43">
        <f t="shared" si="31"/>
        <v>17228438.359999999</v>
      </c>
      <c r="W658" s="46">
        <f t="shared" si="32"/>
        <v>4307109.59</v>
      </c>
    </row>
    <row r="659" spans="1:23" x14ac:dyDescent="0.2">
      <c r="A659" s="26" t="s">
        <v>1294</v>
      </c>
      <c r="B659" s="9">
        <v>800092788</v>
      </c>
      <c r="C659" s="6" t="s">
        <v>1285</v>
      </c>
      <c r="D659" s="6" t="s">
        <v>1295</v>
      </c>
      <c r="E659" s="9" t="s">
        <v>16</v>
      </c>
      <c r="F659" s="19">
        <v>6420</v>
      </c>
      <c r="G659" s="19">
        <v>10675138295.790001</v>
      </c>
      <c r="H659" s="20">
        <v>3508805468</v>
      </c>
      <c r="I659" s="7">
        <v>0</v>
      </c>
      <c r="J659" s="7">
        <v>3508805468</v>
      </c>
      <c r="K659" s="13">
        <v>0</v>
      </c>
      <c r="L659" s="18">
        <v>79682157.829999998</v>
      </c>
      <c r="M659" s="69">
        <v>0</v>
      </c>
      <c r="N659" s="13">
        <v>0</v>
      </c>
      <c r="O659" s="14">
        <v>0</v>
      </c>
      <c r="P659" s="28">
        <v>97698343.560000002</v>
      </c>
      <c r="Q659" s="30">
        <v>6988952326.4000006</v>
      </c>
      <c r="S659" s="91">
        <v>10675138295.790001</v>
      </c>
      <c r="T659" s="43">
        <f t="shared" si="30"/>
        <v>42700553</v>
      </c>
      <c r="U659" s="43">
        <f>VLOOKUP(A659,'IVC - CÁLCULO INICIAL'!$A$12:$U$1118,21,0)</f>
        <v>28981577.359999999</v>
      </c>
      <c r="V659" s="43">
        <f t="shared" si="31"/>
        <v>13718975.640000001</v>
      </c>
      <c r="W659" s="46">
        <f t="shared" si="32"/>
        <v>3429743.91</v>
      </c>
    </row>
    <row r="660" spans="1:23" x14ac:dyDescent="0.2">
      <c r="A660" s="26" t="s">
        <v>1296</v>
      </c>
      <c r="B660" s="9">
        <v>892170008</v>
      </c>
      <c r="C660" s="6" t="s">
        <v>1285</v>
      </c>
      <c r="D660" s="6" t="s">
        <v>1297</v>
      </c>
      <c r="E660" s="9" t="s">
        <v>16</v>
      </c>
      <c r="F660" s="19">
        <v>34725</v>
      </c>
      <c r="G660" s="19">
        <v>50727737712.040001</v>
      </c>
      <c r="H660" s="20">
        <v>18494268192</v>
      </c>
      <c r="I660" s="7">
        <v>0</v>
      </c>
      <c r="J660" s="7">
        <v>18494268192</v>
      </c>
      <c r="K660" s="13">
        <v>0</v>
      </c>
      <c r="L660" s="18">
        <v>384126986.22000003</v>
      </c>
      <c r="M660" s="69">
        <v>0</v>
      </c>
      <c r="N660" s="13">
        <v>0</v>
      </c>
      <c r="O660" s="14">
        <v>0</v>
      </c>
      <c r="P660" s="28">
        <v>532105122.01999998</v>
      </c>
      <c r="Q660" s="30">
        <v>31317237411.799999</v>
      </c>
      <c r="S660" s="91">
        <v>50727737712.040001</v>
      </c>
      <c r="T660" s="43">
        <f t="shared" si="30"/>
        <v>202910951</v>
      </c>
      <c r="U660" s="43">
        <f>VLOOKUP(A660,'IVC - CÁLCULO INICIAL'!$A$12:$U$1118,21,0)</f>
        <v>137719046.63999999</v>
      </c>
      <c r="V660" s="43">
        <f t="shared" si="31"/>
        <v>65191904.360000014</v>
      </c>
      <c r="W660" s="46">
        <f t="shared" si="32"/>
        <v>16297976.09</v>
      </c>
    </row>
    <row r="661" spans="1:23" x14ac:dyDescent="0.2">
      <c r="A661" s="26" t="s">
        <v>1298</v>
      </c>
      <c r="B661" s="9">
        <v>800255101</v>
      </c>
      <c r="C661" s="6" t="s">
        <v>1285</v>
      </c>
      <c r="D661" s="6" t="s">
        <v>1299</v>
      </c>
      <c r="E661" s="9" t="s">
        <v>16</v>
      </c>
      <c r="F661" s="19">
        <v>13815</v>
      </c>
      <c r="G661" s="19">
        <v>20157581355.580002</v>
      </c>
      <c r="H661" s="20">
        <v>7499816906</v>
      </c>
      <c r="I661" s="7">
        <v>0</v>
      </c>
      <c r="J661" s="7">
        <v>7499816906</v>
      </c>
      <c r="K661" s="13">
        <v>0</v>
      </c>
      <c r="L661" s="18">
        <v>202944523.44999999</v>
      </c>
      <c r="M661" s="69">
        <v>0</v>
      </c>
      <c r="N661" s="13">
        <v>0</v>
      </c>
      <c r="O661" s="14">
        <v>0</v>
      </c>
      <c r="P661" s="28">
        <v>212314616.55000001</v>
      </c>
      <c r="Q661" s="30">
        <v>12242505309.580002</v>
      </c>
      <c r="S661" s="91">
        <v>20157581355.580002</v>
      </c>
      <c r="T661" s="43">
        <f t="shared" si="30"/>
        <v>80630325</v>
      </c>
      <c r="U661" s="43">
        <f>VLOOKUP(A661,'IVC - CÁLCULO INICIAL'!$A$12:$U$1118,21,0)</f>
        <v>54725146.640000001</v>
      </c>
      <c r="V661" s="43">
        <f t="shared" si="31"/>
        <v>25905178.359999999</v>
      </c>
      <c r="W661" s="46">
        <f t="shared" si="32"/>
        <v>6476294.5899999999</v>
      </c>
    </row>
    <row r="662" spans="1:23" x14ac:dyDescent="0.2">
      <c r="A662" s="26" t="s">
        <v>1300</v>
      </c>
      <c r="B662" s="9">
        <v>825000676</v>
      </c>
      <c r="C662" s="6" t="s">
        <v>1285</v>
      </c>
      <c r="D662" s="6" t="s">
        <v>1301</v>
      </c>
      <c r="E662" s="9" t="s">
        <v>16</v>
      </c>
      <c r="F662" s="19">
        <v>2075</v>
      </c>
      <c r="G662" s="19">
        <v>3057816462.5900002</v>
      </c>
      <c r="H662" s="20">
        <v>1123770240</v>
      </c>
      <c r="I662" s="7">
        <v>0</v>
      </c>
      <c r="J662" s="7">
        <v>1123770240</v>
      </c>
      <c r="K662" s="13">
        <v>0</v>
      </c>
      <c r="L662" s="18">
        <v>26479163.690000001</v>
      </c>
      <c r="M662" s="69">
        <v>0</v>
      </c>
      <c r="N662" s="13">
        <v>36541829</v>
      </c>
      <c r="O662" s="14">
        <v>0</v>
      </c>
      <c r="P662" s="28">
        <v>31892687.370000001</v>
      </c>
      <c r="Q662" s="30">
        <v>1839132542.5300002</v>
      </c>
      <c r="S662" s="91">
        <v>3057816462.5900002</v>
      </c>
      <c r="T662" s="43">
        <f t="shared" si="30"/>
        <v>12231266</v>
      </c>
      <c r="U662" s="43">
        <f>VLOOKUP(A662,'IVC - CÁLCULO INICIAL'!$A$12:$U$1118,21,0)</f>
        <v>8301564</v>
      </c>
      <c r="V662" s="43">
        <f t="shared" si="31"/>
        <v>3929702</v>
      </c>
      <c r="W662" s="46">
        <f t="shared" si="32"/>
        <v>982425.5</v>
      </c>
    </row>
    <row r="663" spans="1:23" x14ac:dyDescent="0.2">
      <c r="A663" s="26" t="s">
        <v>1302</v>
      </c>
      <c r="B663" s="9">
        <v>892120020</v>
      </c>
      <c r="C663" s="6" t="s">
        <v>1285</v>
      </c>
      <c r="D663" s="6" t="s">
        <v>1303</v>
      </c>
      <c r="E663" s="9" t="s">
        <v>16</v>
      </c>
      <c r="F663" s="19">
        <v>227292</v>
      </c>
      <c r="G663" s="19">
        <v>336680208158.12</v>
      </c>
      <c r="H663" s="20">
        <v>122217310969</v>
      </c>
      <c r="I663" s="7">
        <v>0</v>
      </c>
      <c r="J663" s="7">
        <v>122217310969</v>
      </c>
      <c r="K663" s="13">
        <v>0</v>
      </c>
      <c r="L663" s="18">
        <v>2363409757.8000002</v>
      </c>
      <c r="M663" s="69">
        <v>508877675.42000002</v>
      </c>
      <c r="N663" s="13">
        <v>0</v>
      </c>
      <c r="O663" s="14">
        <v>0</v>
      </c>
      <c r="P663" s="28">
        <v>3429913559.8899999</v>
      </c>
      <c r="Q663" s="30">
        <v>208160696196.00998</v>
      </c>
      <c r="S663" s="91">
        <v>336680208158.12</v>
      </c>
      <c r="T663" s="43">
        <f t="shared" si="30"/>
        <v>1346720833</v>
      </c>
      <c r="U663" s="43">
        <f>VLOOKUP(A663,'IVC - CÁLCULO INICIAL'!$A$12:$U$1118,21,0)</f>
        <v>914041890</v>
      </c>
      <c r="V663" s="43">
        <f t="shared" si="31"/>
        <v>432678943</v>
      </c>
      <c r="W663" s="46">
        <f t="shared" si="32"/>
        <v>108169735.75</v>
      </c>
    </row>
    <row r="664" spans="1:23" x14ac:dyDescent="0.2">
      <c r="A664" s="26" t="s">
        <v>1304</v>
      </c>
      <c r="B664" s="9">
        <v>892115024</v>
      </c>
      <c r="C664" s="6" t="s">
        <v>1285</v>
      </c>
      <c r="D664" s="6" t="s">
        <v>847</v>
      </c>
      <c r="E664" s="9" t="s">
        <v>16</v>
      </c>
      <c r="F664" s="19">
        <v>77875</v>
      </c>
      <c r="G664" s="19">
        <v>105631358918.74001</v>
      </c>
      <c r="H664" s="20">
        <v>42173900019</v>
      </c>
      <c r="I664" s="7">
        <v>0</v>
      </c>
      <c r="J664" s="7">
        <v>42173900019</v>
      </c>
      <c r="K664" s="13">
        <v>0</v>
      </c>
      <c r="L664" s="18">
        <v>736587217.54999995</v>
      </c>
      <c r="M664" s="69">
        <v>0</v>
      </c>
      <c r="N664" s="13">
        <v>83524825</v>
      </c>
      <c r="O664" s="14">
        <v>0</v>
      </c>
      <c r="P664" s="28">
        <v>1188064292.52</v>
      </c>
      <c r="Q664" s="30">
        <v>61449282564.670006</v>
      </c>
      <c r="S664" s="91">
        <v>105631358918.74001</v>
      </c>
      <c r="T664" s="43">
        <f t="shared" si="30"/>
        <v>422525436</v>
      </c>
      <c r="U664" s="43">
        <f>VLOOKUP(A664,'IVC - CÁLCULO INICIAL'!$A$12:$U$1118,21,0)</f>
        <v>286775060</v>
      </c>
      <c r="V664" s="43">
        <f t="shared" si="31"/>
        <v>135750376</v>
      </c>
      <c r="W664" s="46">
        <f t="shared" si="32"/>
        <v>33937594</v>
      </c>
    </row>
    <row r="665" spans="1:23" x14ac:dyDescent="0.2">
      <c r="A665" s="26" t="s">
        <v>1305</v>
      </c>
      <c r="B665" s="9">
        <v>892115179</v>
      </c>
      <c r="C665" s="6" t="s">
        <v>1285</v>
      </c>
      <c r="D665" s="6" t="s">
        <v>1306</v>
      </c>
      <c r="E665" s="9" t="s">
        <v>16</v>
      </c>
      <c r="F665" s="19">
        <v>37680</v>
      </c>
      <c r="G665" s="19">
        <v>58391487808.580002</v>
      </c>
      <c r="H665" s="20">
        <v>20446630816</v>
      </c>
      <c r="I665" s="7">
        <v>0</v>
      </c>
      <c r="J665" s="7">
        <v>20446630816</v>
      </c>
      <c r="K665" s="13">
        <v>0</v>
      </c>
      <c r="L665" s="18">
        <v>481978457.25</v>
      </c>
      <c r="M665" s="69">
        <v>0</v>
      </c>
      <c r="N665" s="13">
        <v>0</v>
      </c>
      <c r="O665" s="14">
        <v>0</v>
      </c>
      <c r="P665" s="28">
        <v>577029395.86000001</v>
      </c>
      <c r="Q665" s="30">
        <v>36885849139.470001</v>
      </c>
      <c r="S665" s="91">
        <v>58391487808.580002</v>
      </c>
      <c r="T665" s="43">
        <f t="shared" si="30"/>
        <v>233565951</v>
      </c>
      <c r="U665" s="43">
        <f>VLOOKUP(A665,'IVC - CÁLCULO INICIAL'!$A$12:$U$1118,21,0)</f>
        <v>158525106.63999999</v>
      </c>
      <c r="V665" s="43">
        <f t="shared" si="31"/>
        <v>75040844.360000014</v>
      </c>
      <c r="W665" s="46">
        <f t="shared" si="32"/>
        <v>18760211.09</v>
      </c>
    </row>
    <row r="666" spans="1:23" x14ac:dyDescent="0.2">
      <c r="A666" s="26" t="s">
        <v>1307</v>
      </c>
      <c r="B666" s="9">
        <v>892115155</v>
      </c>
      <c r="C666" s="6" t="s">
        <v>1285</v>
      </c>
      <c r="D666" s="6" t="s">
        <v>1308</v>
      </c>
      <c r="E666" s="9" t="s">
        <v>16</v>
      </c>
      <c r="F666" s="19">
        <v>172397</v>
      </c>
      <c r="G666" s="19">
        <v>246304345774.81998</v>
      </c>
      <c r="H666" s="20">
        <v>93860236903</v>
      </c>
      <c r="I666" s="7">
        <v>0</v>
      </c>
      <c r="J666" s="7">
        <v>93860236903</v>
      </c>
      <c r="K666" s="13">
        <v>0</v>
      </c>
      <c r="L666" s="18">
        <v>1659578185.1400001</v>
      </c>
      <c r="M666" s="69">
        <v>0</v>
      </c>
      <c r="N666" s="13">
        <v>0</v>
      </c>
      <c r="O666" s="14">
        <v>0</v>
      </c>
      <c r="P666" s="28">
        <v>2607412256.4499998</v>
      </c>
      <c r="Q666" s="30">
        <v>148177118430.22998</v>
      </c>
      <c r="S666" s="91">
        <v>246304345774.81998</v>
      </c>
      <c r="T666" s="43">
        <f t="shared" si="30"/>
        <v>985217383</v>
      </c>
      <c r="U666" s="43">
        <f>VLOOKUP(A666,'IVC - CÁLCULO INICIAL'!$A$12:$U$1118,21,0)</f>
        <v>668683469.36000001</v>
      </c>
      <c r="V666" s="43">
        <f t="shared" si="31"/>
        <v>316533913.63999999</v>
      </c>
      <c r="W666" s="46">
        <f t="shared" si="32"/>
        <v>79133478.409999996</v>
      </c>
    </row>
    <row r="667" spans="1:23" x14ac:dyDescent="0.2">
      <c r="A667" s="26" t="s">
        <v>1309</v>
      </c>
      <c r="B667" s="9">
        <v>800059405</v>
      </c>
      <c r="C667" s="6" t="s">
        <v>1285</v>
      </c>
      <c r="D667" s="6" t="s">
        <v>1310</v>
      </c>
      <c r="E667" s="9" t="s">
        <v>16</v>
      </c>
      <c r="F667" s="19">
        <v>7123</v>
      </c>
      <c r="G667" s="19">
        <v>11904978763.08</v>
      </c>
      <c r="H667" s="20">
        <v>3795458941</v>
      </c>
      <c r="I667" s="7">
        <v>0</v>
      </c>
      <c r="J667" s="7">
        <v>3795458941</v>
      </c>
      <c r="K667" s="13">
        <v>0</v>
      </c>
      <c r="L667" s="18">
        <v>99827998.230000004</v>
      </c>
      <c r="M667" s="69">
        <v>0</v>
      </c>
      <c r="N667" s="13">
        <v>0</v>
      </c>
      <c r="O667" s="14">
        <v>0</v>
      </c>
      <c r="P667" s="28">
        <v>109419060.39</v>
      </c>
      <c r="Q667" s="30">
        <v>7900272763.46</v>
      </c>
      <c r="S667" s="91">
        <v>11904978763.08</v>
      </c>
      <c r="T667" s="43">
        <f t="shared" si="30"/>
        <v>47619915</v>
      </c>
      <c r="U667" s="43">
        <f>VLOOKUP(A667,'IVC - CÁLCULO INICIAL'!$A$12:$U$1118,21,0)</f>
        <v>32320430.640000001</v>
      </c>
      <c r="V667" s="43">
        <f t="shared" si="31"/>
        <v>15299484.359999999</v>
      </c>
      <c r="W667" s="46">
        <f t="shared" si="32"/>
        <v>3824871.09</v>
      </c>
    </row>
    <row r="668" spans="1:23" x14ac:dyDescent="0.2">
      <c r="A668" s="26" t="s">
        <v>1311</v>
      </c>
      <c r="B668" s="9">
        <v>892115198</v>
      </c>
      <c r="C668" s="6" t="s">
        <v>1285</v>
      </c>
      <c r="D668" s="6" t="s">
        <v>400</v>
      </c>
      <c r="E668" s="9" t="s">
        <v>16</v>
      </c>
      <c r="F668" s="19">
        <v>20141</v>
      </c>
      <c r="G668" s="19">
        <v>32239861396.009995</v>
      </c>
      <c r="H668" s="20">
        <v>10933345006</v>
      </c>
      <c r="I668" s="7">
        <v>0</v>
      </c>
      <c r="J668" s="7">
        <v>10933345006</v>
      </c>
      <c r="K668" s="13">
        <v>0</v>
      </c>
      <c r="L668" s="18">
        <v>299893484.22000003</v>
      </c>
      <c r="M668" s="69">
        <v>0</v>
      </c>
      <c r="N668" s="13">
        <v>0</v>
      </c>
      <c r="O668" s="14">
        <v>0</v>
      </c>
      <c r="P668" s="28">
        <v>309241860.31999999</v>
      </c>
      <c r="Q668" s="30">
        <v>20697381045.469997</v>
      </c>
      <c r="S668" s="91">
        <v>32239861396.009995</v>
      </c>
      <c r="T668" s="43">
        <f t="shared" si="30"/>
        <v>128959446</v>
      </c>
      <c r="U668" s="43">
        <f>VLOOKUP(A668,'IVC - CÁLCULO INICIAL'!$A$12:$U$1118,21,0)</f>
        <v>87526926.640000001</v>
      </c>
      <c r="V668" s="43">
        <f t="shared" si="31"/>
        <v>41432519.359999999</v>
      </c>
      <c r="W668" s="46">
        <f t="shared" si="32"/>
        <v>10358129.84</v>
      </c>
    </row>
    <row r="669" spans="1:23" x14ac:dyDescent="0.2">
      <c r="A669" s="26" t="s">
        <v>1312</v>
      </c>
      <c r="B669" s="9">
        <v>891780009</v>
      </c>
      <c r="C669" s="6" t="s">
        <v>1313</v>
      </c>
      <c r="D669" s="6" t="s">
        <v>1314</v>
      </c>
      <c r="E669" s="9" t="s">
        <v>49</v>
      </c>
      <c r="F669" s="19">
        <v>327826</v>
      </c>
      <c r="G669" s="19">
        <v>511991585806.92004</v>
      </c>
      <c r="H669" s="20">
        <v>178162497922</v>
      </c>
      <c r="I669" s="7">
        <v>0</v>
      </c>
      <c r="J669" s="7">
        <v>178162497922</v>
      </c>
      <c r="K669" s="13">
        <v>0</v>
      </c>
      <c r="L669" s="18">
        <v>6086518501.6300001</v>
      </c>
      <c r="M669" s="69">
        <v>2435464609.1700001</v>
      </c>
      <c r="N669" s="13">
        <v>0</v>
      </c>
      <c r="O669" s="14">
        <v>0</v>
      </c>
      <c r="P669" s="28">
        <v>0</v>
      </c>
      <c r="Q669" s="30">
        <v>325307104774.12</v>
      </c>
      <c r="S669" s="91">
        <v>511991585806.92004</v>
      </c>
      <c r="T669" s="43">
        <f t="shared" si="30"/>
        <v>2047966343</v>
      </c>
      <c r="U669" s="43">
        <f>VLOOKUP(A669,'IVC - CÁLCULO INICIAL'!$A$12:$U$1118,21,0)</f>
        <v>1389988913.3599999</v>
      </c>
      <c r="V669" s="43">
        <f t="shared" si="31"/>
        <v>657977429.6400001</v>
      </c>
      <c r="W669" s="46">
        <f t="shared" si="32"/>
        <v>164494357.41</v>
      </c>
    </row>
    <row r="670" spans="1:23" x14ac:dyDescent="0.2">
      <c r="A670" s="26" t="s">
        <v>1315</v>
      </c>
      <c r="B670" s="9">
        <v>819003219</v>
      </c>
      <c r="C670" s="6" t="s">
        <v>1313</v>
      </c>
      <c r="D670" s="6" t="s">
        <v>1316</v>
      </c>
      <c r="E670" s="9" t="s">
        <v>13</v>
      </c>
      <c r="F670" s="19">
        <v>9839</v>
      </c>
      <c r="G670" s="19">
        <v>12884997585.92</v>
      </c>
      <c r="H670" s="20">
        <v>5290333912</v>
      </c>
      <c r="I670" s="7">
        <v>0</v>
      </c>
      <c r="J670" s="7">
        <v>5290333912</v>
      </c>
      <c r="K670" s="13">
        <v>0</v>
      </c>
      <c r="L670" s="18">
        <v>110019242.86</v>
      </c>
      <c r="M670" s="69">
        <v>0</v>
      </c>
      <c r="N670" s="13">
        <v>0</v>
      </c>
      <c r="O670" s="14">
        <v>0</v>
      </c>
      <c r="P670" s="28">
        <v>537512271.01999998</v>
      </c>
      <c r="Q670" s="30">
        <v>6947132160.0400009</v>
      </c>
      <c r="S670" s="91">
        <v>12884997585.92</v>
      </c>
      <c r="T670" s="43">
        <f t="shared" si="30"/>
        <v>51539990</v>
      </c>
      <c r="U670" s="43">
        <f>VLOOKUP(A670,'IVC - CÁLCULO INICIAL'!$A$12:$U$1118,21,0)</f>
        <v>34981051.359999999</v>
      </c>
      <c r="V670" s="43">
        <f t="shared" si="31"/>
        <v>16558938.640000001</v>
      </c>
      <c r="W670" s="46">
        <f t="shared" si="32"/>
        <v>4139734.66</v>
      </c>
    </row>
    <row r="671" spans="1:23" x14ac:dyDescent="0.2">
      <c r="A671" s="26" t="s">
        <v>1317</v>
      </c>
      <c r="B671" s="9">
        <v>891780041</v>
      </c>
      <c r="C671" s="6" t="s">
        <v>1313</v>
      </c>
      <c r="D671" s="6" t="s">
        <v>1318</v>
      </c>
      <c r="E671" s="9" t="s">
        <v>13</v>
      </c>
      <c r="F671" s="19">
        <v>24811</v>
      </c>
      <c r="G671" s="19">
        <v>31685313656</v>
      </c>
      <c r="H671" s="20">
        <v>13245877871</v>
      </c>
      <c r="I671" s="7">
        <v>0</v>
      </c>
      <c r="J671" s="7">
        <v>13245877871</v>
      </c>
      <c r="K671" s="13">
        <v>0</v>
      </c>
      <c r="L671" s="18">
        <v>326937885.24000001</v>
      </c>
      <c r="M671" s="69">
        <v>0</v>
      </c>
      <c r="N671" s="13">
        <v>0</v>
      </c>
      <c r="O671" s="14">
        <v>0</v>
      </c>
      <c r="P671" s="28">
        <v>1309740121.72</v>
      </c>
      <c r="Q671" s="30">
        <v>16802757778.039999</v>
      </c>
      <c r="S671" s="91">
        <v>31685313656</v>
      </c>
      <c r="T671" s="43">
        <f t="shared" si="30"/>
        <v>126741255</v>
      </c>
      <c r="U671" s="43">
        <f>VLOOKUP(A671,'IVC - CÁLCULO INICIAL'!$A$12:$U$1118,21,0)</f>
        <v>86021403.359999999</v>
      </c>
      <c r="V671" s="43">
        <f t="shared" si="31"/>
        <v>40719851.640000001</v>
      </c>
      <c r="W671" s="46">
        <f t="shared" si="32"/>
        <v>10179962.91</v>
      </c>
    </row>
    <row r="672" spans="1:23" x14ac:dyDescent="0.2">
      <c r="A672" s="26" t="s">
        <v>1319</v>
      </c>
      <c r="B672" s="9">
        <v>891702186</v>
      </c>
      <c r="C672" s="6" t="s">
        <v>1313</v>
      </c>
      <c r="D672" s="6" t="s">
        <v>1320</v>
      </c>
      <c r="E672" s="9" t="s">
        <v>13</v>
      </c>
      <c r="F672" s="19">
        <v>26989</v>
      </c>
      <c r="G672" s="19">
        <v>36309793762.150002</v>
      </c>
      <c r="H672" s="20">
        <v>14721590159</v>
      </c>
      <c r="I672" s="7">
        <v>0</v>
      </c>
      <c r="J672" s="7">
        <v>14721590159</v>
      </c>
      <c r="K672" s="13">
        <v>0</v>
      </c>
      <c r="L672" s="18">
        <v>294636929.27999997</v>
      </c>
      <c r="M672" s="69">
        <v>0</v>
      </c>
      <c r="N672" s="13">
        <v>0</v>
      </c>
      <c r="O672" s="14">
        <v>0</v>
      </c>
      <c r="P672" s="28">
        <v>1520836879.79</v>
      </c>
      <c r="Q672" s="30">
        <v>19772729794.080002</v>
      </c>
      <c r="S672" s="91">
        <v>36309793762.150002</v>
      </c>
      <c r="T672" s="43">
        <f t="shared" si="30"/>
        <v>145239175</v>
      </c>
      <c r="U672" s="43">
        <f>VLOOKUP(A672,'IVC - CÁLCULO INICIAL'!$A$12:$U$1118,21,0)</f>
        <v>98576250.640000001</v>
      </c>
      <c r="V672" s="43">
        <f t="shared" si="31"/>
        <v>46662924.359999999</v>
      </c>
      <c r="W672" s="46">
        <f t="shared" si="32"/>
        <v>11665731.09</v>
      </c>
    </row>
    <row r="673" spans="1:23" x14ac:dyDescent="0.2">
      <c r="A673" s="26" t="s">
        <v>1321</v>
      </c>
      <c r="B673" s="9">
        <v>891780042</v>
      </c>
      <c r="C673" s="6" t="s">
        <v>1313</v>
      </c>
      <c r="D673" s="6" t="s">
        <v>1322</v>
      </c>
      <c r="E673" s="9" t="s">
        <v>13</v>
      </c>
      <c r="F673" s="19">
        <v>8518</v>
      </c>
      <c r="G673" s="19">
        <v>12409064750.15</v>
      </c>
      <c r="H673" s="20">
        <v>4592592268</v>
      </c>
      <c r="I673" s="7">
        <v>0</v>
      </c>
      <c r="J673" s="7">
        <v>4592592268</v>
      </c>
      <c r="K673" s="13">
        <v>0</v>
      </c>
      <c r="L673" s="18">
        <v>91481610.730000004</v>
      </c>
      <c r="M673" s="69">
        <v>0</v>
      </c>
      <c r="N673" s="13">
        <v>170041020</v>
      </c>
      <c r="O673" s="14">
        <v>0</v>
      </c>
      <c r="P673" s="28">
        <v>482005208.25999999</v>
      </c>
      <c r="Q673" s="30">
        <v>7072944643.1599998</v>
      </c>
      <c r="S673" s="91">
        <v>12409064750.15</v>
      </c>
      <c r="T673" s="43">
        <f t="shared" si="30"/>
        <v>49636259</v>
      </c>
      <c r="U673" s="43">
        <f>VLOOKUP(A673,'IVC - CÁLCULO INICIAL'!$A$12:$U$1118,21,0)</f>
        <v>33688956.640000001</v>
      </c>
      <c r="V673" s="43">
        <f t="shared" si="31"/>
        <v>15947302.359999999</v>
      </c>
      <c r="W673" s="46">
        <f t="shared" si="32"/>
        <v>3986825.59</v>
      </c>
    </row>
    <row r="674" spans="1:23" x14ac:dyDescent="0.2">
      <c r="A674" s="26" t="s">
        <v>1323</v>
      </c>
      <c r="B674" s="9">
        <v>800071934</v>
      </c>
      <c r="C674" s="6" t="s">
        <v>1313</v>
      </c>
      <c r="D674" s="6" t="s">
        <v>1324</v>
      </c>
      <c r="E674" s="9" t="s">
        <v>13</v>
      </c>
      <c r="F674" s="19">
        <v>18802</v>
      </c>
      <c r="G674" s="19">
        <v>24699138949.57</v>
      </c>
      <c r="H674" s="20">
        <v>10197107103</v>
      </c>
      <c r="I674" s="7">
        <v>0</v>
      </c>
      <c r="J674" s="7">
        <v>10197107103</v>
      </c>
      <c r="K674" s="13">
        <v>0</v>
      </c>
      <c r="L674" s="18">
        <v>205490688.97</v>
      </c>
      <c r="M674" s="69">
        <v>0</v>
      </c>
      <c r="N674" s="13">
        <v>0</v>
      </c>
      <c r="O674" s="14">
        <v>0</v>
      </c>
      <c r="P674" s="28">
        <v>1063526650.47</v>
      </c>
      <c r="Q674" s="30">
        <v>13233014507.130001</v>
      </c>
      <c r="S674" s="91">
        <v>24699138949.57</v>
      </c>
      <c r="T674" s="43">
        <f t="shared" si="30"/>
        <v>98796556</v>
      </c>
      <c r="U674" s="43">
        <f>VLOOKUP(A674,'IVC - CÁLCULO INICIAL'!$A$12:$U$1118,21,0)</f>
        <v>67054870</v>
      </c>
      <c r="V674" s="43">
        <f t="shared" si="31"/>
        <v>31741686</v>
      </c>
      <c r="W674" s="46">
        <f t="shared" si="32"/>
        <v>7935421.5</v>
      </c>
    </row>
    <row r="675" spans="1:23" x14ac:dyDescent="0.2">
      <c r="A675" s="26" t="s">
        <v>1325</v>
      </c>
      <c r="B675" s="9">
        <v>891780043</v>
      </c>
      <c r="C675" s="6" t="s">
        <v>1313</v>
      </c>
      <c r="D675" s="6" t="s">
        <v>1326</v>
      </c>
      <c r="E675" s="9" t="s">
        <v>13</v>
      </c>
      <c r="F675" s="19">
        <v>88536</v>
      </c>
      <c r="G675" s="19">
        <v>121750377415.78998</v>
      </c>
      <c r="H675" s="20">
        <v>48126493692</v>
      </c>
      <c r="I675" s="7">
        <v>0</v>
      </c>
      <c r="J675" s="7">
        <v>48126493692</v>
      </c>
      <c r="K675" s="13">
        <v>0</v>
      </c>
      <c r="L675" s="18">
        <v>1228708731.21</v>
      </c>
      <c r="M675" s="69">
        <v>0</v>
      </c>
      <c r="N675" s="13">
        <v>0</v>
      </c>
      <c r="O675" s="14">
        <v>1613872819.0999999</v>
      </c>
      <c r="P675" s="28">
        <v>4969694592.6199999</v>
      </c>
      <c r="Q675" s="30">
        <v>65811607580.859978</v>
      </c>
      <c r="S675" s="91">
        <v>121750377415.78998</v>
      </c>
      <c r="T675" s="43">
        <f t="shared" si="30"/>
        <v>487001510</v>
      </c>
      <c r="U675" s="43">
        <f>VLOOKUP(A675,'IVC - CÁLCULO INICIAL'!$A$12:$U$1118,21,0)</f>
        <v>330536046.63999999</v>
      </c>
      <c r="V675" s="43">
        <f t="shared" si="31"/>
        <v>156465463.36000001</v>
      </c>
      <c r="W675" s="46">
        <f t="shared" si="32"/>
        <v>39116365.840000004</v>
      </c>
    </row>
    <row r="676" spans="1:23" x14ac:dyDescent="0.2">
      <c r="A676" s="26" t="s">
        <v>1327</v>
      </c>
      <c r="B676" s="9">
        <v>819003225</v>
      </c>
      <c r="C676" s="6" t="s">
        <v>1313</v>
      </c>
      <c r="D676" s="6" t="s">
        <v>91</v>
      </c>
      <c r="E676" s="9" t="s">
        <v>13</v>
      </c>
      <c r="F676" s="19">
        <v>9510</v>
      </c>
      <c r="G676" s="19">
        <v>15058197586.349998</v>
      </c>
      <c r="H676" s="20">
        <v>5112473973</v>
      </c>
      <c r="I676" s="7">
        <v>0</v>
      </c>
      <c r="J676" s="7">
        <v>5112473973</v>
      </c>
      <c r="K676" s="13">
        <v>0</v>
      </c>
      <c r="L676" s="18">
        <v>100889776.04000001</v>
      </c>
      <c r="M676" s="69">
        <v>0</v>
      </c>
      <c r="N676" s="13">
        <v>0</v>
      </c>
      <c r="O676" s="14">
        <v>0</v>
      </c>
      <c r="P676" s="28">
        <v>538191949.34000003</v>
      </c>
      <c r="Q676" s="30">
        <v>9306641887.9699993</v>
      </c>
      <c r="S676" s="91">
        <v>15058197586.349998</v>
      </c>
      <c r="T676" s="43">
        <f t="shared" si="30"/>
        <v>60232790</v>
      </c>
      <c r="U676" s="43">
        <f>VLOOKUP(A676,'IVC - CÁLCULO INICIAL'!$A$12:$U$1118,21,0)</f>
        <v>40880999.359999999</v>
      </c>
      <c r="V676" s="43">
        <f t="shared" si="31"/>
        <v>19351790.640000001</v>
      </c>
      <c r="W676" s="46">
        <f t="shared" si="32"/>
        <v>4837947.66</v>
      </c>
    </row>
    <row r="677" spans="1:23" x14ac:dyDescent="0.2">
      <c r="A677" s="26" t="s">
        <v>1328</v>
      </c>
      <c r="B677" s="9">
        <v>891780044</v>
      </c>
      <c r="C677" s="6" t="s">
        <v>1313</v>
      </c>
      <c r="D677" s="6" t="s">
        <v>1329</v>
      </c>
      <c r="E677" s="9" t="s">
        <v>13</v>
      </c>
      <c r="F677" s="19">
        <v>58533</v>
      </c>
      <c r="G677" s="19">
        <v>83271320701.009979</v>
      </c>
      <c r="H677" s="20">
        <v>31867224627</v>
      </c>
      <c r="I677" s="7">
        <v>0</v>
      </c>
      <c r="J677" s="7">
        <v>31867224627</v>
      </c>
      <c r="K677" s="13">
        <v>0</v>
      </c>
      <c r="L677" s="18">
        <v>722651081.65999997</v>
      </c>
      <c r="M677" s="69">
        <v>0</v>
      </c>
      <c r="N677" s="13">
        <v>1258045542.0699999</v>
      </c>
      <c r="O677" s="14">
        <v>0</v>
      </c>
      <c r="P677" s="28">
        <v>3312638849.6199999</v>
      </c>
      <c r="Q677" s="30">
        <v>46110760600.659988</v>
      </c>
      <c r="S677" s="91">
        <v>83271320701.009979</v>
      </c>
      <c r="T677" s="43">
        <f t="shared" si="30"/>
        <v>333085283</v>
      </c>
      <c r="U677" s="43">
        <f>VLOOKUP(A677,'IVC - CÁLCULO INICIAL'!$A$12:$U$1118,21,0)</f>
        <v>226070536.63999999</v>
      </c>
      <c r="V677" s="43">
        <f t="shared" si="31"/>
        <v>107014746.36000001</v>
      </c>
      <c r="W677" s="46">
        <f t="shared" si="32"/>
        <v>26753686.59</v>
      </c>
    </row>
    <row r="678" spans="1:23" x14ac:dyDescent="0.2">
      <c r="A678" s="26" t="s">
        <v>1330</v>
      </c>
      <c r="B678" s="9">
        <v>891780049</v>
      </c>
      <c r="C678" s="6" t="s">
        <v>1313</v>
      </c>
      <c r="D678" s="6" t="s">
        <v>1331</v>
      </c>
      <c r="E678" s="9" t="s">
        <v>16</v>
      </c>
      <c r="F678" s="19">
        <v>15197</v>
      </c>
      <c r="G678" s="19">
        <v>24862680524.77</v>
      </c>
      <c r="H678" s="20">
        <v>8061545365</v>
      </c>
      <c r="I678" s="7">
        <v>0</v>
      </c>
      <c r="J678" s="7">
        <v>8061545365</v>
      </c>
      <c r="K678" s="13">
        <v>0</v>
      </c>
      <c r="L678" s="18">
        <v>170276537.34</v>
      </c>
      <c r="M678" s="69">
        <v>0</v>
      </c>
      <c r="N678" s="13">
        <v>0</v>
      </c>
      <c r="O678" s="14">
        <v>0</v>
      </c>
      <c r="P678" s="28">
        <v>860076273.49000001</v>
      </c>
      <c r="Q678" s="30">
        <v>15770782348.940001</v>
      </c>
      <c r="S678" s="91">
        <v>24862680524.77</v>
      </c>
      <c r="T678" s="43">
        <f t="shared" si="30"/>
        <v>99450722</v>
      </c>
      <c r="U678" s="43">
        <f>VLOOKUP(A678,'IVC - CÁLCULO INICIAL'!$A$12:$U$1118,21,0)</f>
        <v>67498864</v>
      </c>
      <c r="V678" s="43">
        <f t="shared" si="31"/>
        <v>31951858</v>
      </c>
      <c r="W678" s="46">
        <f t="shared" si="32"/>
        <v>7987964.5</v>
      </c>
    </row>
    <row r="679" spans="1:23" x14ac:dyDescent="0.2">
      <c r="A679" s="26" t="s">
        <v>1332</v>
      </c>
      <c r="B679" s="9">
        <v>819000925</v>
      </c>
      <c r="C679" s="6" t="s">
        <v>1313</v>
      </c>
      <c r="D679" s="6" t="s">
        <v>1333</v>
      </c>
      <c r="E679" s="9" t="s">
        <v>13</v>
      </c>
      <c r="F679" s="19">
        <v>15220</v>
      </c>
      <c r="G679" s="19">
        <v>20162715791.560001</v>
      </c>
      <c r="H679" s="20">
        <v>8188458753</v>
      </c>
      <c r="I679" s="7">
        <v>0</v>
      </c>
      <c r="J679" s="7">
        <v>8188458753</v>
      </c>
      <c r="K679" s="13">
        <v>0</v>
      </c>
      <c r="L679" s="18">
        <v>164214718.44999999</v>
      </c>
      <c r="M679" s="69">
        <v>0</v>
      </c>
      <c r="N679" s="13">
        <v>0</v>
      </c>
      <c r="O679" s="14">
        <v>0</v>
      </c>
      <c r="P679" s="28">
        <v>861265710.54999995</v>
      </c>
      <c r="Q679" s="30">
        <v>10948776609.560001</v>
      </c>
      <c r="S679" s="91">
        <v>20162715791.560001</v>
      </c>
      <c r="T679" s="43">
        <f t="shared" si="30"/>
        <v>80650863</v>
      </c>
      <c r="U679" s="43">
        <f>VLOOKUP(A679,'IVC - CÁLCULO INICIAL'!$A$12:$U$1118,21,0)</f>
        <v>54739086</v>
      </c>
      <c r="V679" s="43">
        <f t="shared" si="31"/>
        <v>25911777</v>
      </c>
      <c r="W679" s="46">
        <f t="shared" si="32"/>
        <v>6477944.25</v>
      </c>
    </row>
    <row r="680" spans="1:23" x14ac:dyDescent="0.2">
      <c r="A680" s="26" t="s">
        <v>1334</v>
      </c>
      <c r="B680" s="9">
        <v>891780045</v>
      </c>
      <c r="C680" s="6" t="s">
        <v>1313</v>
      </c>
      <c r="D680" s="6" t="s">
        <v>1335</v>
      </c>
      <c r="E680" s="9" t="s">
        <v>13</v>
      </c>
      <c r="F680" s="19">
        <v>68276</v>
      </c>
      <c r="G680" s="19">
        <v>88461729671.160004</v>
      </c>
      <c r="H680" s="20">
        <v>36991317005</v>
      </c>
      <c r="I680" s="7">
        <v>0</v>
      </c>
      <c r="J680" s="7">
        <v>36991317005</v>
      </c>
      <c r="K680" s="13">
        <v>0</v>
      </c>
      <c r="L680" s="18">
        <v>781952065.44000006</v>
      </c>
      <c r="M680" s="69">
        <v>0</v>
      </c>
      <c r="N680" s="13">
        <v>0</v>
      </c>
      <c r="O680" s="14">
        <v>0</v>
      </c>
      <c r="P680" s="28">
        <v>3692239191.0799999</v>
      </c>
      <c r="Q680" s="30">
        <v>46996221409.639999</v>
      </c>
      <c r="S680" s="91">
        <v>88461729671.160004</v>
      </c>
      <c r="T680" s="43">
        <f t="shared" si="30"/>
        <v>353846919</v>
      </c>
      <c r="U680" s="43">
        <f>VLOOKUP(A680,'IVC - CÁLCULO INICIAL'!$A$12:$U$1118,21,0)</f>
        <v>240161805.36000001</v>
      </c>
      <c r="V680" s="43">
        <f t="shared" si="31"/>
        <v>113685113.63999999</v>
      </c>
      <c r="W680" s="46">
        <f t="shared" si="32"/>
        <v>28421278.41</v>
      </c>
    </row>
    <row r="681" spans="1:23" x14ac:dyDescent="0.2">
      <c r="A681" s="26" t="s">
        <v>1336</v>
      </c>
      <c r="B681" s="9">
        <v>891780047</v>
      </c>
      <c r="C681" s="6" t="s">
        <v>1313</v>
      </c>
      <c r="D681" s="6" t="s">
        <v>1337</v>
      </c>
      <c r="E681" s="9" t="s">
        <v>13</v>
      </c>
      <c r="F681" s="19">
        <v>24190</v>
      </c>
      <c r="G681" s="19">
        <v>37393013758</v>
      </c>
      <c r="H681" s="20">
        <v>13093682026</v>
      </c>
      <c r="I681" s="7">
        <v>0</v>
      </c>
      <c r="J681" s="7">
        <v>13093682026</v>
      </c>
      <c r="K681" s="13">
        <v>0</v>
      </c>
      <c r="L681" s="18">
        <v>304980997.56</v>
      </c>
      <c r="M681" s="69">
        <v>0</v>
      </c>
      <c r="N681" s="13">
        <v>527776861</v>
      </c>
      <c r="O681" s="14">
        <v>0</v>
      </c>
      <c r="P681" s="28">
        <v>1368758855.8</v>
      </c>
      <c r="Q681" s="30">
        <v>22097815017.639999</v>
      </c>
      <c r="S681" s="91">
        <v>37393013758</v>
      </c>
      <c r="T681" s="43">
        <f t="shared" si="30"/>
        <v>149572055</v>
      </c>
      <c r="U681" s="43">
        <f>VLOOKUP(A681,'IVC - CÁLCULO INICIAL'!$A$12:$U$1118,21,0)</f>
        <v>101517048.64</v>
      </c>
      <c r="V681" s="43">
        <f t="shared" si="31"/>
        <v>48055006.359999999</v>
      </c>
      <c r="W681" s="46">
        <f t="shared" si="32"/>
        <v>12013751.59</v>
      </c>
    </row>
    <row r="682" spans="1:23" x14ac:dyDescent="0.2">
      <c r="A682" s="26" t="s">
        <v>1338</v>
      </c>
      <c r="B682" s="9">
        <v>819003849</v>
      </c>
      <c r="C682" s="6" t="s">
        <v>1313</v>
      </c>
      <c r="D682" s="6" t="s">
        <v>1339</v>
      </c>
      <c r="E682" s="9" t="s">
        <v>13</v>
      </c>
      <c r="F682" s="19">
        <v>20517</v>
      </c>
      <c r="G682" s="19">
        <v>26740038483.220001</v>
      </c>
      <c r="H682" s="20">
        <v>11138607024</v>
      </c>
      <c r="I682" s="7">
        <v>0</v>
      </c>
      <c r="J682" s="7">
        <v>11138607024</v>
      </c>
      <c r="K682" s="13">
        <v>0</v>
      </c>
      <c r="L682" s="18">
        <v>232372636.86000001</v>
      </c>
      <c r="M682" s="69">
        <v>0</v>
      </c>
      <c r="N682" s="13">
        <v>0</v>
      </c>
      <c r="O682" s="14">
        <v>0</v>
      </c>
      <c r="P682" s="28">
        <v>1148146601.25</v>
      </c>
      <c r="Q682" s="30">
        <v>14220912221.110001</v>
      </c>
      <c r="S682" s="91">
        <v>26740038483.220001</v>
      </c>
      <c r="T682" s="43">
        <f t="shared" si="30"/>
        <v>106960154</v>
      </c>
      <c r="U682" s="43">
        <f>VLOOKUP(A682,'IVC - CÁLCULO INICIAL'!$A$12:$U$1118,21,0)</f>
        <v>72595640.640000001</v>
      </c>
      <c r="V682" s="43">
        <f t="shared" si="31"/>
        <v>34364513.359999999</v>
      </c>
      <c r="W682" s="46">
        <f t="shared" si="32"/>
        <v>8591128.3399999999</v>
      </c>
    </row>
    <row r="683" spans="1:23" x14ac:dyDescent="0.2">
      <c r="A683" s="26" t="s">
        <v>1340</v>
      </c>
      <c r="B683" s="9">
        <v>891780048</v>
      </c>
      <c r="C683" s="6" t="s">
        <v>1313</v>
      </c>
      <c r="D683" s="6" t="s">
        <v>1341</v>
      </c>
      <c r="E683" s="9" t="s">
        <v>16</v>
      </c>
      <c r="F683" s="19">
        <v>8227</v>
      </c>
      <c r="G683" s="19">
        <v>13433833982.57</v>
      </c>
      <c r="H683" s="20">
        <v>4423285131</v>
      </c>
      <c r="I683" s="7">
        <v>0</v>
      </c>
      <c r="J683" s="7">
        <v>4423285131</v>
      </c>
      <c r="K683" s="13">
        <v>0</v>
      </c>
      <c r="L683" s="18">
        <v>89186880.400000006</v>
      </c>
      <c r="M683" s="69">
        <v>0</v>
      </c>
      <c r="N683" s="13">
        <v>310511884</v>
      </c>
      <c r="O683" s="14">
        <v>0</v>
      </c>
      <c r="P683" s="28">
        <v>465126529.99000001</v>
      </c>
      <c r="Q683" s="30">
        <v>8145723557.1800003</v>
      </c>
      <c r="S683" s="91">
        <v>13433833982.57</v>
      </c>
      <c r="T683" s="43">
        <f t="shared" si="30"/>
        <v>53735336</v>
      </c>
      <c r="U683" s="43">
        <f>VLOOKUP(A683,'IVC - CÁLCULO INICIAL'!$A$12:$U$1118,21,0)</f>
        <v>36471068.640000001</v>
      </c>
      <c r="V683" s="43">
        <f t="shared" si="31"/>
        <v>17264267.359999999</v>
      </c>
      <c r="W683" s="46">
        <f t="shared" si="32"/>
        <v>4316066.84</v>
      </c>
    </row>
    <row r="684" spans="1:23" x14ac:dyDescent="0.2">
      <c r="A684" s="26" t="s">
        <v>1342</v>
      </c>
      <c r="B684" s="9">
        <v>819000985</v>
      </c>
      <c r="C684" s="6" t="s">
        <v>1313</v>
      </c>
      <c r="D684" s="6" t="s">
        <v>1343</v>
      </c>
      <c r="E684" s="9" t="s">
        <v>16</v>
      </c>
      <c r="F684" s="19">
        <v>10287</v>
      </c>
      <c r="G684" s="19">
        <v>15290000930.889999</v>
      </c>
      <c r="H684" s="20">
        <v>5623119074</v>
      </c>
      <c r="I684" s="7">
        <v>0</v>
      </c>
      <c r="J684" s="7">
        <v>5623119074</v>
      </c>
      <c r="K684" s="13">
        <v>0</v>
      </c>
      <c r="L684" s="18">
        <v>114589862.59</v>
      </c>
      <c r="M684" s="69">
        <v>0</v>
      </c>
      <c r="N684" s="13">
        <v>0</v>
      </c>
      <c r="O684" s="14">
        <v>0</v>
      </c>
      <c r="P684" s="28">
        <v>581181603.04999995</v>
      </c>
      <c r="Q684" s="30">
        <v>8971110391.25</v>
      </c>
      <c r="S684" s="91">
        <v>15290000930.889999</v>
      </c>
      <c r="T684" s="43">
        <f t="shared" si="30"/>
        <v>61160004</v>
      </c>
      <c r="U684" s="43">
        <f>VLOOKUP(A684,'IVC - CÁLCULO INICIAL'!$A$12:$U$1118,21,0)</f>
        <v>41510314.640000001</v>
      </c>
      <c r="V684" s="43">
        <f t="shared" si="31"/>
        <v>19649689.359999999</v>
      </c>
      <c r="W684" s="46">
        <f t="shared" si="32"/>
        <v>4912422.34</v>
      </c>
    </row>
    <row r="685" spans="1:23" x14ac:dyDescent="0.2">
      <c r="A685" s="26" t="s">
        <v>1344</v>
      </c>
      <c r="B685" s="9">
        <v>891780050</v>
      </c>
      <c r="C685" s="6" t="s">
        <v>1313</v>
      </c>
      <c r="D685" s="6" t="s">
        <v>1345</v>
      </c>
      <c r="E685" s="9" t="s">
        <v>13</v>
      </c>
      <c r="F685" s="19">
        <v>33938</v>
      </c>
      <c r="G685" s="19">
        <v>49212958524.050003</v>
      </c>
      <c r="H685" s="20">
        <v>18486649832</v>
      </c>
      <c r="I685" s="7">
        <v>0</v>
      </c>
      <c r="J685" s="7">
        <v>18486649832</v>
      </c>
      <c r="K685" s="13">
        <v>0</v>
      </c>
      <c r="L685" s="18">
        <v>369771407.01999998</v>
      </c>
      <c r="M685" s="69">
        <v>0</v>
      </c>
      <c r="N685" s="13">
        <v>0</v>
      </c>
      <c r="O685" s="14">
        <v>0</v>
      </c>
      <c r="P685" s="28">
        <v>1920317812.0899999</v>
      </c>
      <c r="Q685" s="30">
        <v>28436219472.940002</v>
      </c>
      <c r="S685" s="91">
        <v>49212958524.050003</v>
      </c>
      <c r="T685" s="43">
        <f t="shared" si="30"/>
        <v>196851834</v>
      </c>
      <c r="U685" s="43">
        <f>VLOOKUP(A685,'IVC - CÁLCULO INICIAL'!$A$12:$U$1118,21,0)</f>
        <v>133606622.64</v>
      </c>
      <c r="V685" s="43">
        <f t="shared" si="31"/>
        <v>63245211.359999999</v>
      </c>
      <c r="W685" s="46">
        <f t="shared" si="32"/>
        <v>15811302.84</v>
      </c>
    </row>
    <row r="686" spans="1:23" x14ac:dyDescent="0.2">
      <c r="A686" s="26" t="s">
        <v>1346</v>
      </c>
      <c r="B686" s="9">
        <v>891780051</v>
      </c>
      <c r="C686" s="6" t="s">
        <v>1313</v>
      </c>
      <c r="D686" s="6" t="s">
        <v>1347</v>
      </c>
      <c r="E686" s="9" t="s">
        <v>13</v>
      </c>
      <c r="F686" s="19">
        <v>53026</v>
      </c>
      <c r="G686" s="19">
        <v>74602570080.309998</v>
      </c>
      <c r="H686" s="20">
        <v>28924102044</v>
      </c>
      <c r="I686" s="7">
        <v>0</v>
      </c>
      <c r="J686" s="7">
        <v>28924102044</v>
      </c>
      <c r="K686" s="13">
        <v>0</v>
      </c>
      <c r="L686" s="18">
        <v>663196953.17999995</v>
      </c>
      <c r="M686" s="69">
        <v>0</v>
      </c>
      <c r="N686" s="13">
        <v>0</v>
      </c>
      <c r="O686" s="14">
        <v>0</v>
      </c>
      <c r="P686" s="28">
        <v>2999193864.6100001</v>
      </c>
      <c r="Q686" s="30">
        <v>42016077218.519997</v>
      </c>
      <c r="S686" s="91">
        <v>74602570080.309998</v>
      </c>
      <c r="T686" s="43">
        <f t="shared" si="30"/>
        <v>298410280</v>
      </c>
      <c r="U686" s="43">
        <f>VLOOKUP(A686,'IVC - CÁLCULO INICIAL'!$A$12:$U$1118,21,0)</f>
        <v>202536034</v>
      </c>
      <c r="V686" s="43">
        <f t="shared" si="31"/>
        <v>95874246</v>
      </c>
      <c r="W686" s="46">
        <f t="shared" si="32"/>
        <v>23968561.5</v>
      </c>
    </row>
    <row r="687" spans="1:23" x14ac:dyDescent="0.2">
      <c r="A687" s="26" t="s">
        <v>1348</v>
      </c>
      <c r="B687" s="9">
        <v>891703045</v>
      </c>
      <c r="C687" s="6" t="s">
        <v>1313</v>
      </c>
      <c r="D687" s="6" t="s">
        <v>1349</v>
      </c>
      <c r="E687" s="9" t="s">
        <v>13</v>
      </c>
      <c r="F687" s="19">
        <v>23778</v>
      </c>
      <c r="G687" s="19">
        <v>32322013159.470001</v>
      </c>
      <c r="H687" s="20">
        <v>12979395577</v>
      </c>
      <c r="I687" s="7">
        <v>0</v>
      </c>
      <c r="J687" s="7">
        <v>12979395577</v>
      </c>
      <c r="K687" s="13">
        <v>0</v>
      </c>
      <c r="L687" s="18">
        <v>251712326.38999999</v>
      </c>
      <c r="M687" s="69">
        <v>0</v>
      </c>
      <c r="N687" s="13">
        <v>0</v>
      </c>
      <c r="O687" s="14">
        <v>0</v>
      </c>
      <c r="P687" s="28">
        <v>1343157639.0899999</v>
      </c>
      <c r="Q687" s="30">
        <v>17747747616.990002</v>
      </c>
      <c r="S687" s="91">
        <v>32322013159.470001</v>
      </c>
      <c r="T687" s="43">
        <f t="shared" si="30"/>
        <v>129288053</v>
      </c>
      <c r="U687" s="43">
        <f>VLOOKUP(A687,'IVC - CÁLCULO INICIAL'!$A$12:$U$1118,21,0)</f>
        <v>87749957.359999999</v>
      </c>
      <c r="V687" s="43">
        <f t="shared" si="31"/>
        <v>41538095.640000001</v>
      </c>
      <c r="W687" s="46">
        <f t="shared" si="32"/>
        <v>10384523.91</v>
      </c>
    </row>
    <row r="688" spans="1:23" x14ac:dyDescent="0.2">
      <c r="A688" s="26" t="s">
        <v>1350</v>
      </c>
      <c r="B688" s="9">
        <v>891780052</v>
      </c>
      <c r="C688" s="6" t="s">
        <v>1313</v>
      </c>
      <c r="D688" s="6" t="s">
        <v>1351</v>
      </c>
      <c r="E688" s="9" t="s">
        <v>13</v>
      </c>
      <c r="F688" s="19">
        <v>6942</v>
      </c>
      <c r="G688" s="19">
        <v>10146173145.030001</v>
      </c>
      <c r="H688" s="20">
        <v>3744763094</v>
      </c>
      <c r="I688" s="7">
        <v>0</v>
      </c>
      <c r="J688" s="7">
        <v>3744763094</v>
      </c>
      <c r="K688" s="13">
        <v>0</v>
      </c>
      <c r="L688" s="18">
        <v>74221079.590000004</v>
      </c>
      <c r="M688" s="69">
        <v>0</v>
      </c>
      <c r="N688" s="13">
        <v>89591950</v>
      </c>
      <c r="O688" s="14">
        <v>0</v>
      </c>
      <c r="P688" s="28">
        <v>393080628.12</v>
      </c>
      <c r="Q688" s="30">
        <v>5844516393.3200006</v>
      </c>
      <c r="S688" s="91">
        <v>10146173145.030001</v>
      </c>
      <c r="T688" s="43">
        <f t="shared" si="30"/>
        <v>40584693</v>
      </c>
      <c r="U688" s="43">
        <f>VLOOKUP(A688,'IVC - CÁLCULO INICIAL'!$A$12:$U$1118,21,0)</f>
        <v>27545508</v>
      </c>
      <c r="V688" s="43">
        <f t="shared" si="31"/>
        <v>13039185</v>
      </c>
      <c r="W688" s="46">
        <f t="shared" si="32"/>
        <v>3259796.25</v>
      </c>
    </row>
    <row r="689" spans="1:23" x14ac:dyDescent="0.2">
      <c r="A689" s="26" t="s">
        <v>1352</v>
      </c>
      <c r="B689" s="9">
        <v>819003224</v>
      </c>
      <c r="C689" s="6" t="s">
        <v>1313</v>
      </c>
      <c r="D689" s="6" t="s">
        <v>1353</v>
      </c>
      <c r="E689" s="9" t="s">
        <v>16</v>
      </c>
      <c r="F689" s="19">
        <v>13381</v>
      </c>
      <c r="G689" s="19">
        <v>20180570868.73</v>
      </c>
      <c r="H689" s="20">
        <v>7251984490</v>
      </c>
      <c r="I689" s="7">
        <v>0</v>
      </c>
      <c r="J689" s="7">
        <v>7251984490</v>
      </c>
      <c r="K689" s="13">
        <v>0</v>
      </c>
      <c r="L689" s="18">
        <v>152371021.19999999</v>
      </c>
      <c r="M689" s="69">
        <v>0</v>
      </c>
      <c r="N689" s="13">
        <v>0</v>
      </c>
      <c r="O689" s="14">
        <v>0</v>
      </c>
      <c r="P689" s="28">
        <v>756028850.75</v>
      </c>
      <c r="Q689" s="30">
        <v>12020186506.779999</v>
      </c>
      <c r="S689" s="91">
        <v>20180570868.73</v>
      </c>
      <c r="T689" s="43">
        <f t="shared" si="30"/>
        <v>80722283</v>
      </c>
      <c r="U689" s="43">
        <f>VLOOKUP(A689,'IVC - CÁLCULO INICIAL'!$A$12:$U$1118,21,0)</f>
        <v>54787560</v>
      </c>
      <c r="V689" s="43">
        <f t="shared" si="31"/>
        <v>25934723</v>
      </c>
      <c r="W689" s="46">
        <f t="shared" si="32"/>
        <v>6483680.75</v>
      </c>
    </row>
    <row r="690" spans="1:23" x14ac:dyDescent="0.2">
      <c r="A690" s="26" t="s">
        <v>1354</v>
      </c>
      <c r="B690" s="9">
        <v>891780053</v>
      </c>
      <c r="C690" s="6" t="s">
        <v>1313</v>
      </c>
      <c r="D690" s="6" t="s">
        <v>688</v>
      </c>
      <c r="E690" s="9" t="s">
        <v>13</v>
      </c>
      <c r="F690" s="19">
        <v>8538</v>
      </c>
      <c r="G690" s="19">
        <v>12574613481.969999</v>
      </c>
      <c r="H690" s="20">
        <v>4484995372</v>
      </c>
      <c r="I690" s="7">
        <v>0</v>
      </c>
      <c r="J690" s="7">
        <v>4484995372</v>
      </c>
      <c r="K690" s="13">
        <v>0</v>
      </c>
      <c r="L690" s="18">
        <v>95225335.950000003</v>
      </c>
      <c r="M690" s="69">
        <v>0</v>
      </c>
      <c r="N690" s="13">
        <v>0</v>
      </c>
      <c r="O690" s="14">
        <v>0</v>
      </c>
      <c r="P690" s="28">
        <v>482911446.01999998</v>
      </c>
      <c r="Q690" s="30">
        <v>7511481328</v>
      </c>
      <c r="S690" s="91">
        <v>12574613481.969999</v>
      </c>
      <c r="T690" s="43">
        <f t="shared" si="30"/>
        <v>50298454</v>
      </c>
      <c r="U690" s="43">
        <f>VLOOKUP(A690,'IVC - CÁLCULO INICIAL'!$A$12:$U$1118,21,0)</f>
        <v>34138399.359999999</v>
      </c>
      <c r="V690" s="43">
        <f t="shared" si="31"/>
        <v>16160054.640000001</v>
      </c>
      <c r="W690" s="46">
        <f t="shared" si="32"/>
        <v>4040013.66</v>
      </c>
    </row>
    <row r="691" spans="1:23" x14ac:dyDescent="0.2">
      <c r="A691" s="26" t="s">
        <v>1355</v>
      </c>
      <c r="B691" s="9">
        <v>891780054</v>
      </c>
      <c r="C691" s="6" t="s">
        <v>1313</v>
      </c>
      <c r="D691" s="6" t="s">
        <v>1356</v>
      </c>
      <c r="E691" s="9" t="s">
        <v>16</v>
      </c>
      <c r="F691" s="19">
        <v>19382</v>
      </c>
      <c r="G691" s="19">
        <v>32227937649.93</v>
      </c>
      <c r="H691" s="20">
        <v>10508438953</v>
      </c>
      <c r="I691" s="7">
        <v>0</v>
      </c>
      <c r="J691" s="7">
        <v>10508438953</v>
      </c>
      <c r="K691" s="13">
        <v>0</v>
      </c>
      <c r="L691" s="18">
        <v>225979798.91999999</v>
      </c>
      <c r="M691" s="69">
        <v>0</v>
      </c>
      <c r="N691" s="13">
        <v>0</v>
      </c>
      <c r="O691" s="14">
        <v>0</v>
      </c>
      <c r="P691" s="28">
        <v>1096887527.99</v>
      </c>
      <c r="Q691" s="30">
        <v>20396631370.02</v>
      </c>
      <c r="S691" s="91">
        <v>32227937649.93</v>
      </c>
      <c r="T691" s="43">
        <f t="shared" si="30"/>
        <v>128911751</v>
      </c>
      <c r="U691" s="43">
        <f>VLOOKUP(A691,'IVC - CÁLCULO INICIAL'!$A$12:$U$1118,21,0)</f>
        <v>87494555.359999999</v>
      </c>
      <c r="V691" s="43">
        <f t="shared" si="31"/>
        <v>41417195.640000001</v>
      </c>
      <c r="W691" s="46">
        <f t="shared" si="32"/>
        <v>10354298.91</v>
      </c>
    </row>
    <row r="692" spans="1:23" x14ac:dyDescent="0.2">
      <c r="A692" s="26" t="s">
        <v>1357</v>
      </c>
      <c r="B692" s="9">
        <v>891780055</v>
      </c>
      <c r="C692" s="6" t="s">
        <v>1313</v>
      </c>
      <c r="D692" s="6" t="s">
        <v>1358</v>
      </c>
      <c r="E692" s="9" t="s">
        <v>16</v>
      </c>
      <c r="F692" s="19">
        <v>9298</v>
      </c>
      <c r="G692" s="19">
        <v>14829160614.57</v>
      </c>
      <c r="H692" s="20">
        <v>4971480605</v>
      </c>
      <c r="I692" s="7">
        <v>0</v>
      </c>
      <c r="J692" s="7">
        <v>4971480605</v>
      </c>
      <c r="K692" s="13">
        <v>0</v>
      </c>
      <c r="L692" s="18">
        <v>94714397.670000002</v>
      </c>
      <c r="M692" s="69">
        <v>0</v>
      </c>
      <c r="N692" s="13">
        <v>0</v>
      </c>
      <c r="O692" s="14">
        <v>0</v>
      </c>
      <c r="P692" s="28">
        <v>526014379.44999999</v>
      </c>
      <c r="Q692" s="30">
        <v>9236951232.4499989</v>
      </c>
      <c r="S692" s="91">
        <v>14829160614.57</v>
      </c>
      <c r="T692" s="43">
        <f t="shared" si="30"/>
        <v>59316642</v>
      </c>
      <c r="U692" s="43">
        <f>VLOOKUP(A692,'IVC - CÁLCULO INICIAL'!$A$12:$U$1118,21,0)</f>
        <v>40259194.640000001</v>
      </c>
      <c r="V692" s="43">
        <f t="shared" si="31"/>
        <v>19057447.359999999</v>
      </c>
      <c r="W692" s="46">
        <f t="shared" si="32"/>
        <v>4764361.84</v>
      </c>
    </row>
    <row r="693" spans="1:23" x14ac:dyDescent="0.2">
      <c r="A693" s="26" t="s">
        <v>1359</v>
      </c>
      <c r="B693" s="9">
        <v>891780056</v>
      </c>
      <c r="C693" s="6" t="s">
        <v>1313</v>
      </c>
      <c r="D693" s="6" t="s">
        <v>1360</v>
      </c>
      <c r="E693" s="9" t="s">
        <v>13</v>
      </c>
      <c r="F693" s="19">
        <v>20223</v>
      </c>
      <c r="G693" s="19">
        <v>27724427040.040001</v>
      </c>
      <c r="H693" s="20">
        <v>10977995188</v>
      </c>
      <c r="I693" s="7">
        <v>0</v>
      </c>
      <c r="J693" s="7">
        <v>10977995188</v>
      </c>
      <c r="K693" s="13">
        <v>0</v>
      </c>
      <c r="L693" s="18">
        <v>215847203.63999999</v>
      </c>
      <c r="M693" s="69">
        <v>0</v>
      </c>
      <c r="N693" s="13">
        <v>230862311.87</v>
      </c>
      <c r="O693" s="14">
        <v>0</v>
      </c>
      <c r="P693" s="28">
        <v>1144634929.9300001</v>
      </c>
      <c r="Q693" s="30">
        <v>15155087406.6</v>
      </c>
      <c r="S693" s="91">
        <v>27724427040.040001</v>
      </c>
      <c r="T693" s="43">
        <f t="shared" si="30"/>
        <v>110897708</v>
      </c>
      <c r="U693" s="43">
        <f>VLOOKUP(A693,'IVC - CÁLCULO INICIAL'!$A$12:$U$1118,21,0)</f>
        <v>75268124</v>
      </c>
      <c r="V693" s="43">
        <f t="shared" si="31"/>
        <v>35629584</v>
      </c>
      <c r="W693" s="46">
        <f t="shared" si="32"/>
        <v>8907396</v>
      </c>
    </row>
    <row r="694" spans="1:23" x14ac:dyDescent="0.2">
      <c r="A694" s="26" t="s">
        <v>1361</v>
      </c>
      <c r="B694" s="9">
        <v>819003762</v>
      </c>
      <c r="C694" s="6" t="s">
        <v>1313</v>
      </c>
      <c r="D694" s="6" t="s">
        <v>1362</v>
      </c>
      <c r="E694" s="9" t="s">
        <v>13</v>
      </c>
      <c r="F694" s="19">
        <v>9654</v>
      </c>
      <c r="G694" s="19">
        <v>13309267284.780001</v>
      </c>
      <c r="H694" s="20">
        <v>5192383886</v>
      </c>
      <c r="I694" s="7">
        <v>0</v>
      </c>
      <c r="J694" s="7">
        <v>5192383886</v>
      </c>
      <c r="K694" s="13">
        <v>0</v>
      </c>
      <c r="L694" s="18">
        <v>112158774.44</v>
      </c>
      <c r="M694" s="69">
        <v>0</v>
      </c>
      <c r="N694" s="13">
        <v>0</v>
      </c>
      <c r="O694" s="14">
        <v>0</v>
      </c>
      <c r="P694" s="28">
        <v>546178169.59000003</v>
      </c>
      <c r="Q694" s="30">
        <v>7458546454.750001</v>
      </c>
      <c r="S694" s="91">
        <v>13309267284.780001</v>
      </c>
      <c r="T694" s="43">
        <f t="shared" si="30"/>
        <v>53237069</v>
      </c>
      <c r="U694" s="43">
        <f>VLOOKUP(A694,'IVC - CÁLCULO INICIAL'!$A$12:$U$1118,21,0)</f>
        <v>36132886.640000001</v>
      </c>
      <c r="V694" s="43">
        <f t="shared" si="31"/>
        <v>17104182.359999999</v>
      </c>
      <c r="W694" s="46">
        <f t="shared" si="32"/>
        <v>4276045.59</v>
      </c>
    </row>
    <row r="695" spans="1:23" x14ac:dyDescent="0.2">
      <c r="A695" s="26" t="s">
        <v>1363</v>
      </c>
      <c r="B695" s="9">
        <v>891780103</v>
      </c>
      <c r="C695" s="6" t="s">
        <v>1313</v>
      </c>
      <c r="D695" s="6" t="s">
        <v>1364</v>
      </c>
      <c r="E695" s="9" t="s">
        <v>13</v>
      </c>
      <c r="F695" s="19">
        <v>18107</v>
      </c>
      <c r="G695" s="19">
        <v>24696046748.16</v>
      </c>
      <c r="H695" s="20">
        <v>9883883456</v>
      </c>
      <c r="I695" s="7">
        <v>0</v>
      </c>
      <c r="J695" s="7">
        <v>9883883456</v>
      </c>
      <c r="K695" s="13">
        <v>0</v>
      </c>
      <c r="L695" s="18">
        <v>194690850.03</v>
      </c>
      <c r="M695" s="69">
        <v>0</v>
      </c>
      <c r="N695" s="13">
        <v>1033844802.74</v>
      </c>
      <c r="O695" s="14">
        <v>0</v>
      </c>
      <c r="P695" s="28">
        <v>1018951080.6799999</v>
      </c>
      <c r="Q695" s="30">
        <v>12564676558.709999</v>
      </c>
      <c r="S695" s="91">
        <v>24696046748.16</v>
      </c>
      <c r="T695" s="43">
        <f t="shared" si="30"/>
        <v>98784187</v>
      </c>
      <c r="U695" s="43">
        <f>VLOOKUP(A695,'IVC - CÁLCULO INICIAL'!$A$12:$U$1118,21,0)</f>
        <v>67046475.359999999</v>
      </c>
      <c r="V695" s="43">
        <f t="shared" si="31"/>
        <v>31737711.640000001</v>
      </c>
      <c r="W695" s="46">
        <f t="shared" si="32"/>
        <v>7934427.9100000001</v>
      </c>
    </row>
    <row r="696" spans="1:23" x14ac:dyDescent="0.2">
      <c r="A696" s="26" t="s">
        <v>1365</v>
      </c>
      <c r="B696" s="9">
        <v>891780057</v>
      </c>
      <c r="C696" s="6" t="s">
        <v>1313</v>
      </c>
      <c r="D696" s="6" t="s">
        <v>1366</v>
      </c>
      <c r="E696" s="9" t="s">
        <v>13</v>
      </c>
      <c r="F696" s="19">
        <v>11204</v>
      </c>
      <c r="G696" s="19">
        <v>16075488831.509998</v>
      </c>
      <c r="H696" s="20">
        <v>6104430438</v>
      </c>
      <c r="I696" s="7">
        <v>0</v>
      </c>
      <c r="J696" s="7">
        <v>6104430438</v>
      </c>
      <c r="K696" s="13">
        <v>0</v>
      </c>
      <c r="L696" s="18">
        <v>114679079.86</v>
      </c>
      <c r="M696" s="69">
        <v>0</v>
      </c>
      <c r="N696" s="13">
        <v>0</v>
      </c>
      <c r="O696" s="14">
        <v>0</v>
      </c>
      <c r="P696" s="28">
        <v>631251239.25</v>
      </c>
      <c r="Q696" s="30">
        <v>9225128074.3999996</v>
      </c>
      <c r="S696" s="91">
        <v>16075488831.509998</v>
      </c>
      <c r="T696" s="43">
        <f t="shared" si="30"/>
        <v>64301955</v>
      </c>
      <c r="U696" s="43">
        <f>VLOOKUP(A696,'IVC - CÁLCULO INICIAL'!$A$12:$U$1118,21,0)</f>
        <v>43642809.359999999</v>
      </c>
      <c r="V696" s="43">
        <f t="shared" si="31"/>
        <v>20659145.640000001</v>
      </c>
      <c r="W696" s="46">
        <f t="shared" si="32"/>
        <v>5164786.41</v>
      </c>
    </row>
    <row r="697" spans="1:23" x14ac:dyDescent="0.2">
      <c r="A697" s="26" t="s">
        <v>1367</v>
      </c>
      <c r="B697" s="9">
        <v>819003760</v>
      </c>
      <c r="C697" s="6" t="s">
        <v>1313</v>
      </c>
      <c r="D697" s="6" t="s">
        <v>1368</v>
      </c>
      <c r="E697" s="9" t="s">
        <v>16</v>
      </c>
      <c r="F697" s="19">
        <v>8524</v>
      </c>
      <c r="G697" s="19">
        <v>12886536619.860001</v>
      </c>
      <c r="H697" s="20">
        <v>4609413006</v>
      </c>
      <c r="I697" s="7">
        <v>0</v>
      </c>
      <c r="J697" s="7">
        <v>4609413006</v>
      </c>
      <c r="K697" s="13">
        <v>0</v>
      </c>
      <c r="L697" s="18">
        <v>89649101.719999999</v>
      </c>
      <c r="M697" s="69">
        <v>0</v>
      </c>
      <c r="N697" s="13">
        <v>717388207</v>
      </c>
      <c r="O697" s="14">
        <v>0</v>
      </c>
      <c r="P697" s="28">
        <v>482231767.69999999</v>
      </c>
      <c r="Q697" s="30">
        <v>6987854537.4400005</v>
      </c>
      <c r="S697" s="91">
        <v>12886536619.860001</v>
      </c>
      <c r="T697" s="43">
        <f t="shared" si="30"/>
        <v>51546146</v>
      </c>
      <c r="U697" s="43">
        <f>VLOOKUP(A697,'IVC - CÁLCULO INICIAL'!$A$12:$U$1118,21,0)</f>
        <v>34985229.359999999</v>
      </c>
      <c r="V697" s="43">
        <f t="shared" si="31"/>
        <v>16560916.640000001</v>
      </c>
      <c r="W697" s="46">
        <f t="shared" si="32"/>
        <v>4140229.16</v>
      </c>
    </row>
    <row r="698" spans="1:23" x14ac:dyDescent="0.2">
      <c r="A698" s="26" t="s">
        <v>1369</v>
      </c>
      <c r="B698" s="9">
        <v>819003297</v>
      </c>
      <c r="C698" s="6" t="s">
        <v>1313</v>
      </c>
      <c r="D698" s="6" t="s">
        <v>1370</v>
      </c>
      <c r="E698" s="9" t="s">
        <v>13</v>
      </c>
      <c r="F698" s="19">
        <v>39855</v>
      </c>
      <c r="G698" s="19">
        <v>52904955115.830002</v>
      </c>
      <c r="H698" s="20">
        <v>21586144883</v>
      </c>
      <c r="I698" s="7">
        <v>0</v>
      </c>
      <c r="J698" s="7">
        <v>21586144883</v>
      </c>
      <c r="K698" s="13">
        <v>0</v>
      </c>
      <c r="L698" s="18">
        <v>441496496.75</v>
      </c>
      <c r="M698" s="69">
        <v>0</v>
      </c>
      <c r="N698" s="13">
        <v>0</v>
      </c>
      <c r="O698" s="14">
        <v>0</v>
      </c>
      <c r="P698" s="28">
        <v>2245034129.2399998</v>
      </c>
      <c r="Q698" s="30">
        <v>28632279606.840004</v>
      </c>
      <c r="S698" s="91">
        <v>52904955115.830002</v>
      </c>
      <c r="T698" s="43">
        <f t="shared" si="30"/>
        <v>211619820</v>
      </c>
      <c r="U698" s="43">
        <f>VLOOKUP(A698,'IVC - CÁLCULO INICIAL'!$A$12:$U$1118,21,0)</f>
        <v>143629901.36000001</v>
      </c>
      <c r="V698" s="43">
        <f t="shared" si="31"/>
        <v>67989918.639999986</v>
      </c>
      <c r="W698" s="46">
        <f t="shared" si="32"/>
        <v>16997479.66</v>
      </c>
    </row>
    <row r="699" spans="1:23" x14ac:dyDescent="0.2">
      <c r="A699" s="26" t="s">
        <v>1371</v>
      </c>
      <c r="B699" s="9">
        <v>892099324</v>
      </c>
      <c r="C699" s="6" t="s">
        <v>1372</v>
      </c>
      <c r="D699" s="6" t="s">
        <v>1373</v>
      </c>
      <c r="E699" s="9" t="s">
        <v>49</v>
      </c>
      <c r="F699" s="19">
        <v>252546</v>
      </c>
      <c r="G699" s="19">
        <v>411524749102.88</v>
      </c>
      <c r="H699" s="20">
        <v>137415745575</v>
      </c>
      <c r="I699" s="7">
        <v>0</v>
      </c>
      <c r="J699" s="7">
        <v>137415745575</v>
      </c>
      <c r="K699" s="13">
        <v>0</v>
      </c>
      <c r="L699" s="18">
        <v>5831770645.8599997</v>
      </c>
      <c r="M699" s="69">
        <v>125040124.18000001</v>
      </c>
      <c r="N699" s="13">
        <v>0</v>
      </c>
      <c r="O699" s="14">
        <v>1847271699</v>
      </c>
      <c r="P699" s="28">
        <v>30743865770.720001</v>
      </c>
      <c r="Q699" s="30">
        <v>235561055288.12003</v>
      </c>
      <c r="S699" s="91">
        <v>411524749102.88</v>
      </c>
      <c r="T699" s="43">
        <f t="shared" si="30"/>
        <v>1646098996</v>
      </c>
      <c r="U699" s="43">
        <f>VLOOKUP(A699,'IVC - CÁLCULO INICIAL'!$A$12:$U$1118,21,0)</f>
        <v>1117234842.6400001</v>
      </c>
      <c r="V699" s="43">
        <f t="shared" si="31"/>
        <v>528864153.3599999</v>
      </c>
      <c r="W699" s="46">
        <f t="shared" si="32"/>
        <v>132216038.34</v>
      </c>
    </row>
    <row r="700" spans="1:23" x14ac:dyDescent="0.2">
      <c r="A700" s="26" t="s">
        <v>1374</v>
      </c>
      <c r="B700" s="9">
        <v>892001457</v>
      </c>
      <c r="C700" s="6" t="s">
        <v>1372</v>
      </c>
      <c r="D700" s="6" t="s">
        <v>1375</v>
      </c>
      <c r="E700" s="9" t="s">
        <v>16</v>
      </c>
      <c r="F700" s="19">
        <v>42559</v>
      </c>
      <c r="G700" s="19">
        <v>68925610168.839996</v>
      </c>
      <c r="H700" s="20">
        <v>23111624225</v>
      </c>
      <c r="I700" s="7">
        <v>0</v>
      </c>
      <c r="J700" s="7">
        <v>23111624225</v>
      </c>
      <c r="K700" s="13">
        <v>0</v>
      </c>
      <c r="L700" s="18">
        <v>1053120487.26</v>
      </c>
      <c r="M700" s="69">
        <v>0</v>
      </c>
      <c r="N700" s="13">
        <v>0</v>
      </c>
      <c r="O700" s="14">
        <v>0</v>
      </c>
      <c r="P700" s="28">
        <v>5139353954.5699997</v>
      </c>
      <c r="Q700" s="30">
        <v>39621511502.009995</v>
      </c>
      <c r="S700" s="91">
        <v>68925610168.839996</v>
      </c>
      <c r="T700" s="43">
        <f t="shared" si="30"/>
        <v>275702441</v>
      </c>
      <c r="U700" s="43">
        <f>VLOOKUP(A700,'IVC - CÁLCULO INICIAL'!$A$12:$U$1118,21,0)</f>
        <v>187123844.63999999</v>
      </c>
      <c r="V700" s="43">
        <f t="shared" si="31"/>
        <v>88578596.360000014</v>
      </c>
      <c r="W700" s="46">
        <f t="shared" si="32"/>
        <v>22144649.09</v>
      </c>
    </row>
    <row r="701" spans="1:23" x14ac:dyDescent="0.2">
      <c r="A701" s="26" t="s">
        <v>1376</v>
      </c>
      <c r="B701" s="9">
        <v>800152577</v>
      </c>
      <c r="C701" s="6" t="s">
        <v>1372</v>
      </c>
      <c r="D701" s="6" t="s">
        <v>1377</v>
      </c>
      <c r="E701" s="9" t="s">
        <v>16</v>
      </c>
      <c r="F701" s="19">
        <v>3642</v>
      </c>
      <c r="G701" s="19">
        <v>5857314138.6999998</v>
      </c>
      <c r="H701" s="20">
        <v>1962294440</v>
      </c>
      <c r="I701" s="7">
        <v>0</v>
      </c>
      <c r="J701" s="7">
        <v>1962294440</v>
      </c>
      <c r="K701" s="13">
        <v>0</v>
      </c>
      <c r="L701" s="18">
        <v>78771005.480000004</v>
      </c>
      <c r="M701" s="69">
        <v>0</v>
      </c>
      <c r="N701" s="13">
        <v>0</v>
      </c>
      <c r="O701" s="14">
        <v>0</v>
      </c>
      <c r="P701" s="28">
        <v>443838873.83999997</v>
      </c>
      <c r="Q701" s="30">
        <v>3372409819.3799996</v>
      </c>
      <c r="S701" s="91">
        <v>5857314138.6999998</v>
      </c>
      <c r="T701" s="43">
        <f t="shared" si="30"/>
        <v>23429257</v>
      </c>
      <c r="U701" s="43">
        <f>VLOOKUP(A701,'IVC - CÁLCULO INICIAL'!$A$12:$U$1118,21,0)</f>
        <v>15901827.359999999</v>
      </c>
      <c r="V701" s="43">
        <f t="shared" si="31"/>
        <v>7527429.6400000006</v>
      </c>
      <c r="W701" s="46">
        <f t="shared" si="32"/>
        <v>1881857.41</v>
      </c>
    </row>
    <row r="702" spans="1:23" x14ac:dyDescent="0.2">
      <c r="A702" s="26" t="s">
        <v>1378</v>
      </c>
      <c r="B702" s="9">
        <v>892099232</v>
      </c>
      <c r="C702" s="6" t="s">
        <v>1372</v>
      </c>
      <c r="D702" s="6" t="s">
        <v>1379</v>
      </c>
      <c r="E702" s="9" t="s">
        <v>16</v>
      </c>
      <c r="F702" s="19">
        <v>3910</v>
      </c>
      <c r="G702" s="19">
        <v>6220954727.7700005</v>
      </c>
      <c r="H702" s="20">
        <v>2069777377</v>
      </c>
      <c r="I702" s="7">
        <v>0</v>
      </c>
      <c r="J702" s="7">
        <v>2069777377</v>
      </c>
      <c r="K702" s="13">
        <v>0</v>
      </c>
      <c r="L702" s="18">
        <v>44291283.039999999</v>
      </c>
      <c r="M702" s="69">
        <v>0</v>
      </c>
      <c r="N702" s="13">
        <v>0</v>
      </c>
      <c r="O702" s="14">
        <v>0</v>
      </c>
      <c r="P702" s="28">
        <v>476910178.43000001</v>
      </c>
      <c r="Q702" s="30">
        <v>3629975889.3000007</v>
      </c>
      <c r="S702" s="91">
        <v>6220954727.7700005</v>
      </c>
      <c r="T702" s="43">
        <f t="shared" si="30"/>
        <v>24883819</v>
      </c>
      <c r="U702" s="43">
        <f>VLOOKUP(A702,'IVC - CÁLCULO INICIAL'!$A$12:$U$1118,21,0)</f>
        <v>16889062.640000001</v>
      </c>
      <c r="V702" s="43">
        <f t="shared" si="31"/>
        <v>7994756.3599999994</v>
      </c>
      <c r="W702" s="46">
        <f t="shared" si="32"/>
        <v>1998689.09</v>
      </c>
    </row>
    <row r="703" spans="1:23" x14ac:dyDescent="0.2">
      <c r="A703" s="26" t="s">
        <v>1380</v>
      </c>
      <c r="B703" s="9">
        <v>800098190</v>
      </c>
      <c r="C703" s="6" t="s">
        <v>1372</v>
      </c>
      <c r="D703" s="6" t="s">
        <v>1381</v>
      </c>
      <c r="E703" s="9" t="s">
        <v>16</v>
      </c>
      <c r="F703" s="19">
        <v>8629</v>
      </c>
      <c r="G703" s="19">
        <v>12999131377.66</v>
      </c>
      <c r="H703" s="20">
        <v>4451564710</v>
      </c>
      <c r="I703" s="7">
        <v>0</v>
      </c>
      <c r="J703" s="7">
        <v>4451564710</v>
      </c>
      <c r="K703" s="13">
        <v>0</v>
      </c>
      <c r="L703" s="18">
        <v>148121742.34999999</v>
      </c>
      <c r="M703" s="69">
        <v>0</v>
      </c>
      <c r="N703" s="13">
        <v>0</v>
      </c>
      <c r="O703" s="14">
        <v>0</v>
      </c>
      <c r="P703" s="28">
        <v>1050837652.63</v>
      </c>
      <c r="Q703" s="30">
        <v>7348607272.6799994</v>
      </c>
      <c r="S703" s="91">
        <v>12999131377.66</v>
      </c>
      <c r="T703" s="43">
        <f t="shared" si="30"/>
        <v>51996526</v>
      </c>
      <c r="U703" s="43">
        <f>VLOOKUP(A703,'IVC - CÁLCULO INICIAL'!$A$12:$U$1118,21,0)</f>
        <v>35290909.359999999</v>
      </c>
      <c r="V703" s="43">
        <f t="shared" si="31"/>
        <v>16705616.640000001</v>
      </c>
      <c r="W703" s="46">
        <f t="shared" si="32"/>
        <v>4176404.16</v>
      </c>
    </row>
    <row r="704" spans="1:23" x14ac:dyDescent="0.2">
      <c r="A704" s="26" t="s">
        <v>1382</v>
      </c>
      <c r="B704" s="9">
        <v>892000812</v>
      </c>
      <c r="C704" s="6" t="s">
        <v>1372</v>
      </c>
      <c r="D704" s="6" t="s">
        <v>1383</v>
      </c>
      <c r="E704" s="9" t="s">
        <v>16</v>
      </c>
      <c r="F704" s="19">
        <v>4179</v>
      </c>
      <c r="G704" s="19">
        <v>6945318851.71</v>
      </c>
      <c r="H704" s="20">
        <v>2278577940</v>
      </c>
      <c r="I704" s="7">
        <v>0</v>
      </c>
      <c r="J704" s="7">
        <v>2278577940</v>
      </c>
      <c r="K704" s="13">
        <v>0</v>
      </c>
      <c r="L704" s="18">
        <v>48514300.380000003</v>
      </c>
      <c r="M704" s="69">
        <v>0</v>
      </c>
      <c r="N704" s="13">
        <v>0</v>
      </c>
      <c r="O704" s="14">
        <v>0</v>
      </c>
      <c r="P704" s="28">
        <v>504489937.98000002</v>
      </c>
      <c r="Q704" s="30">
        <v>4113736673.3499999</v>
      </c>
      <c r="S704" s="91">
        <v>6945318851.71</v>
      </c>
      <c r="T704" s="43">
        <f t="shared" si="30"/>
        <v>27781275</v>
      </c>
      <c r="U704" s="43">
        <f>VLOOKUP(A704,'IVC - CÁLCULO INICIAL'!$A$12:$U$1118,21,0)</f>
        <v>18855614.640000001</v>
      </c>
      <c r="V704" s="43">
        <f t="shared" si="31"/>
        <v>8925660.3599999994</v>
      </c>
      <c r="W704" s="46">
        <f t="shared" si="32"/>
        <v>2231415.09</v>
      </c>
    </row>
    <row r="705" spans="1:23" x14ac:dyDescent="0.2">
      <c r="A705" s="26" t="s">
        <v>1384</v>
      </c>
      <c r="B705" s="9">
        <v>892099184</v>
      </c>
      <c r="C705" s="6" t="s">
        <v>1372</v>
      </c>
      <c r="D705" s="6" t="s">
        <v>1385</v>
      </c>
      <c r="E705" s="9" t="s">
        <v>16</v>
      </c>
      <c r="F705" s="19">
        <v>12396</v>
      </c>
      <c r="G705" s="19">
        <v>19678468226.669998</v>
      </c>
      <c r="H705" s="20">
        <v>6739527374</v>
      </c>
      <c r="I705" s="7">
        <v>0</v>
      </c>
      <c r="J705" s="7">
        <v>6739527374</v>
      </c>
      <c r="K705" s="13">
        <v>0</v>
      </c>
      <c r="L705" s="18">
        <v>267592567.56999999</v>
      </c>
      <c r="M705" s="69">
        <v>0</v>
      </c>
      <c r="N705" s="13">
        <v>0</v>
      </c>
      <c r="O705" s="14">
        <v>0</v>
      </c>
      <c r="P705" s="28">
        <v>1498581625.1600001</v>
      </c>
      <c r="Q705" s="30">
        <v>11172766659.939999</v>
      </c>
      <c r="S705" s="91">
        <v>19678468226.669998</v>
      </c>
      <c r="T705" s="43">
        <f t="shared" si="30"/>
        <v>78713873</v>
      </c>
      <c r="U705" s="43">
        <f>VLOOKUP(A705,'IVC - CÁLCULO INICIAL'!$A$12:$U$1118,21,0)</f>
        <v>53424418.640000001</v>
      </c>
      <c r="V705" s="43">
        <f t="shared" si="31"/>
        <v>25289454.359999999</v>
      </c>
      <c r="W705" s="46">
        <f t="shared" si="32"/>
        <v>6322363.5899999999</v>
      </c>
    </row>
    <row r="706" spans="1:23" x14ac:dyDescent="0.2">
      <c r="A706" s="26" t="s">
        <v>1386</v>
      </c>
      <c r="B706" s="9">
        <v>892099001</v>
      </c>
      <c r="C706" s="6" t="s">
        <v>1372</v>
      </c>
      <c r="D706" s="6" t="s">
        <v>1387</v>
      </c>
      <c r="E706" s="9" t="s">
        <v>16</v>
      </c>
      <c r="F706" s="19">
        <v>1145</v>
      </c>
      <c r="G706" s="19">
        <v>2015724062.73</v>
      </c>
      <c r="H706" s="20">
        <v>606367208</v>
      </c>
      <c r="I706" s="7">
        <v>0</v>
      </c>
      <c r="J706" s="7">
        <v>606367208</v>
      </c>
      <c r="K706" s="13">
        <v>0</v>
      </c>
      <c r="L706" s="18">
        <v>13343596.380000001</v>
      </c>
      <c r="M706" s="69">
        <v>0</v>
      </c>
      <c r="N706" s="13">
        <v>0</v>
      </c>
      <c r="O706" s="14">
        <v>0</v>
      </c>
      <c r="P706" s="28">
        <v>139729312.77000001</v>
      </c>
      <c r="Q706" s="30">
        <v>1256283945.5799999</v>
      </c>
      <c r="S706" s="91">
        <v>2015724062.73</v>
      </c>
      <c r="T706" s="43">
        <f t="shared" si="30"/>
        <v>8062896</v>
      </c>
      <c r="U706" s="43">
        <f>VLOOKUP(A706,'IVC - CÁLCULO INICIAL'!$A$12:$U$1118,21,0)</f>
        <v>5472422</v>
      </c>
      <c r="V706" s="43">
        <f t="shared" si="31"/>
        <v>2590474</v>
      </c>
      <c r="W706" s="46">
        <f t="shared" si="32"/>
        <v>647618.5</v>
      </c>
    </row>
    <row r="707" spans="1:23" x14ac:dyDescent="0.2">
      <c r="A707" s="26" t="s">
        <v>1388</v>
      </c>
      <c r="B707" s="9">
        <v>892099278</v>
      </c>
      <c r="C707" s="6" t="s">
        <v>1372</v>
      </c>
      <c r="D707" s="6" t="s">
        <v>1389</v>
      </c>
      <c r="E707" s="9" t="s">
        <v>16</v>
      </c>
      <c r="F707" s="19">
        <v>6773</v>
      </c>
      <c r="G707" s="19">
        <v>11148341655.870001</v>
      </c>
      <c r="H707" s="20">
        <v>3653286064</v>
      </c>
      <c r="I707" s="7">
        <v>0</v>
      </c>
      <c r="J707" s="7">
        <v>3653286064</v>
      </c>
      <c r="K707" s="13">
        <v>0</v>
      </c>
      <c r="L707" s="18">
        <v>83425163.640000001</v>
      </c>
      <c r="M707" s="69">
        <v>0</v>
      </c>
      <c r="N707" s="13">
        <v>0</v>
      </c>
      <c r="O707" s="14">
        <v>0</v>
      </c>
      <c r="P707" s="28">
        <v>826294477.51999998</v>
      </c>
      <c r="Q707" s="30">
        <v>6585335950.710001</v>
      </c>
      <c r="S707" s="91">
        <v>11148341655.870001</v>
      </c>
      <c r="T707" s="43">
        <f t="shared" si="30"/>
        <v>44593367</v>
      </c>
      <c r="U707" s="43">
        <f>VLOOKUP(A707,'IVC - CÁLCULO INICIAL'!$A$12:$U$1118,21,0)</f>
        <v>30266261.359999999</v>
      </c>
      <c r="V707" s="43">
        <f t="shared" si="31"/>
        <v>14327105.640000001</v>
      </c>
      <c r="W707" s="46">
        <f t="shared" si="32"/>
        <v>3581776.41</v>
      </c>
    </row>
    <row r="708" spans="1:23" x14ac:dyDescent="0.2">
      <c r="A708" s="26" t="s">
        <v>1390</v>
      </c>
      <c r="B708" s="9">
        <v>800255443</v>
      </c>
      <c r="C708" s="6" t="s">
        <v>1372</v>
      </c>
      <c r="D708" s="6" t="s">
        <v>1391</v>
      </c>
      <c r="E708" s="9" t="s">
        <v>16</v>
      </c>
      <c r="F708" s="19">
        <v>3545</v>
      </c>
      <c r="G708" s="19">
        <v>5900389931.0100002</v>
      </c>
      <c r="H708" s="20">
        <v>1889552718</v>
      </c>
      <c r="I708" s="7">
        <v>0</v>
      </c>
      <c r="J708" s="7">
        <v>1889552718</v>
      </c>
      <c r="K708" s="13">
        <v>0</v>
      </c>
      <c r="L708" s="18">
        <v>39502424.049999997</v>
      </c>
      <c r="M708" s="69">
        <v>0</v>
      </c>
      <c r="N708" s="13">
        <v>0</v>
      </c>
      <c r="O708" s="14">
        <v>0</v>
      </c>
      <c r="P708" s="28">
        <v>432367646.41000003</v>
      </c>
      <c r="Q708" s="30">
        <v>3538967142.5500002</v>
      </c>
      <c r="S708" s="91">
        <v>5900389931.0100002</v>
      </c>
      <c r="T708" s="43">
        <f t="shared" si="30"/>
        <v>23601560</v>
      </c>
      <c r="U708" s="43">
        <f>VLOOKUP(A708,'IVC - CÁLCULO INICIAL'!$A$12:$U$1118,21,0)</f>
        <v>16018772</v>
      </c>
      <c r="V708" s="43">
        <f t="shared" si="31"/>
        <v>7582788</v>
      </c>
      <c r="W708" s="46">
        <f t="shared" si="32"/>
        <v>1895697</v>
      </c>
    </row>
    <row r="709" spans="1:23" x14ac:dyDescent="0.2">
      <c r="A709" s="26" t="s">
        <v>1392</v>
      </c>
      <c r="B709" s="9">
        <v>892099183</v>
      </c>
      <c r="C709" s="6" t="s">
        <v>1372</v>
      </c>
      <c r="D709" s="6" t="s">
        <v>1393</v>
      </c>
      <c r="E709" s="9" t="s">
        <v>16</v>
      </c>
      <c r="F709" s="19">
        <v>9462</v>
      </c>
      <c r="G709" s="19">
        <v>15383148952.790001</v>
      </c>
      <c r="H709" s="20">
        <v>5129824633</v>
      </c>
      <c r="I709" s="7">
        <v>0</v>
      </c>
      <c r="J709" s="7">
        <v>5129824633</v>
      </c>
      <c r="K709" s="13">
        <v>0</v>
      </c>
      <c r="L709" s="18">
        <v>114279321.16</v>
      </c>
      <c r="M709" s="69">
        <v>0</v>
      </c>
      <c r="N709" s="13">
        <v>0</v>
      </c>
      <c r="O709" s="14">
        <v>0</v>
      </c>
      <c r="P709" s="28">
        <v>1150539703.75</v>
      </c>
      <c r="Q709" s="30">
        <v>8988505294.8800011</v>
      </c>
      <c r="S709" s="91">
        <v>15383148952.790001</v>
      </c>
      <c r="T709" s="43">
        <f t="shared" si="30"/>
        <v>61532596</v>
      </c>
      <c r="U709" s="43">
        <f>VLOOKUP(A709,'IVC - CÁLCULO INICIAL'!$A$12:$U$1118,21,0)</f>
        <v>41763199.359999999</v>
      </c>
      <c r="V709" s="43">
        <f t="shared" si="31"/>
        <v>19769396.640000001</v>
      </c>
      <c r="W709" s="46">
        <f t="shared" si="32"/>
        <v>4942349.16</v>
      </c>
    </row>
    <row r="710" spans="1:23" x14ac:dyDescent="0.2">
      <c r="A710" s="26" t="s">
        <v>1394</v>
      </c>
      <c r="B710" s="9">
        <v>892099243</v>
      </c>
      <c r="C710" s="6" t="s">
        <v>1372</v>
      </c>
      <c r="D710" s="6" t="s">
        <v>117</v>
      </c>
      <c r="E710" s="9" t="s">
        <v>16</v>
      </c>
      <c r="F710" s="19">
        <v>60828</v>
      </c>
      <c r="G710" s="19">
        <v>95900769361.179993</v>
      </c>
      <c r="H710" s="20">
        <v>32990242657</v>
      </c>
      <c r="I710" s="7">
        <v>0</v>
      </c>
      <c r="J710" s="7">
        <v>32990242657</v>
      </c>
      <c r="K710" s="13">
        <v>0</v>
      </c>
      <c r="L710" s="18">
        <v>1201999713.3099999</v>
      </c>
      <c r="M710" s="69">
        <v>0</v>
      </c>
      <c r="N710" s="13">
        <v>0</v>
      </c>
      <c r="O710" s="14">
        <v>0</v>
      </c>
      <c r="P710" s="28">
        <v>7387348426.6499996</v>
      </c>
      <c r="Q710" s="30">
        <v>54321178564.219994</v>
      </c>
      <c r="S710" s="91">
        <v>95900769361.179993</v>
      </c>
      <c r="T710" s="43">
        <f t="shared" si="30"/>
        <v>383603077</v>
      </c>
      <c r="U710" s="43">
        <f>VLOOKUP(A710,'IVC - CÁLCULO INICIAL'!$A$12:$U$1118,21,0)</f>
        <v>260357806.63999999</v>
      </c>
      <c r="V710" s="43">
        <f t="shared" si="31"/>
        <v>123245270.36000001</v>
      </c>
      <c r="W710" s="46">
        <f t="shared" si="32"/>
        <v>30811317.59</v>
      </c>
    </row>
    <row r="711" spans="1:23" x14ac:dyDescent="0.2">
      <c r="A711" s="26" t="s">
        <v>1395</v>
      </c>
      <c r="B711" s="9">
        <v>800098193</v>
      </c>
      <c r="C711" s="6" t="s">
        <v>1372</v>
      </c>
      <c r="D711" s="6" t="s">
        <v>1337</v>
      </c>
      <c r="E711" s="9" t="s">
        <v>16</v>
      </c>
      <c r="F711" s="19">
        <v>7617</v>
      </c>
      <c r="G711" s="19">
        <v>12449427535.120001</v>
      </c>
      <c r="H711" s="20">
        <v>4112084288</v>
      </c>
      <c r="I711" s="7">
        <v>0</v>
      </c>
      <c r="J711" s="7">
        <v>4112084288</v>
      </c>
      <c r="K711" s="13">
        <v>0</v>
      </c>
      <c r="L711" s="18">
        <v>173764227.87</v>
      </c>
      <c r="M711" s="69">
        <v>0</v>
      </c>
      <c r="N711" s="13">
        <v>0</v>
      </c>
      <c r="O711" s="14">
        <v>0</v>
      </c>
      <c r="P711" s="28">
        <v>909033756.17999995</v>
      </c>
      <c r="Q711" s="30">
        <v>7254545263.0700006</v>
      </c>
      <c r="S711" s="91">
        <v>12449427535.120001</v>
      </c>
      <c r="T711" s="43">
        <f t="shared" si="30"/>
        <v>49797710</v>
      </c>
      <c r="U711" s="43">
        <f>VLOOKUP(A711,'IVC - CÁLCULO INICIAL'!$A$12:$U$1118,21,0)</f>
        <v>33798536.640000001</v>
      </c>
      <c r="V711" s="43">
        <f t="shared" si="31"/>
        <v>15999173.359999999</v>
      </c>
      <c r="W711" s="46">
        <f t="shared" si="32"/>
        <v>3999793.34</v>
      </c>
    </row>
    <row r="712" spans="1:23" x14ac:dyDescent="0.2">
      <c r="A712" s="26" t="s">
        <v>1396</v>
      </c>
      <c r="B712" s="9">
        <v>800136458</v>
      </c>
      <c r="C712" s="6" t="s">
        <v>1372</v>
      </c>
      <c r="D712" s="6" t="s">
        <v>1397</v>
      </c>
      <c r="E712" s="9" t="s">
        <v>16</v>
      </c>
      <c r="F712" s="19">
        <v>6127</v>
      </c>
      <c r="G712" s="19">
        <v>8337538637.0200005</v>
      </c>
      <c r="H712" s="20">
        <v>3266654034</v>
      </c>
      <c r="I712" s="7">
        <v>0</v>
      </c>
      <c r="J712" s="7">
        <v>3266654034</v>
      </c>
      <c r="K712" s="13">
        <v>0</v>
      </c>
      <c r="L712" s="18">
        <v>79057795.909999996</v>
      </c>
      <c r="M712" s="69">
        <v>0</v>
      </c>
      <c r="N712" s="13">
        <v>0</v>
      </c>
      <c r="O712" s="14">
        <v>0</v>
      </c>
      <c r="P712" s="28">
        <v>684856684.07000005</v>
      </c>
      <c r="Q712" s="30">
        <v>4306970123.0400009</v>
      </c>
      <c r="S712" s="91">
        <v>8337538637.0200005</v>
      </c>
      <c r="T712" s="43">
        <f t="shared" si="30"/>
        <v>33350155</v>
      </c>
      <c r="U712" s="43">
        <f>VLOOKUP(A712,'IVC - CÁLCULO INICIAL'!$A$12:$U$1118,21,0)</f>
        <v>22635306</v>
      </c>
      <c r="V712" s="43">
        <f t="shared" si="31"/>
        <v>10714849</v>
      </c>
      <c r="W712" s="46">
        <f t="shared" si="32"/>
        <v>2678712.25</v>
      </c>
    </row>
    <row r="713" spans="1:23" x14ac:dyDescent="0.2">
      <c r="A713" s="26" t="s">
        <v>1398</v>
      </c>
      <c r="B713" s="9">
        <v>892099317</v>
      </c>
      <c r="C713" s="6" t="s">
        <v>1372</v>
      </c>
      <c r="D713" s="6" t="s">
        <v>1399</v>
      </c>
      <c r="E713" s="9" t="s">
        <v>16</v>
      </c>
      <c r="F713" s="19">
        <v>9894</v>
      </c>
      <c r="G713" s="19">
        <v>15763517178.530001</v>
      </c>
      <c r="H713" s="20">
        <v>5350437304</v>
      </c>
      <c r="I713" s="7">
        <v>0</v>
      </c>
      <c r="J713" s="7">
        <v>5350437304</v>
      </c>
      <c r="K713" s="13">
        <v>0</v>
      </c>
      <c r="L713" s="18">
        <v>109171148.48999999</v>
      </c>
      <c r="M713" s="69">
        <v>0</v>
      </c>
      <c r="N713" s="13">
        <v>0</v>
      </c>
      <c r="O713" s="14">
        <v>0</v>
      </c>
      <c r="P713" s="28">
        <v>1204844982.51</v>
      </c>
      <c r="Q713" s="30">
        <v>9099063743.5300007</v>
      </c>
      <c r="S713" s="91">
        <v>15763517178.530001</v>
      </c>
      <c r="T713" s="43">
        <f t="shared" si="30"/>
        <v>63054069</v>
      </c>
      <c r="U713" s="43">
        <f>VLOOKUP(A713,'IVC - CÁLCULO INICIAL'!$A$12:$U$1118,21,0)</f>
        <v>42795848</v>
      </c>
      <c r="V713" s="43">
        <f t="shared" si="31"/>
        <v>20258221</v>
      </c>
      <c r="W713" s="46">
        <f t="shared" si="32"/>
        <v>5064555.25</v>
      </c>
    </row>
    <row r="714" spans="1:23" x14ac:dyDescent="0.2">
      <c r="A714" s="26" t="s">
        <v>1400</v>
      </c>
      <c r="B714" s="9">
        <v>892099234</v>
      </c>
      <c r="C714" s="6" t="s">
        <v>1372</v>
      </c>
      <c r="D714" s="6" t="s">
        <v>1401</v>
      </c>
      <c r="E714" s="9" t="s">
        <v>16</v>
      </c>
      <c r="F714" s="19">
        <v>10376</v>
      </c>
      <c r="G714" s="19">
        <v>14765453462.450001</v>
      </c>
      <c r="H714" s="20">
        <v>5538605103</v>
      </c>
      <c r="I714" s="7">
        <v>0</v>
      </c>
      <c r="J714" s="7">
        <v>5538605103</v>
      </c>
      <c r="K714" s="13">
        <v>0</v>
      </c>
      <c r="L714" s="18">
        <v>135839821.34999999</v>
      </c>
      <c r="M714" s="69">
        <v>0</v>
      </c>
      <c r="N714" s="13">
        <v>0</v>
      </c>
      <c r="O714" s="14">
        <v>0</v>
      </c>
      <c r="P714" s="28">
        <v>1265618080.99</v>
      </c>
      <c r="Q714" s="30">
        <v>7825390457.1100006</v>
      </c>
      <c r="S714" s="91">
        <v>14765453462.450001</v>
      </c>
      <c r="T714" s="43">
        <f t="shared" si="30"/>
        <v>59061814</v>
      </c>
      <c r="U714" s="43">
        <f>VLOOKUP(A714,'IVC - CÁLCULO INICIAL'!$A$12:$U$1118,21,0)</f>
        <v>40086238</v>
      </c>
      <c r="V714" s="43">
        <f t="shared" si="31"/>
        <v>18975576</v>
      </c>
      <c r="W714" s="46">
        <f t="shared" si="32"/>
        <v>4743894</v>
      </c>
    </row>
    <row r="715" spans="1:23" x14ac:dyDescent="0.2">
      <c r="A715" s="26" t="s">
        <v>1402</v>
      </c>
      <c r="B715" s="9">
        <v>800128428</v>
      </c>
      <c r="C715" s="6" t="s">
        <v>1372</v>
      </c>
      <c r="D715" s="6" t="s">
        <v>1403</v>
      </c>
      <c r="E715" s="9" t="s">
        <v>16</v>
      </c>
      <c r="F715" s="19">
        <v>8736</v>
      </c>
      <c r="G715" s="19">
        <v>12870930567.52</v>
      </c>
      <c r="H715" s="20">
        <v>4707949955</v>
      </c>
      <c r="I715" s="7">
        <v>0</v>
      </c>
      <c r="J715" s="7">
        <v>4707949955</v>
      </c>
      <c r="K715" s="13">
        <v>0</v>
      </c>
      <c r="L715" s="18">
        <v>104024811.29000001</v>
      </c>
      <c r="M715" s="69">
        <v>0</v>
      </c>
      <c r="N715" s="13">
        <v>0</v>
      </c>
      <c r="O715" s="14">
        <v>0</v>
      </c>
      <c r="P715" s="28">
        <v>1065359738.41</v>
      </c>
      <c r="Q715" s="30">
        <v>6993596062.8200006</v>
      </c>
      <c r="S715" s="91">
        <v>12870930567.52</v>
      </c>
      <c r="T715" s="43">
        <f t="shared" si="30"/>
        <v>51483722</v>
      </c>
      <c r="U715" s="43">
        <f>VLOOKUP(A715,'IVC - CÁLCULO INICIAL'!$A$12:$U$1118,21,0)</f>
        <v>34942860.640000001</v>
      </c>
      <c r="V715" s="43">
        <f t="shared" si="31"/>
        <v>16540861.359999999</v>
      </c>
      <c r="W715" s="46">
        <f t="shared" si="32"/>
        <v>4135215.34</v>
      </c>
    </row>
    <row r="716" spans="1:23" x14ac:dyDescent="0.2">
      <c r="A716" s="26" t="s">
        <v>1404</v>
      </c>
      <c r="B716" s="9">
        <v>892099242</v>
      </c>
      <c r="C716" s="6" t="s">
        <v>1372</v>
      </c>
      <c r="D716" s="6" t="s">
        <v>1405</v>
      </c>
      <c r="E716" s="9" t="s">
        <v>16</v>
      </c>
      <c r="F716" s="19">
        <v>9871</v>
      </c>
      <c r="G716" s="19">
        <v>16140658152.9</v>
      </c>
      <c r="H716" s="20">
        <v>5339662235</v>
      </c>
      <c r="I716" s="7">
        <v>0</v>
      </c>
      <c r="J716" s="7">
        <v>5339662235</v>
      </c>
      <c r="K716" s="13">
        <v>0</v>
      </c>
      <c r="L716" s="18">
        <v>120622723.81999999</v>
      </c>
      <c r="M716" s="69">
        <v>0</v>
      </c>
      <c r="N716" s="13">
        <v>0</v>
      </c>
      <c r="O716" s="14">
        <v>0</v>
      </c>
      <c r="P716" s="28">
        <v>1204234810.8399999</v>
      </c>
      <c r="Q716" s="30">
        <v>9476138383.2399998</v>
      </c>
      <c r="S716" s="91">
        <v>16140658152.9</v>
      </c>
      <c r="T716" s="43">
        <f t="shared" si="30"/>
        <v>64562633</v>
      </c>
      <c r="U716" s="43">
        <f>VLOOKUP(A716,'IVC - CÁLCULO INICIAL'!$A$12:$U$1118,21,0)</f>
        <v>43819735.359999999</v>
      </c>
      <c r="V716" s="43">
        <f t="shared" si="31"/>
        <v>20742897.640000001</v>
      </c>
      <c r="W716" s="46">
        <f t="shared" si="32"/>
        <v>5185724.41</v>
      </c>
    </row>
    <row r="717" spans="1:23" x14ac:dyDescent="0.2">
      <c r="A717" s="26" t="s">
        <v>1406</v>
      </c>
      <c r="B717" s="9">
        <v>800172206</v>
      </c>
      <c r="C717" s="6" t="s">
        <v>1372</v>
      </c>
      <c r="D717" s="6" t="s">
        <v>1407</v>
      </c>
      <c r="E717" s="9" t="s">
        <v>16</v>
      </c>
      <c r="F717" s="19">
        <v>7940</v>
      </c>
      <c r="G717" s="19">
        <v>11882040079.190001</v>
      </c>
      <c r="H717" s="20">
        <v>4267379875</v>
      </c>
      <c r="I717" s="7">
        <v>0</v>
      </c>
      <c r="J717" s="7">
        <v>4267379875</v>
      </c>
      <c r="K717" s="13">
        <v>0</v>
      </c>
      <c r="L717" s="18">
        <v>87711933.469999999</v>
      </c>
      <c r="M717" s="69">
        <v>0</v>
      </c>
      <c r="N717" s="13">
        <v>0</v>
      </c>
      <c r="O717" s="14">
        <v>0</v>
      </c>
      <c r="P717" s="28">
        <v>957847489.88999999</v>
      </c>
      <c r="Q717" s="30">
        <v>6569100780.8299999</v>
      </c>
      <c r="S717" s="91">
        <v>11882040079.190001</v>
      </c>
      <c r="T717" s="43">
        <f t="shared" ref="T717:T780" si="33">+ROUND(S717*0.004,0)</f>
        <v>47528160</v>
      </c>
      <c r="U717" s="43">
        <f>VLOOKUP(A717,'IVC - CÁLCULO INICIAL'!$A$12:$U$1118,21,0)</f>
        <v>32258155.359999999</v>
      </c>
      <c r="V717" s="43">
        <f t="shared" ref="V717:V780" si="34">+T717-U717</f>
        <v>15270004.640000001</v>
      </c>
      <c r="W717" s="46">
        <f t="shared" ref="W717:W780" si="35">ROUND(V717/4,2)</f>
        <v>3817501.16</v>
      </c>
    </row>
    <row r="718" spans="1:23" x14ac:dyDescent="0.2">
      <c r="A718" s="26" t="s">
        <v>1408</v>
      </c>
      <c r="B718" s="9">
        <v>800079035</v>
      </c>
      <c r="C718" s="6" t="s">
        <v>1372</v>
      </c>
      <c r="D718" s="6" t="s">
        <v>1409</v>
      </c>
      <c r="E718" s="9" t="s">
        <v>16</v>
      </c>
      <c r="F718" s="19">
        <v>38400</v>
      </c>
      <c r="G718" s="19">
        <v>51189968755.93</v>
      </c>
      <c r="H718" s="20">
        <v>20641761607</v>
      </c>
      <c r="I718" s="7">
        <v>0</v>
      </c>
      <c r="J718" s="7">
        <v>20641761607</v>
      </c>
      <c r="K718" s="13">
        <v>0</v>
      </c>
      <c r="L718" s="18">
        <v>673717031.54999995</v>
      </c>
      <c r="M718" s="69">
        <v>0</v>
      </c>
      <c r="N718" s="13">
        <v>0</v>
      </c>
      <c r="O718" s="14">
        <v>0</v>
      </c>
      <c r="P718" s="28">
        <v>4560789175.6700001</v>
      </c>
      <c r="Q718" s="30">
        <v>25313700941.709999</v>
      </c>
      <c r="S718" s="91">
        <v>51189968755.93</v>
      </c>
      <c r="T718" s="43">
        <f t="shared" si="33"/>
        <v>204759875</v>
      </c>
      <c r="U718" s="43">
        <f>VLOOKUP(A718,'IVC - CÁLCULO INICIAL'!$A$12:$U$1118,21,0)</f>
        <v>138973942</v>
      </c>
      <c r="V718" s="43">
        <f t="shared" si="34"/>
        <v>65785933</v>
      </c>
      <c r="W718" s="46">
        <f t="shared" si="35"/>
        <v>16446483.25</v>
      </c>
    </row>
    <row r="719" spans="1:23" x14ac:dyDescent="0.2">
      <c r="A719" s="26" t="s">
        <v>1410</v>
      </c>
      <c r="B719" s="9">
        <v>892099325</v>
      </c>
      <c r="C719" s="6" t="s">
        <v>1372</v>
      </c>
      <c r="D719" s="6" t="s">
        <v>1411</v>
      </c>
      <c r="E719" s="9" t="s">
        <v>16</v>
      </c>
      <c r="F719" s="19">
        <v>21626</v>
      </c>
      <c r="G719" s="19">
        <v>34177652044.540001</v>
      </c>
      <c r="H719" s="20">
        <v>11704603322</v>
      </c>
      <c r="I719" s="7">
        <v>0</v>
      </c>
      <c r="J719" s="7">
        <v>11704603322</v>
      </c>
      <c r="K719" s="13">
        <v>0</v>
      </c>
      <c r="L719" s="18">
        <v>394375513.24000001</v>
      </c>
      <c r="M719" s="69">
        <v>0</v>
      </c>
      <c r="N719" s="13">
        <v>0</v>
      </c>
      <c r="O719" s="14">
        <v>0</v>
      </c>
      <c r="P719" s="28">
        <v>2628131423.4099998</v>
      </c>
      <c r="Q719" s="30">
        <v>19450541785.889999</v>
      </c>
      <c r="S719" s="91">
        <v>34177652044.540001</v>
      </c>
      <c r="T719" s="43">
        <f t="shared" si="33"/>
        <v>136710608</v>
      </c>
      <c r="U719" s="43">
        <f>VLOOKUP(A719,'IVC - CÁLCULO INICIAL'!$A$12:$U$1118,21,0)</f>
        <v>92787770</v>
      </c>
      <c r="V719" s="43">
        <f t="shared" si="34"/>
        <v>43922838</v>
      </c>
      <c r="W719" s="46">
        <f t="shared" si="35"/>
        <v>10980709.5</v>
      </c>
    </row>
    <row r="720" spans="1:23" x14ac:dyDescent="0.2">
      <c r="A720" s="26" t="s">
        <v>1412</v>
      </c>
      <c r="B720" s="9">
        <v>892099309</v>
      </c>
      <c r="C720" s="6" t="s">
        <v>1372</v>
      </c>
      <c r="D720" s="6" t="s">
        <v>1413</v>
      </c>
      <c r="E720" s="9" t="s">
        <v>16</v>
      </c>
      <c r="F720" s="19">
        <v>7274</v>
      </c>
      <c r="G720" s="19">
        <v>11734536696.379999</v>
      </c>
      <c r="H720" s="20">
        <v>3917836663</v>
      </c>
      <c r="I720" s="7">
        <v>0</v>
      </c>
      <c r="J720" s="7">
        <v>3917836663</v>
      </c>
      <c r="K720" s="13">
        <v>0</v>
      </c>
      <c r="L720" s="18">
        <v>102523394.94</v>
      </c>
      <c r="M720" s="69">
        <v>0</v>
      </c>
      <c r="N720" s="13">
        <v>0</v>
      </c>
      <c r="O720" s="14">
        <v>0</v>
      </c>
      <c r="P720" s="28">
        <v>886579438.66999996</v>
      </c>
      <c r="Q720" s="30">
        <v>6827597199.7699995</v>
      </c>
      <c r="S720" s="91">
        <v>11734536696.379999</v>
      </c>
      <c r="T720" s="43">
        <f t="shared" si="33"/>
        <v>46938147</v>
      </c>
      <c r="U720" s="43">
        <f>VLOOKUP(A720,'IVC - CÁLCULO INICIAL'!$A$12:$U$1118,21,0)</f>
        <v>31857703.359999999</v>
      </c>
      <c r="V720" s="43">
        <f t="shared" si="34"/>
        <v>15080443.640000001</v>
      </c>
      <c r="W720" s="46">
        <f t="shared" si="35"/>
        <v>3770110.91</v>
      </c>
    </row>
    <row r="721" spans="1:23" x14ac:dyDescent="0.2">
      <c r="A721" s="26" t="s">
        <v>1414</v>
      </c>
      <c r="B721" s="9">
        <v>800098195</v>
      </c>
      <c r="C721" s="6" t="s">
        <v>1372</v>
      </c>
      <c r="D721" s="6" t="s">
        <v>723</v>
      </c>
      <c r="E721" s="9" t="s">
        <v>16</v>
      </c>
      <c r="F721" s="19">
        <v>9949</v>
      </c>
      <c r="G721" s="19">
        <v>15728283686.51</v>
      </c>
      <c r="H721" s="20">
        <v>5419361313</v>
      </c>
      <c r="I721" s="7">
        <v>0</v>
      </c>
      <c r="J721" s="7">
        <v>5419361313</v>
      </c>
      <c r="K721" s="13">
        <v>0</v>
      </c>
      <c r="L721" s="18">
        <v>162447111.15000001</v>
      </c>
      <c r="M721" s="69">
        <v>0</v>
      </c>
      <c r="N721" s="13">
        <v>0</v>
      </c>
      <c r="O721" s="14">
        <v>0</v>
      </c>
      <c r="P721" s="28">
        <v>1212777214.24</v>
      </c>
      <c r="Q721" s="30">
        <v>8933698048.1200008</v>
      </c>
      <c r="S721" s="91">
        <v>15728283686.51</v>
      </c>
      <c r="T721" s="43">
        <f t="shared" si="33"/>
        <v>62913135</v>
      </c>
      <c r="U721" s="43">
        <f>VLOOKUP(A721,'IVC - CÁLCULO INICIAL'!$A$12:$U$1118,21,0)</f>
        <v>42700194</v>
      </c>
      <c r="V721" s="43">
        <f t="shared" si="34"/>
        <v>20212941</v>
      </c>
      <c r="W721" s="46">
        <f t="shared" si="35"/>
        <v>5053235.25</v>
      </c>
    </row>
    <row r="722" spans="1:23" x14ac:dyDescent="0.2">
      <c r="A722" s="26" t="s">
        <v>1415</v>
      </c>
      <c r="B722" s="9">
        <v>800098199</v>
      </c>
      <c r="C722" s="6" t="s">
        <v>1372</v>
      </c>
      <c r="D722" s="6" t="s">
        <v>1416</v>
      </c>
      <c r="E722" s="9" t="s">
        <v>16</v>
      </c>
      <c r="F722" s="19">
        <v>8709</v>
      </c>
      <c r="G722" s="19">
        <v>13989499022.370003</v>
      </c>
      <c r="H722" s="20">
        <v>4712422942</v>
      </c>
      <c r="I722" s="7">
        <v>0</v>
      </c>
      <c r="J722" s="7">
        <v>4712422942</v>
      </c>
      <c r="K722" s="13">
        <v>0</v>
      </c>
      <c r="L722" s="18">
        <v>205162390.31</v>
      </c>
      <c r="M722" s="69">
        <v>0</v>
      </c>
      <c r="N722" s="13">
        <v>0</v>
      </c>
      <c r="O722" s="14">
        <v>0</v>
      </c>
      <c r="P722" s="28">
        <v>1061576674.05</v>
      </c>
      <c r="Q722" s="30">
        <v>8010337016.0100012</v>
      </c>
      <c r="S722" s="91">
        <v>13989499022.370003</v>
      </c>
      <c r="T722" s="43">
        <f t="shared" si="33"/>
        <v>55957996</v>
      </c>
      <c r="U722" s="43">
        <f>VLOOKUP(A722,'IVC - CÁLCULO INICIAL'!$A$12:$U$1118,21,0)</f>
        <v>37979625.359999999</v>
      </c>
      <c r="V722" s="43">
        <f t="shared" si="34"/>
        <v>17978370.640000001</v>
      </c>
      <c r="W722" s="46">
        <f t="shared" si="35"/>
        <v>4494592.66</v>
      </c>
    </row>
    <row r="723" spans="1:23" x14ac:dyDescent="0.2">
      <c r="A723" s="26" t="s">
        <v>1417</v>
      </c>
      <c r="B723" s="9">
        <v>800098203</v>
      </c>
      <c r="C723" s="6" t="s">
        <v>1372</v>
      </c>
      <c r="D723" s="6" t="s">
        <v>1418</v>
      </c>
      <c r="E723" s="9" t="s">
        <v>16</v>
      </c>
      <c r="F723" s="19">
        <v>6453</v>
      </c>
      <c r="G723" s="19">
        <v>9886836760.6599998</v>
      </c>
      <c r="H723" s="20">
        <v>3452291873</v>
      </c>
      <c r="I723" s="7">
        <v>0</v>
      </c>
      <c r="J723" s="7">
        <v>3452291873</v>
      </c>
      <c r="K723" s="13">
        <v>0</v>
      </c>
      <c r="L723" s="18">
        <v>82115457.719999999</v>
      </c>
      <c r="M723" s="69">
        <v>0</v>
      </c>
      <c r="N723" s="13">
        <v>0</v>
      </c>
      <c r="O723" s="14">
        <v>0</v>
      </c>
      <c r="P723" s="28">
        <v>764789173.03999996</v>
      </c>
      <c r="Q723" s="30">
        <v>5587640256.8999996</v>
      </c>
      <c r="S723" s="91">
        <v>9886836760.6599998</v>
      </c>
      <c r="T723" s="43">
        <f t="shared" si="33"/>
        <v>39547347</v>
      </c>
      <c r="U723" s="43">
        <f>VLOOKUP(A723,'IVC - CÁLCULO INICIAL'!$A$12:$U$1118,21,0)</f>
        <v>26841444</v>
      </c>
      <c r="V723" s="43">
        <f t="shared" si="34"/>
        <v>12705903</v>
      </c>
      <c r="W723" s="46">
        <f t="shared" si="35"/>
        <v>3176475.75</v>
      </c>
    </row>
    <row r="724" spans="1:23" x14ac:dyDescent="0.2">
      <c r="A724" s="26" t="s">
        <v>1419</v>
      </c>
      <c r="B724" s="9">
        <v>800098205</v>
      </c>
      <c r="C724" s="6" t="s">
        <v>1372</v>
      </c>
      <c r="D724" s="6" t="s">
        <v>1420</v>
      </c>
      <c r="E724" s="9" t="s">
        <v>16</v>
      </c>
      <c r="F724" s="19">
        <v>5985</v>
      </c>
      <c r="G724" s="19">
        <v>9907776135.0999985</v>
      </c>
      <c r="H724" s="20">
        <v>3127757570</v>
      </c>
      <c r="I724" s="7">
        <v>0</v>
      </c>
      <c r="J724" s="7">
        <v>3127757570</v>
      </c>
      <c r="K724" s="13">
        <v>0</v>
      </c>
      <c r="L724" s="18">
        <v>73012875.060000002</v>
      </c>
      <c r="M724" s="69">
        <v>0</v>
      </c>
      <c r="N724" s="13">
        <v>0</v>
      </c>
      <c r="O724" s="14">
        <v>0</v>
      </c>
      <c r="P724" s="28">
        <v>730131422.10000002</v>
      </c>
      <c r="Q724" s="30">
        <v>5976874267.9399996</v>
      </c>
      <c r="S724" s="91">
        <v>9907776135.0999985</v>
      </c>
      <c r="T724" s="43">
        <f t="shared" si="33"/>
        <v>39631105</v>
      </c>
      <c r="U724" s="43">
        <f>VLOOKUP(A724,'IVC - CÁLCULO INICIAL'!$A$12:$U$1118,21,0)</f>
        <v>26898291.359999999</v>
      </c>
      <c r="V724" s="43">
        <f t="shared" si="34"/>
        <v>12732813.640000001</v>
      </c>
      <c r="W724" s="46">
        <f t="shared" si="35"/>
        <v>3183203.41</v>
      </c>
    </row>
    <row r="725" spans="1:23" x14ac:dyDescent="0.2">
      <c r="A725" s="26" t="s">
        <v>1421</v>
      </c>
      <c r="B725" s="9">
        <v>892099246</v>
      </c>
      <c r="C725" s="6" t="s">
        <v>1372</v>
      </c>
      <c r="D725" s="6" t="s">
        <v>1422</v>
      </c>
      <c r="E725" s="9" t="s">
        <v>16</v>
      </c>
      <c r="F725" s="19">
        <v>1444</v>
      </c>
      <c r="G725" s="19">
        <v>2260464440.1700001</v>
      </c>
      <c r="H725" s="20">
        <v>751246668</v>
      </c>
      <c r="I725" s="7">
        <v>0</v>
      </c>
      <c r="J725" s="7">
        <v>751246668</v>
      </c>
      <c r="K725" s="13">
        <v>0</v>
      </c>
      <c r="L725" s="18">
        <v>19522535.760000002</v>
      </c>
      <c r="M725" s="69">
        <v>0</v>
      </c>
      <c r="N725" s="13">
        <v>0</v>
      </c>
      <c r="O725" s="14">
        <v>0</v>
      </c>
      <c r="P725" s="28">
        <v>176095544.38999999</v>
      </c>
      <c r="Q725" s="30">
        <v>1313599692.02</v>
      </c>
      <c r="S725" s="91">
        <v>2260464440.1700001</v>
      </c>
      <c r="T725" s="43">
        <f t="shared" si="33"/>
        <v>9041858</v>
      </c>
      <c r="U725" s="43">
        <f>VLOOKUP(A725,'IVC - CÁLCULO INICIAL'!$A$12:$U$1118,21,0)</f>
        <v>6136859.3600000003</v>
      </c>
      <c r="V725" s="43">
        <f t="shared" si="34"/>
        <v>2904998.6399999997</v>
      </c>
      <c r="W725" s="46">
        <f t="shared" si="35"/>
        <v>726249.66</v>
      </c>
    </row>
    <row r="726" spans="1:23" x14ac:dyDescent="0.2">
      <c r="A726" s="26" t="s">
        <v>1423</v>
      </c>
      <c r="B726" s="9">
        <v>892099548</v>
      </c>
      <c r="C726" s="6" t="s">
        <v>1372</v>
      </c>
      <c r="D726" s="6" t="s">
        <v>863</v>
      </c>
      <c r="E726" s="9" t="s">
        <v>16</v>
      </c>
      <c r="F726" s="19">
        <v>14367</v>
      </c>
      <c r="G726" s="19">
        <v>24123909283.720001</v>
      </c>
      <c r="H726" s="20">
        <v>7723859838</v>
      </c>
      <c r="I726" s="7">
        <v>0</v>
      </c>
      <c r="J726" s="7">
        <v>7723859838</v>
      </c>
      <c r="K726" s="13">
        <v>0</v>
      </c>
      <c r="L726" s="18">
        <v>292494015.54000002</v>
      </c>
      <c r="M726" s="69">
        <v>0</v>
      </c>
      <c r="N726" s="13">
        <v>0</v>
      </c>
      <c r="O726" s="14">
        <v>0</v>
      </c>
      <c r="P726" s="28">
        <v>1751558800.1600001</v>
      </c>
      <c r="Q726" s="30">
        <v>14355996630.02</v>
      </c>
      <c r="S726" s="91">
        <v>24123909283.720001</v>
      </c>
      <c r="T726" s="43">
        <f t="shared" si="33"/>
        <v>96495637</v>
      </c>
      <c r="U726" s="43">
        <f>VLOOKUP(A726,'IVC - CÁLCULO INICIAL'!$A$12:$U$1118,21,0)</f>
        <v>65493198</v>
      </c>
      <c r="V726" s="43">
        <f t="shared" si="34"/>
        <v>31002439</v>
      </c>
      <c r="W726" s="46">
        <f t="shared" si="35"/>
        <v>7750609.75</v>
      </c>
    </row>
    <row r="727" spans="1:23" x14ac:dyDescent="0.2">
      <c r="A727" s="26" t="s">
        <v>1424</v>
      </c>
      <c r="B727" s="9">
        <v>892099173</v>
      </c>
      <c r="C727" s="6" t="s">
        <v>1372</v>
      </c>
      <c r="D727" s="6" t="s">
        <v>1425</v>
      </c>
      <c r="E727" s="9" t="s">
        <v>16</v>
      </c>
      <c r="F727" s="19">
        <v>15881</v>
      </c>
      <c r="G727" s="19">
        <v>25154689023.119999</v>
      </c>
      <c r="H727" s="20">
        <v>8468120673</v>
      </c>
      <c r="I727" s="7">
        <v>0</v>
      </c>
      <c r="J727" s="7">
        <v>8468120673</v>
      </c>
      <c r="K727" s="13">
        <v>0</v>
      </c>
      <c r="L727" s="18">
        <v>177643356.72999999</v>
      </c>
      <c r="M727" s="69">
        <v>0</v>
      </c>
      <c r="N727" s="13">
        <v>0</v>
      </c>
      <c r="O727" s="14">
        <v>0</v>
      </c>
      <c r="P727" s="28">
        <v>1936562850.95</v>
      </c>
      <c r="Q727" s="30">
        <v>14572362142.439999</v>
      </c>
      <c r="S727" s="91">
        <v>25154689023.119999</v>
      </c>
      <c r="T727" s="43">
        <f t="shared" si="33"/>
        <v>100618756</v>
      </c>
      <c r="U727" s="43">
        <f>VLOOKUP(A727,'IVC - CÁLCULO INICIAL'!$A$12:$U$1118,21,0)</f>
        <v>68291628</v>
      </c>
      <c r="V727" s="43">
        <f t="shared" si="34"/>
        <v>32327128</v>
      </c>
      <c r="W727" s="46">
        <f t="shared" si="35"/>
        <v>8081782</v>
      </c>
    </row>
    <row r="728" spans="1:23" x14ac:dyDescent="0.2">
      <c r="A728" s="26" t="s">
        <v>1426</v>
      </c>
      <c r="B728" s="9">
        <v>891280000</v>
      </c>
      <c r="C728" s="6" t="s">
        <v>1427</v>
      </c>
      <c r="D728" s="6" t="s">
        <v>1428</v>
      </c>
      <c r="E728" s="9" t="s">
        <v>49</v>
      </c>
      <c r="F728" s="19">
        <v>242615</v>
      </c>
      <c r="G728" s="19">
        <v>409758889784.58008</v>
      </c>
      <c r="H728" s="20">
        <v>130762350694</v>
      </c>
      <c r="I728" s="7">
        <v>0</v>
      </c>
      <c r="J728" s="7">
        <v>130762350694</v>
      </c>
      <c r="K728" s="13">
        <v>0</v>
      </c>
      <c r="L728" s="18">
        <v>4724950938.2700005</v>
      </c>
      <c r="M728" s="69">
        <v>0</v>
      </c>
      <c r="N728" s="13">
        <v>0</v>
      </c>
      <c r="O728" s="14">
        <v>2204451356.02</v>
      </c>
      <c r="P728" s="28">
        <v>12939075143.299999</v>
      </c>
      <c r="Q728" s="30">
        <v>259128061652.99005</v>
      </c>
      <c r="S728" s="91">
        <v>409758889784.58008</v>
      </c>
      <c r="T728" s="43">
        <f t="shared" si="33"/>
        <v>1639035559</v>
      </c>
      <c r="U728" s="43">
        <f>VLOOKUP(A728,'IVC - CÁLCULO INICIAL'!$A$12:$U$1118,21,0)</f>
        <v>1112440770</v>
      </c>
      <c r="V728" s="43">
        <f t="shared" si="34"/>
        <v>526594789</v>
      </c>
      <c r="W728" s="46">
        <f t="shared" si="35"/>
        <v>131648697.25</v>
      </c>
    </row>
    <row r="729" spans="1:23" x14ac:dyDescent="0.2">
      <c r="A729" s="26" t="s">
        <v>1429</v>
      </c>
      <c r="B729" s="9">
        <v>800099054</v>
      </c>
      <c r="C729" s="6" t="s">
        <v>1427</v>
      </c>
      <c r="D729" s="6" t="s">
        <v>929</v>
      </c>
      <c r="E729" s="9" t="s">
        <v>13</v>
      </c>
      <c r="F729" s="19">
        <v>7212</v>
      </c>
      <c r="G729" s="19">
        <v>11432250161.720001</v>
      </c>
      <c r="H729" s="20">
        <v>3854103606</v>
      </c>
      <c r="I729" s="7">
        <v>0</v>
      </c>
      <c r="J729" s="7">
        <v>3854103606</v>
      </c>
      <c r="K729" s="13">
        <v>0</v>
      </c>
      <c r="L729" s="18">
        <v>106212671.73</v>
      </c>
      <c r="M729" s="69">
        <v>0</v>
      </c>
      <c r="N729" s="13">
        <v>0</v>
      </c>
      <c r="O729" s="14">
        <v>0</v>
      </c>
      <c r="P729" s="28">
        <v>382808768.82999998</v>
      </c>
      <c r="Q729" s="30">
        <v>7089125115.1599998</v>
      </c>
      <c r="S729" s="91">
        <v>11432250161.720001</v>
      </c>
      <c r="T729" s="43">
        <f t="shared" si="33"/>
        <v>45729001</v>
      </c>
      <c r="U729" s="43">
        <f>VLOOKUP(A729,'IVC - CÁLCULO INICIAL'!$A$12:$U$1118,21,0)</f>
        <v>31037035.359999999</v>
      </c>
      <c r="V729" s="43">
        <f t="shared" si="34"/>
        <v>14691965.640000001</v>
      </c>
      <c r="W729" s="46">
        <f t="shared" si="35"/>
        <v>3672991.41</v>
      </c>
    </row>
    <row r="730" spans="1:23" x14ac:dyDescent="0.2">
      <c r="A730" s="26" t="s">
        <v>1430</v>
      </c>
      <c r="B730" s="9">
        <v>800099052</v>
      </c>
      <c r="C730" s="6" t="s">
        <v>1427</v>
      </c>
      <c r="D730" s="6" t="s">
        <v>1431</v>
      </c>
      <c r="E730" s="9" t="s">
        <v>13</v>
      </c>
      <c r="F730" s="19">
        <v>6960</v>
      </c>
      <c r="G730" s="19">
        <v>10953850383.98</v>
      </c>
      <c r="H730" s="20">
        <v>3765652264</v>
      </c>
      <c r="I730" s="7">
        <v>0</v>
      </c>
      <c r="J730" s="7">
        <v>3765652264</v>
      </c>
      <c r="K730" s="13">
        <v>0</v>
      </c>
      <c r="L730" s="18">
        <v>77251709.150000006</v>
      </c>
      <c r="M730" s="69">
        <v>0</v>
      </c>
      <c r="N730" s="13">
        <v>0</v>
      </c>
      <c r="O730" s="14">
        <v>0</v>
      </c>
      <c r="P730" s="28">
        <v>371281277.67000002</v>
      </c>
      <c r="Q730" s="30">
        <v>6739665133.1599998</v>
      </c>
      <c r="S730" s="91">
        <v>10953850383.98</v>
      </c>
      <c r="T730" s="43">
        <f t="shared" si="33"/>
        <v>43815402</v>
      </c>
      <c r="U730" s="43">
        <f>VLOOKUP(A730,'IVC - CÁLCULO INICIAL'!$A$12:$U$1118,21,0)</f>
        <v>29738244</v>
      </c>
      <c r="V730" s="43">
        <f t="shared" si="34"/>
        <v>14077158</v>
      </c>
      <c r="W730" s="46">
        <f t="shared" si="35"/>
        <v>3519289.5</v>
      </c>
    </row>
    <row r="731" spans="1:23" x14ac:dyDescent="0.2">
      <c r="A731" s="26" t="s">
        <v>1432</v>
      </c>
      <c r="B731" s="9">
        <v>800099055</v>
      </c>
      <c r="C731" s="6" t="s">
        <v>1427</v>
      </c>
      <c r="D731" s="6" t="s">
        <v>1433</v>
      </c>
      <c r="E731" s="9" t="s">
        <v>13</v>
      </c>
      <c r="F731" s="19">
        <v>6230</v>
      </c>
      <c r="G731" s="19">
        <v>11038220078.290001</v>
      </c>
      <c r="H731" s="20">
        <v>3335008245</v>
      </c>
      <c r="I731" s="7">
        <v>0</v>
      </c>
      <c r="J731" s="7">
        <v>3335008245</v>
      </c>
      <c r="K731" s="13">
        <v>0</v>
      </c>
      <c r="L731" s="18">
        <v>79914812.799999997</v>
      </c>
      <c r="M731" s="69">
        <v>0</v>
      </c>
      <c r="N731" s="13">
        <v>37125718</v>
      </c>
      <c r="O731" s="14">
        <v>0</v>
      </c>
      <c r="P731" s="28">
        <v>332109154.94999999</v>
      </c>
      <c r="Q731" s="30">
        <v>7254062147.5400009</v>
      </c>
      <c r="S731" s="91">
        <v>11038220078.290001</v>
      </c>
      <c r="T731" s="43">
        <f t="shared" si="33"/>
        <v>44152880</v>
      </c>
      <c r="U731" s="43">
        <f>VLOOKUP(A731,'IVC - CÁLCULO INICIAL'!$A$12:$U$1118,21,0)</f>
        <v>29967296</v>
      </c>
      <c r="V731" s="43">
        <f t="shared" si="34"/>
        <v>14185584</v>
      </c>
      <c r="W731" s="46">
        <f t="shared" si="35"/>
        <v>3546396</v>
      </c>
    </row>
    <row r="732" spans="1:23" x14ac:dyDescent="0.2">
      <c r="A732" s="26" t="s">
        <v>1434</v>
      </c>
      <c r="B732" s="9">
        <v>800099058</v>
      </c>
      <c r="C732" s="6" t="s">
        <v>1427</v>
      </c>
      <c r="D732" s="6" t="s">
        <v>1435</v>
      </c>
      <c r="E732" s="9" t="s">
        <v>13</v>
      </c>
      <c r="F732" s="19">
        <v>5983</v>
      </c>
      <c r="G732" s="19">
        <v>9610529929.4099998</v>
      </c>
      <c r="H732" s="20">
        <v>3240568215</v>
      </c>
      <c r="I732" s="7">
        <v>0</v>
      </c>
      <c r="J732" s="7">
        <v>3240568215</v>
      </c>
      <c r="K732" s="13">
        <v>0</v>
      </c>
      <c r="L732" s="18">
        <v>67931015.659999996</v>
      </c>
      <c r="M732" s="69">
        <v>0</v>
      </c>
      <c r="N732" s="13">
        <v>37234661</v>
      </c>
      <c r="O732" s="14">
        <v>0</v>
      </c>
      <c r="P732" s="28">
        <v>319033991.37</v>
      </c>
      <c r="Q732" s="30">
        <v>5945762046.3800001</v>
      </c>
      <c r="S732" s="91">
        <v>9610529929.4099998</v>
      </c>
      <c r="T732" s="43">
        <f t="shared" si="33"/>
        <v>38442120</v>
      </c>
      <c r="U732" s="43">
        <f>VLOOKUP(A732,'IVC - CÁLCULO INICIAL'!$A$12:$U$1118,21,0)</f>
        <v>26091308</v>
      </c>
      <c r="V732" s="43">
        <f t="shared" si="34"/>
        <v>12350812</v>
      </c>
      <c r="W732" s="46">
        <f t="shared" si="35"/>
        <v>3087703</v>
      </c>
    </row>
    <row r="733" spans="1:23" x14ac:dyDescent="0.2">
      <c r="A733" s="26" t="s">
        <v>1436</v>
      </c>
      <c r="B733" s="9">
        <v>800099061</v>
      </c>
      <c r="C733" s="6" t="s">
        <v>1427</v>
      </c>
      <c r="D733" s="6" t="s">
        <v>1437</v>
      </c>
      <c r="E733" s="9" t="s">
        <v>16</v>
      </c>
      <c r="F733" s="19">
        <v>35133</v>
      </c>
      <c r="G733" s="19">
        <v>48670031695.849998</v>
      </c>
      <c r="H733" s="20">
        <v>18852848563</v>
      </c>
      <c r="I733" s="7">
        <v>0</v>
      </c>
      <c r="J733" s="7">
        <v>18852848563</v>
      </c>
      <c r="K733" s="13">
        <v>0</v>
      </c>
      <c r="L733" s="18">
        <v>459271633.76999998</v>
      </c>
      <c r="M733" s="69">
        <v>0</v>
      </c>
      <c r="N733" s="13">
        <v>1041671993</v>
      </c>
      <c r="O733" s="14">
        <v>0</v>
      </c>
      <c r="P733" s="28">
        <v>1844398585.0799999</v>
      </c>
      <c r="Q733" s="30">
        <v>26471840921</v>
      </c>
      <c r="S733" s="91">
        <v>48670031695.849998</v>
      </c>
      <c r="T733" s="43">
        <f t="shared" si="33"/>
        <v>194680127</v>
      </c>
      <c r="U733" s="43">
        <f>VLOOKUP(A733,'IVC - CÁLCULO INICIAL'!$A$12:$U$1118,21,0)</f>
        <v>132132648.64</v>
      </c>
      <c r="V733" s="43">
        <f t="shared" si="34"/>
        <v>62547478.359999999</v>
      </c>
      <c r="W733" s="46">
        <f t="shared" si="35"/>
        <v>15636869.59</v>
      </c>
    </row>
    <row r="734" spans="1:23" x14ac:dyDescent="0.2">
      <c r="A734" s="26" t="s">
        <v>1438</v>
      </c>
      <c r="B734" s="9">
        <v>800035482</v>
      </c>
      <c r="C734" s="6" t="s">
        <v>1427</v>
      </c>
      <c r="D734" s="6" t="s">
        <v>413</v>
      </c>
      <c r="E734" s="9" t="s">
        <v>13</v>
      </c>
      <c r="F734" s="19">
        <v>4747</v>
      </c>
      <c r="G734" s="19">
        <v>7767435415.6099987</v>
      </c>
      <c r="H734" s="20">
        <v>2539447584</v>
      </c>
      <c r="I734" s="7">
        <v>0</v>
      </c>
      <c r="J734" s="7">
        <v>2539447584</v>
      </c>
      <c r="K734" s="13">
        <v>0</v>
      </c>
      <c r="L734" s="18">
        <v>67252273.890000001</v>
      </c>
      <c r="M734" s="69">
        <v>0</v>
      </c>
      <c r="N734" s="13">
        <v>0</v>
      </c>
      <c r="O734" s="14">
        <v>0</v>
      </c>
      <c r="P734" s="28">
        <v>253231229.34999999</v>
      </c>
      <c r="Q734" s="30">
        <v>4907504328.3699989</v>
      </c>
      <c r="S734" s="91">
        <v>7767435415.6099987</v>
      </c>
      <c r="T734" s="43">
        <f t="shared" si="33"/>
        <v>31069742</v>
      </c>
      <c r="U734" s="43">
        <f>VLOOKUP(A734,'IVC - CÁLCULO INICIAL'!$A$12:$U$1118,21,0)</f>
        <v>21087552</v>
      </c>
      <c r="V734" s="43">
        <f t="shared" si="34"/>
        <v>9982190</v>
      </c>
      <c r="W734" s="46">
        <f t="shared" si="35"/>
        <v>2495547.5</v>
      </c>
    </row>
    <row r="735" spans="1:23" x14ac:dyDescent="0.2">
      <c r="A735" s="26" t="s">
        <v>1439</v>
      </c>
      <c r="B735" s="9">
        <v>800099062</v>
      </c>
      <c r="C735" s="6" t="s">
        <v>1427</v>
      </c>
      <c r="D735" s="6" t="s">
        <v>1440</v>
      </c>
      <c r="E735" s="9" t="s">
        <v>13</v>
      </c>
      <c r="F735" s="19">
        <v>18294</v>
      </c>
      <c r="G735" s="19">
        <v>29434224452.260002</v>
      </c>
      <c r="H735" s="20">
        <v>9863803432</v>
      </c>
      <c r="I735" s="7">
        <v>0</v>
      </c>
      <c r="J735" s="7">
        <v>9863803432</v>
      </c>
      <c r="K735" s="13">
        <v>0</v>
      </c>
      <c r="L735" s="18">
        <v>250723850.18000001</v>
      </c>
      <c r="M735" s="69">
        <v>0</v>
      </c>
      <c r="N735" s="13">
        <v>0</v>
      </c>
      <c r="O735" s="14">
        <v>0</v>
      </c>
      <c r="P735" s="28">
        <v>975940883.25999999</v>
      </c>
      <c r="Q735" s="30">
        <v>18343756286.82</v>
      </c>
      <c r="S735" s="91">
        <v>29434224452.260002</v>
      </c>
      <c r="T735" s="43">
        <f t="shared" si="33"/>
        <v>117736898</v>
      </c>
      <c r="U735" s="43">
        <f>VLOOKUP(A735,'IVC - CÁLCULO INICIAL'!$A$12:$U$1118,21,0)</f>
        <v>79909996</v>
      </c>
      <c r="V735" s="43">
        <f t="shared" si="34"/>
        <v>37826902</v>
      </c>
      <c r="W735" s="46">
        <f t="shared" si="35"/>
        <v>9456725.5</v>
      </c>
    </row>
    <row r="736" spans="1:23" x14ac:dyDescent="0.2">
      <c r="A736" s="26" t="s">
        <v>1441</v>
      </c>
      <c r="B736" s="9">
        <v>800019816</v>
      </c>
      <c r="C736" s="6" t="s">
        <v>1427</v>
      </c>
      <c r="D736" s="6" t="s">
        <v>1442</v>
      </c>
      <c r="E736" s="9" t="s">
        <v>13</v>
      </c>
      <c r="F736" s="19">
        <v>7398</v>
      </c>
      <c r="G736" s="19">
        <v>12139362661.08</v>
      </c>
      <c r="H736" s="20">
        <v>3973945692</v>
      </c>
      <c r="I736" s="7">
        <v>0</v>
      </c>
      <c r="J736" s="7">
        <v>3973945692</v>
      </c>
      <c r="K736" s="13">
        <v>0</v>
      </c>
      <c r="L736" s="18">
        <v>82730243.670000002</v>
      </c>
      <c r="M736" s="69">
        <v>0</v>
      </c>
      <c r="N736" s="13">
        <v>0</v>
      </c>
      <c r="O736" s="14">
        <v>0</v>
      </c>
      <c r="P736" s="28">
        <v>394763204.10000002</v>
      </c>
      <c r="Q736" s="30">
        <v>7687923521.3099995</v>
      </c>
      <c r="S736" s="91">
        <v>12139362661.08</v>
      </c>
      <c r="T736" s="43">
        <f t="shared" si="33"/>
        <v>48557451</v>
      </c>
      <c r="U736" s="43">
        <f>VLOOKUP(A736,'IVC - CÁLCULO INICIAL'!$A$12:$U$1118,21,0)</f>
        <v>32956751.359999999</v>
      </c>
      <c r="V736" s="43">
        <f t="shared" si="34"/>
        <v>15600699.640000001</v>
      </c>
      <c r="W736" s="46">
        <f t="shared" si="35"/>
        <v>3900174.91</v>
      </c>
    </row>
    <row r="737" spans="1:23" x14ac:dyDescent="0.2">
      <c r="A737" s="26" t="s">
        <v>1443</v>
      </c>
      <c r="B737" s="9">
        <v>800019000</v>
      </c>
      <c r="C737" s="6" t="s">
        <v>1427</v>
      </c>
      <c r="D737" s="6" t="s">
        <v>1444</v>
      </c>
      <c r="E737" s="9" t="s">
        <v>13</v>
      </c>
      <c r="F737" s="19">
        <v>8234</v>
      </c>
      <c r="G737" s="19">
        <v>14067230098.819998</v>
      </c>
      <c r="H737" s="20">
        <v>4383295982</v>
      </c>
      <c r="I737" s="7">
        <v>0</v>
      </c>
      <c r="J737" s="7">
        <v>4383295982</v>
      </c>
      <c r="K737" s="13">
        <v>0</v>
      </c>
      <c r="L737" s="18">
        <v>94342551.359999999</v>
      </c>
      <c r="M737" s="69">
        <v>0</v>
      </c>
      <c r="N737" s="13">
        <v>19476203</v>
      </c>
      <c r="O737" s="14">
        <v>0</v>
      </c>
      <c r="P737" s="28">
        <v>439272128.29000002</v>
      </c>
      <c r="Q737" s="30">
        <v>9130843234.1699982</v>
      </c>
      <c r="S737" s="91">
        <v>14067230098.819998</v>
      </c>
      <c r="T737" s="43">
        <f t="shared" si="33"/>
        <v>56268920</v>
      </c>
      <c r="U737" s="43">
        <f>VLOOKUP(A737,'IVC - CÁLCULO INICIAL'!$A$12:$U$1118,21,0)</f>
        <v>38190654.640000001</v>
      </c>
      <c r="V737" s="43">
        <f t="shared" si="34"/>
        <v>18078265.359999999</v>
      </c>
      <c r="W737" s="46">
        <f t="shared" si="35"/>
        <v>4519566.34</v>
      </c>
    </row>
    <row r="738" spans="1:23" x14ac:dyDescent="0.2">
      <c r="A738" s="26" t="s">
        <v>1445</v>
      </c>
      <c r="B738" s="9">
        <v>800099064</v>
      </c>
      <c r="C738" s="6" t="s">
        <v>1427</v>
      </c>
      <c r="D738" s="6" t="s">
        <v>1446</v>
      </c>
      <c r="E738" s="9" t="s">
        <v>13</v>
      </c>
      <c r="F738" s="19">
        <v>5880</v>
      </c>
      <c r="G738" s="19">
        <v>9639492094.7700005</v>
      </c>
      <c r="H738" s="20">
        <v>3168396290</v>
      </c>
      <c r="I738" s="7">
        <v>0</v>
      </c>
      <c r="J738" s="7">
        <v>3168396290</v>
      </c>
      <c r="K738" s="13">
        <v>0</v>
      </c>
      <c r="L738" s="18">
        <v>66550177.950000003</v>
      </c>
      <c r="M738" s="69">
        <v>0</v>
      </c>
      <c r="N738" s="13">
        <v>0</v>
      </c>
      <c r="O738" s="14">
        <v>0</v>
      </c>
      <c r="P738" s="28">
        <v>313643821.88999999</v>
      </c>
      <c r="Q738" s="30">
        <v>6090901804.9300003</v>
      </c>
      <c r="S738" s="91">
        <v>9639492094.7700005</v>
      </c>
      <c r="T738" s="43">
        <f t="shared" si="33"/>
        <v>38557968</v>
      </c>
      <c r="U738" s="43">
        <f>VLOOKUP(A738,'IVC - CÁLCULO INICIAL'!$A$12:$U$1118,21,0)</f>
        <v>26169936</v>
      </c>
      <c r="V738" s="43">
        <f t="shared" si="34"/>
        <v>12388032</v>
      </c>
      <c r="W738" s="46">
        <f t="shared" si="35"/>
        <v>3097008</v>
      </c>
    </row>
    <row r="739" spans="1:23" x14ac:dyDescent="0.2">
      <c r="A739" s="26" t="s">
        <v>1447</v>
      </c>
      <c r="B739" s="9">
        <v>800035024</v>
      </c>
      <c r="C739" s="6" t="s">
        <v>1427</v>
      </c>
      <c r="D739" s="6" t="s">
        <v>867</v>
      </c>
      <c r="E739" s="9" t="s">
        <v>13</v>
      </c>
      <c r="F739" s="19">
        <v>13559</v>
      </c>
      <c r="G739" s="19">
        <v>20997686336.529999</v>
      </c>
      <c r="H739" s="20">
        <v>7356299303</v>
      </c>
      <c r="I739" s="7">
        <v>0</v>
      </c>
      <c r="J739" s="7">
        <v>7356299303</v>
      </c>
      <c r="K739" s="13">
        <v>0</v>
      </c>
      <c r="L739" s="18">
        <v>195675373.63999999</v>
      </c>
      <c r="M739" s="69">
        <v>0</v>
      </c>
      <c r="N739" s="13">
        <v>679917549</v>
      </c>
      <c r="O739" s="14">
        <v>0</v>
      </c>
      <c r="P739" s="28">
        <v>723510174.13</v>
      </c>
      <c r="Q739" s="30">
        <v>12042283936.76</v>
      </c>
      <c r="S739" s="91">
        <v>20997686336.529999</v>
      </c>
      <c r="T739" s="43">
        <f t="shared" si="33"/>
        <v>83990745</v>
      </c>
      <c r="U739" s="43">
        <f>VLOOKUP(A739,'IVC - CÁLCULO INICIAL'!$A$12:$U$1118,21,0)</f>
        <v>57005920</v>
      </c>
      <c r="V739" s="43">
        <f t="shared" si="34"/>
        <v>26984825</v>
      </c>
      <c r="W739" s="46">
        <f t="shared" si="35"/>
        <v>6746206.25</v>
      </c>
    </row>
    <row r="740" spans="1:23" x14ac:dyDescent="0.2">
      <c r="A740" s="26" t="s">
        <v>1448</v>
      </c>
      <c r="B740" s="9">
        <v>800099070</v>
      </c>
      <c r="C740" s="6" t="s">
        <v>1427</v>
      </c>
      <c r="D740" s="6" t="s">
        <v>1449</v>
      </c>
      <c r="E740" s="9" t="s">
        <v>13</v>
      </c>
      <c r="F740" s="19">
        <v>8937</v>
      </c>
      <c r="G740" s="19">
        <v>14272706752.739998</v>
      </c>
      <c r="H740" s="20">
        <v>4869513400</v>
      </c>
      <c r="I740" s="7">
        <v>0</v>
      </c>
      <c r="J740" s="7">
        <v>4869513400</v>
      </c>
      <c r="K740" s="13">
        <v>0</v>
      </c>
      <c r="L740" s="18">
        <v>103090849.02</v>
      </c>
      <c r="M740" s="69">
        <v>0</v>
      </c>
      <c r="N740" s="13">
        <v>0</v>
      </c>
      <c r="O740" s="14">
        <v>0</v>
      </c>
      <c r="P740" s="28">
        <v>476949946.61000001</v>
      </c>
      <c r="Q740" s="30">
        <v>8823152557.1099987</v>
      </c>
      <c r="S740" s="91">
        <v>14272706752.739998</v>
      </c>
      <c r="T740" s="43">
        <f t="shared" si="33"/>
        <v>57090827</v>
      </c>
      <c r="U740" s="43">
        <f>VLOOKUP(A740,'IVC - CÁLCULO INICIAL'!$A$12:$U$1118,21,0)</f>
        <v>38748496.640000001</v>
      </c>
      <c r="V740" s="43">
        <f t="shared" si="34"/>
        <v>18342330.359999999</v>
      </c>
      <c r="W740" s="46">
        <f t="shared" si="35"/>
        <v>4585582.59</v>
      </c>
    </row>
    <row r="741" spans="1:23" x14ac:dyDescent="0.2">
      <c r="A741" s="26" t="s">
        <v>1450</v>
      </c>
      <c r="B741" s="9">
        <v>800099066</v>
      </c>
      <c r="C741" s="6" t="s">
        <v>1427</v>
      </c>
      <c r="D741" s="6" t="s">
        <v>1451</v>
      </c>
      <c r="E741" s="9" t="s">
        <v>16</v>
      </c>
      <c r="F741" s="19">
        <v>31573</v>
      </c>
      <c r="G741" s="19">
        <v>54218216888.589996</v>
      </c>
      <c r="H741" s="20">
        <v>17215304927</v>
      </c>
      <c r="I741" s="7">
        <v>0</v>
      </c>
      <c r="J741" s="7">
        <v>17215304927</v>
      </c>
      <c r="K741" s="13">
        <v>0</v>
      </c>
      <c r="L741" s="18">
        <v>325117150.61000001</v>
      </c>
      <c r="M741" s="69">
        <v>0</v>
      </c>
      <c r="N741" s="13">
        <v>244895687</v>
      </c>
      <c r="O741" s="14">
        <v>0</v>
      </c>
      <c r="P741" s="28">
        <v>1680452044.1800001</v>
      </c>
      <c r="Q741" s="30">
        <v>34752447079.799995</v>
      </c>
      <c r="S741" s="91">
        <v>54218216888.589996</v>
      </c>
      <c r="T741" s="43">
        <f t="shared" si="33"/>
        <v>216872868</v>
      </c>
      <c r="U741" s="43">
        <f>VLOOKUP(A741,'IVC - CÁLCULO INICIAL'!$A$12:$U$1118,21,0)</f>
        <v>147195232</v>
      </c>
      <c r="V741" s="43">
        <f t="shared" si="34"/>
        <v>69677636</v>
      </c>
      <c r="W741" s="46">
        <f t="shared" si="35"/>
        <v>17419409</v>
      </c>
    </row>
    <row r="742" spans="1:23" x14ac:dyDescent="0.2">
      <c r="A742" s="26" t="s">
        <v>1452</v>
      </c>
      <c r="B742" s="9">
        <v>800099072</v>
      </c>
      <c r="C742" s="6" t="s">
        <v>1427</v>
      </c>
      <c r="D742" s="6" t="s">
        <v>1453</v>
      </c>
      <c r="E742" s="9" t="s">
        <v>16</v>
      </c>
      <c r="F742" s="19">
        <v>7469</v>
      </c>
      <c r="G742" s="19">
        <v>11773087331</v>
      </c>
      <c r="H742" s="20">
        <v>4028208536</v>
      </c>
      <c r="I742" s="7">
        <v>0</v>
      </c>
      <c r="J742" s="7">
        <v>4028208536</v>
      </c>
      <c r="K742" s="13">
        <v>0</v>
      </c>
      <c r="L742" s="18">
        <v>95229547.359999999</v>
      </c>
      <c r="M742" s="69">
        <v>0</v>
      </c>
      <c r="N742" s="13">
        <v>0</v>
      </c>
      <c r="O742" s="14">
        <v>0</v>
      </c>
      <c r="P742" s="28">
        <v>398552333.13999999</v>
      </c>
      <c r="Q742" s="30">
        <v>7251096914.5</v>
      </c>
      <c r="S742" s="91">
        <v>11773087331</v>
      </c>
      <c r="T742" s="43">
        <f t="shared" si="33"/>
        <v>47092349</v>
      </c>
      <c r="U742" s="43">
        <f>VLOOKUP(A742,'IVC - CÁLCULO INICIAL'!$A$12:$U$1118,21,0)</f>
        <v>31962362.640000001</v>
      </c>
      <c r="V742" s="43">
        <f t="shared" si="34"/>
        <v>15129986.359999999</v>
      </c>
      <c r="W742" s="46">
        <f t="shared" si="35"/>
        <v>3782496.59</v>
      </c>
    </row>
    <row r="743" spans="1:23" x14ac:dyDescent="0.2">
      <c r="A743" s="26" t="s">
        <v>1454</v>
      </c>
      <c r="B743" s="9">
        <v>800199959</v>
      </c>
      <c r="C743" s="6" t="s">
        <v>1427</v>
      </c>
      <c r="D743" s="6" t="s">
        <v>1455</v>
      </c>
      <c r="E743" s="9" t="s">
        <v>13</v>
      </c>
      <c r="F743" s="19">
        <v>9540</v>
      </c>
      <c r="G743" s="19">
        <v>14373351744.77</v>
      </c>
      <c r="H743" s="20">
        <v>5152144020</v>
      </c>
      <c r="I743" s="7">
        <v>0</v>
      </c>
      <c r="J743" s="7">
        <v>5152144020</v>
      </c>
      <c r="K743" s="13">
        <v>0</v>
      </c>
      <c r="L743" s="18">
        <v>122194543.81999999</v>
      </c>
      <c r="M743" s="69">
        <v>0</v>
      </c>
      <c r="N743" s="13">
        <v>0</v>
      </c>
      <c r="O743" s="14">
        <v>0</v>
      </c>
      <c r="P743" s="28">
        <v>509077491.41000003</v>
      </c>
      <c r="Q743" s="30">
        <v>8589935689.5400009</v>
      </c>
      <c r="S743" s="91">
        <v>14373351744.77</v>
      </c>
      <c r="T743" s="43">
        <f t="shared" si="33"/>
        <v>57493407</v>
      </c>
      <c r="U743" s="43">
        <f>VLOOKUP(A743,'IVC - CÁLCULO INICIAL'!$A$12:$U$1118,21,0)</f>
        <v>39021734</v>
      </c>
      <c r="V743" s="43">
        <f t="shared" si="34"/>
        <v>18471673</v>
      </c>
      <c r="W743" s="46">
        <f t="shared" si="35"/>
        <v>4617918.25</v>
      </c>
    </row>
    <row r="744" spans="1:23" x14ac:dyDescent="0.2">
      <c r="A744" s="26" t="s">
        <v>1456</v>
      </c>
      <c r="B744" s="9">
        <v>800099076</v>
      </c>
      <c r="C744" s="6" t="s">
        <v>1427</v>
      </c>
      <c r="D744" s="6" t="s">
        <v>1457</v>
      </c>
      <c r="E744" s="9" t="s">
        <v>16</v>
      </c>
      <c r="F744" s="19">
        <v>21409</v>
      </c>
      <c r="G744" s="19">
        <v>29332522086.290001</v>
      </c>
      <c r="H744" s="20">
        <v>11559017334</v>
      </c>
      <c r="I744" s="7">
        <v>0</v>
      </c>
      <c r="J744" s="7">
        <v>11559017334</v>
      </c>
      <c r="K744" s="13">
        <v>0</v>
      </c>
      <c r="L744" s="18">
        <v>250859054.84999999</v>
      </c>
      <c r="M744" s="69">
        <v>0</v>
      </c>
      <c r="N744" s="13">
        <v>715024447</v>
      </c>
      <c r="O744" s="14">
        <v>0</v>
      </c>
      <c r="P744" s="28">
        <v>1141755304.6600001</v>
      </c>
      <c r="Q744" s="30">
        <v>15665865945.780003</v>
      </c>
      <c r="S744" s="91">
        <v>29332522086.290001</v>
      </c>
      <c r="T744" s="43">
        <f t="shared" si="33"/>
        <v>117330088</v>
      </c>
      <c r="U744" s="43">
        <f>VLOOKUP(A744,'IVC - CÁLCULO INICIAL'!$A$12:$U$1118,21,0)</f>
        <v>79633888</v>
      </c>
      <c r="V744" s="43">
        <f t="shared" si="34"/>
        <v>37696200</v>
      </c>
      <c r="W744" s="46">
        <f t="shared" si="35"/>
        <v>9424050</v>
      </c>
    </row>
    <row r="745" spans="1:23" x14ac:dyDescent="0.2">
      <c r="A745" s="26" t="s">
        <v>1458</v>
      </c>
      <c r="B745" s="9">
        <v>814002243</v>
      </c>
      <c r="C745" s="6" t="s">
        <v>1427</v>
      </c>
      <c r="D745" s="6" t="s">
        <v>1459</v>
      </c>
      <c r="E745" s="9" t="s">
        <v>13</v>
      </c>
      <c r="F745" s="19">
        <v>5665</v>
      </c>
      <c r="G745" s="19">
        <v>9469468218.2800007</v>
      </c>
      <c r="H745" s="20">
        <v>3054155425</v>
      </c>
      <c r="I745" s="7">
        <v>0</v>
      </c>
      <c r="J745" s="7">
        <v>3054155425</v>
      </c>
      <c r="K745" s="13">
        <v>0</v>
      </c>
      <c r="L745" s="18">
        <v>68910680.090000004</v>
      </c>
      <c r="M745" s="69">
        <v>0</v>
      </c>
      <c r="N745" s="13">
        <v>0</v>
      </c>
      <c r="O745" s="14">
        <v>0</v>
      </c>
      <c r="P745" s="28">
        <v>302329802.79000002</v>
      </c>
      <c r="Q745" s="30">
        <v>6044072310.4000006</v>
      </c>
      <c r="S745" s="91">
        <v>9469468218.2800007</v>
      </c>
      <c r="T745" s="43">
        <f t="shared" si="33"/>
        <v>37877873</v>
      </c>
      <c r="U745" s="43">
        <f>VLOOKUP(A745,'IVC - CÁLCULO INICIAL'!$A$12:$U$1118,21,0)</f>
        <v>25708344</v>
      </c>
      <c r="V745" s="43">
        <f t="shared" si="34"/>
        <v>12169529</v>
      </c>
      <c r="W745" s="46">
        <f t="shared" si="35"/>
        <v>3042382.25</v>
      </c>
    </row>
    <row r="746" spans="1:23" x14ac:dyDescent="0.2">
      <c r="A746" s="26" t="s">
        <v>1460</v>
      </c>
      <c r="B746" s="9">
        <v>800099079</v>
      </c>
      <c r="C746" s="6" t="s">
        <v>1427</v>
      </c>
      <c r="D746" s="6" t="s">
        <v>1461</v>
      </c>
      <c r="E746" s="9" t="s">
        <v>16</v>
      </c>
      <c r="F746" s="19">
        <v>7173</v>
      </c>
      <c r="G746" s="19">
        <v>12456691061.75</v>
      </c>
      <c r="H746" s="20">
        <v>3883084057</v>
      </c>
      <c r="I746" s="7">
        <v>0</v>
      </c>
      <c r="J746" s="7">
        <v>3883084057</v>
      </c>
      <c r="K746" s="13">
        <v>0</v>
      </c>
      <c r="L746" s="18">
        <v>81602611.049999997</v>
      </c>
      <c r="M746" s="69">
        <v>0</v>
      </c>
      <c r="N746" s="13">
        <v>0</v>
      </c>
      <c r="O746" s="14">
        <v>0</v>
      </c>
      <c r="P746" s="28">
        <v>382755400.81999999</v>
      </c>
      <c r="Q746" s="30">
        <v>8109248992.8800001</v>
      </c>
      <c r="S746" s="91">
        <v>12456691061.75</v>
      </c>
      <c r="T746" s="43">
        <f t="shared" si="33"/>
        <v>49826764</v>
      </c>
      <c r="U746" s="43">
        <f>VLOOKUP(A746,'IVC - CÁLCULO INICIAL'!$A$12:$U$1118,21,0)</f>
        <v>33818256</v>
      </c>
      <c r="V746" s="43">
        <f t="shared" si="34"/>
        <v>16008508</v>
      </c>
      <c r="W746" s="46">
        <f t="shared" si="35"/>
        <v>4002127</v>
      </c>
    </row>
    <row r="747" spans="1:23" x14ac:dyDescent="0.2">
      <c r="A747" s="26" t="s">
        <v>1462</v>
      </c>
      <c r="B747" s="9">
        <v>800099080</v>
      </c>
      <c r="C747" s="6" t="s">
        <v>1427</v>
      </c>
      <c r="D747" s="6" t="s">
        <v>1463</v>
      </c>
      <c r="E747" s="9" t="s">
        <v>13</v>
      </c>
      <c r="F747" s="19">
        <v>12746</v>
      </c>
      <c r="G747" s="19">
        <v>19760157931.830002</v>
      </c>
      <c r="H747" s="20">
        <v>6877609042</v>
      </c>
      <c r="I747" s="7">
        <v>0</v>
      </c>
      <c r="J747" s="7">
        <v>6877609042</v>
      </c>
      <c r="K747" s="13">
        <v>0</v>
      </c>
      <c r="L747" s="18">
        <v>146202074.05000001</v>
      </c>
      <c r="M747" s="69">
        <v>0</v>
      </c>
      <c r="N747" s="13">
        <v>83419557</v>
      </c>
      <c r="O747" s="14">
        <v>0</v>
      </c>
      <c r="P747" s="28">
        <v>680068610.23000002</v>
      </c>
      <c r="Q747" s="30">
        <v>11972858648.550003</v>
      </c>
      <c r="S747" s="91">
        <v>19760157931.830002</v>
      </c>
      <c r="T747" s="43">
        <f t="shared" si="33"/>
        <v>79040632</v>
      </c>
      <c r="U747" s="43">
        <f>VLOOKUP(A747,'IVC - CÁLCULO INICIAL'!$A$12:$U$1118,21,0)</f>
        <v>53646195.359999999</v>
      </c>
      <c r="V747" s="43">
        <f t="shared" si="34"/>
        <v>25394436.640000001</v>
      </c>
      <c r="W747" s="46">
        <f t="shared" si="35"/>
        <v>6348609.1600000001</v>
      </c>
    </row>
    <row r="748" spans="1:23" x14ac:dyDescent="0.2">
      <c r="A748" s="26" t="s">
        <v>1464</v>
      </c>
      <c r="B748" s="9">
        <v>800099084</v>
      </c>
      <c r="C748" s="6" t="s">
        <v>1427</v>
      </c>
      <c r="D748" s="6" t="s">
        <v>755</v>
      </c>
      <c r="E748" s="9" t="s">
        <v>13</v>
      </c>
      <c r="F748" s="19">
        <v>11613</v>
      </c>
      <c r="G748" s="19">
        <v>19035112940.580002</v>
      </c>
      <c r="H748" s="20">
        <v>6246677407</v>
      </c>
      <c r="I748" s="7">
        <v>0</v>
      </c>
      <c r="J748" s="7">
        <v>6246677407</v>
      </c>
      <c r="K748" s="13">
        <v>0</v>
      </c>
      <c r="L748" s="18">
        <v>160405242.59999999</v>
      </c>
      <c r="M748" s="69">
        <v>0</v>
      </c>
      <c r="N748" s="13">
        <v>0</v>
      </c>
      <c r="O748" s="14">
        <v>0</v>
      </c>
      <c r="P748" s="28">
        <v>619495913.64999998</v>
      </c>
      <c r="Q748" s="30">
        <v>12008534377.330002</v>
      </c>
      <c r="S748" s="91">
        <v>19035112940.580002</v>
      </c>
      <c r="T748" s="43">
        <f t="shared" si="33"/>
        <v>76140452</v>
      </c>
      <c r="U748" s="43">
        <f>VLOOKUP(A748,'IVC - CÁLCULO INICIAL'!$A$12:$U$1118,21,0)</f>
        <v>51677794.640000001</v>
      </c>
      <c r="V748" s="43">
        <f t="shared" si="34"/>
        <v>24462657.359999999</v>
      </c>
      <c r="W748" s="46">
        <f t="shared" si="35"/>
        <v>6115664.3399999999</v>
      </c>
    </row>
    <row r="749" spans="1:23" x14ac:dyDescent="0.2">
      <c r="A749" s="26" t="s">
        <v>1465</v>
      </c>
      <c r="B749" s="9">
        <v>800099089</v>
      </c>
      <c r="C749" s="6" t="s">
        <v>1427</v>
      </c>
      <c r="D749" s="6" t="s">
        <v>1466</v>
      </c>
      <c r="E749" s="9" t="s">
        <v>13</v>
      </c>
      <c r="F749" s="19">
        <v>5478</v>
      </c>
      <c r="G749" s="19">
        <v>9360356626.1900005</v>
      </c>
      <c r="H749" s="20">
        <v>2958364947</v>
      </c>
      <c r="I749" s="7">
        <v>0</v>
      </c>
      <c r="J749" s="7">
        <v>2958364947</v>
      </c>
      <c r="K749" s="13">
        <v>0</v>
      </c>
      <c r="L749" s="18">
        <v>63833409.710000001</v>
      </c>
      <c r="M749" s="69">
        <v>0</v>
      </c>
      <c r="N749" s="13">
        <v>0</v>
      </c>
      <c r="O749" s="14">
        <v>0</v>
      </c>
      <c r="P749" s="28">
        <v>292349984.06</v>
      </c>
      <c r="Q749" s="30">
        <v>6045808285.4200001</v>
      </c>
      <c r="S749" s="91">
        <v>9360356626.1900005</v>
      </c>
      <c r="T749" s="43">
        <f t="shared" si="33"/>
        <v>37441427</v>
      </c>
      <c r="U749" s="43">
        <f>VLOOKUP(A749,'IVC - CÁLCULO INICIAL'!$A$12:$U$1118,21,0)</f>
        <v>25412120.640000001</v>
      </c>
      <c r="V749" s="43">
        <f t="shared" si="34"/>
        <v>12029306.359999999</v>
      </c>
      <c r="W749" s="46">
        <f t="shared" si="35"/>
        <v>3007326.59</v>
      </c>
    </row>
    <row r="750" spans="1:23" x14ac:dyDescent="0.2">
      <c r="A750" s="26" t="s">
        <v>1467</v>
      </c>
      <c r="B750" s="9">
        <v>800015689</v>
      </c>
      <c r="C750" s="6" t="s">
        <v>1427</v>
      </c>
      <c r="D750" s="6" t="s">
        <v>1468</v>
      </c>
      <c r="E750" s="9" t="s">
        <v>13</v>
      </c>
      <c r="F750" s="19">
        <v>16063</v>
      </c>
      <c r="G750" s="19">
        <v>26604885432.939995</v>
      </c>
      <c r="H750" s="20">
        <v>8735440529</v>
      </c>
      <c r="I750" s="7">
        <v>0</v>
      </c>
      <c r="J750" s="7">
        <v>8735440529</v>
      </c>
      <c r="K750" s="13">
        <v>0</v>
      </c>
      <c r="L750" s="18">
        <v>183802619.58000001</v>
      </c>
      <c r="M750" s="69">
        <v>0</v>
      </c>
      <c r="N750" s="13">
        <v>0</v>
      </c>
      <c r="O750" s="14">
        <v>0</v>
      </c>
      <c r="P750" s="28">
        <v>855542642.28999996</v>
      </c>
      <c r="Q750" s="30">
        <v>16830099642.069996</v>
      </c>
      <c r="S750" s="91">
        <v>26604885432.939995</v>
      </c>
      <c r="T750" s="43">
        <f t="shared" si="33"/>
        <v>106419542</v>
      </c>
      <c r="U750" s="43">
        <f>VLOOKUP(A750,'IVC - CÁLCULO INICIAL'!$A$12:$U$1118,21,0)</f>
        <v>72228718</v>
      </c>
      <c r="V750" s="43">
        <f t="shared" si="34"/>
        <v>34190824</v>
      </c>
      <c r="W750" s="46">
        <f t="shared" si="35"/>
        <v>8547706</v>
      </c>
    </row>
    <row r="751" spans="1:23" x14ac:dyDescent="0.2">
      <c r="A751" s="26" t="s">
        <v>1469</v>
      </c>
      <c r="B751" s="9">
        <v>800099090</v>
      </c>
      <c r="C751" s="6" t="s">
        <v>1427</v>
      </c>
      <c r="D751" s="6" t="s">
        <v>1470</v>
      </c>
      <c r="E751" s="9" t="s">
        <v>13</v>
      </c>
      <c r="F751" s="19">
        <v>10003</v>
      </c>
      <c r="G751" s="19">
        <v>16635893409.080002</v>
      </c>
      <c r="H751" s="20">
        <v>5356340529</v>
      </c>
      <c r="I751" s="7">
        <v>0</v>
      </c>
      <c r="J751" s="7">
        <v>5356340529</v>
      </c>
      <c r="K751" s="13">
        <v>0</v>
      </c>
      <c r="L751" s="18">
        <v>119955733.72</v>
      </c>
      <c r="M751" s="69">
        <v>0</v>
      </c>
      <c r="N751" s="13">
        <v>0</v>
      </c>
      <c r="O751" s="14">
        <v>0</v>
      </c>
      <c r="P751" s="28">
        <v>533413306.06999999</v>
      </c>
      <c r="Q751" s="30">
        <v>10626183840.290001</v>
      </c>
      <c r="S751" s="91">
        <v>16635893409.080002</v>
      </c>
      <c r="T751" s="43">
        <f t="shared" si="33"/>
        <v>66543574</v>
      </c>
      <c r="U751" s="43">
        <f>VLOOKUP(A751,'IVC - CÁLCULO INICIAL'!$A$12:$U$1118,21,0)</f>
        <v>45164233.359999999</v>
      </c>
      <c r="V751" s="43">
        <f t="shared" si="34"/>
        <v>21379340.640000001</v>
      </c>
      <c r="W751" s="46">
        <f t="shared" si="35"/>
        <v>5344835.16</v>
      </c>
    </row>
    <row r="752" spans="1:23" x14ac:dyDescent="0.2">
      <c r="A752" s="26" t="s">
        <v>1471</v>
      </c>
      <c r="B752" s="9">
        <v>800083672</v>
      </c>
      <c r="C752" s="6" t="s">
        <v>1427</v>
      </c>
      <c r="D752" s="6" t="s">
        <v>1472</v>
      </c>
      <c r="E752" s="9" t="s">
        <v>13</v>
      </c>
      <c r="F752" s="19">
        <v>5226</v>
      </c>
      <c r="G752" s="19">
        <v>8726437945.2999992</v>
      </c>
      <c r="H752" s="20">
        <v>2821229184</v>
      </c>
      <c r="I752" s="7">
        <v>0</v>
      </c>
      <c r="J752" s="7">
        <v>2821229184</v>
      </c>
      <c r="K752" s="13">
        <v>0</v>
      </c>
      <c r="L752" s="18">
        <v>57107347.100000001</v>
      </c>
      <c r="M752" s="69">
        <v>0</v>
      </c>
      <c r="N752" s="13">
        <v>8396946</v>
      </c>
      <c r="O752" s="14">
        <v>0</v>
      </c>
      <c r="P752" s="28">
        <v>278634404.30000001</v>
      </c>
      <c r="Q752" s="30">
        <v>5561070063.8999987</v>
      </c>
      <c r="S752" s="91">
        <v>8726437945.2999992</v>
      </c>
      <c r="T752" s="43">
        <f t="shared" si="33"/>
        <v>34905752</v>
      </c>
      <c r="U752" s="43">
        <f>VLOOKUP(A752,'IVC - CÁLCULO INICIAL'!$A$12:$U$1118,21,0)</f>
        <v>23691116</v>
      </c>
      <c r="V752" s="43">
        <f t="shared" si="34"/>
        <v>11214636</v>
      </c>
      <c r="W752" s="46">
        <f t="shared" si="35"/>
        <v>2803659</v>
      </c>
    </row>
    <row r="753" spans="1:23" x14ac:dyDescent="0.2">
      <c r="A753" s="26" t="s">
        <v>1473</v>
      </c>
      <c r="B753" s="9">
        <v>800099092</v>
      </c>
      <c r="C753" s="6" t="s">
        <v>1427</v>
      </c>
      <c r="D753" s="6" t="s">
        <v>1474</v>
      </c>
      <c r="E753" s="9" t="s">
        <v>13</v>
      </c>
      <c r="F753" s="19">
        <v>6552</v>
      </c>
      <c r="G753" s="19">
        <v>10310421987.370001</v>
      </c>
      <c r="H753" s="20">
        <v>3551917166</v>
      </c>
      <c r="I753" s="7">
        <v>0</v>
      </c>
      <c r="J753" s="7">
        <v>3551917166</v>
      </c>
      <c r="K753" s="13">
        <v>0</v>
      </c>
      <c r="L753" s="18">
        <v>73418351.700000003</v>
      </c>
      <c r="M753" s="69">
        <v>0</v>
      </c>
      <c r="N753" s="13">
        <v>0</v>
      </c>
      <c r="O753" s="14">
        <v>0</v>
      </c>
      <c r="P753" s="28">
        <v>349507127.70999998</v>
      </c>
      <c r="Q753" s="30">
        <v>6335579341.960001</v>
      </c>
      <c r="S753" s="91">
        <v>10310421987.370001</v>
      </c>
      <c r="T753" s="43">
        <f t="shared" si="33"/>
        <v>41241688</v>
      </c>
      <c r="U753" s="43">
        <f>VLOOKUP(A753,'IVC - CÁLCULO INICIAL'!$A$12:$U$1118,21,0)</f>
        <v>27991421.359999999</v>
      </c>
      <c r="V753" s="43">
        <f t="shared" si="34"/>
        <v>13250266.640000001</v>
      </c>
      <c r="W753" s="46">
        <f t="shared" si="35"/>
        <v>3312566.66</v>
      </c>
    </row>
    <row r="754" spans="1:23" x14ac:dyDescent="0.2">
      <c r="A754" s="26" t="s">
        <v>1475</v>
      </c>
      <c r="B754" s="9">
        <v>800019005</v>
      </c>
      <c r="C754" s="6" t="s">
        <v>1427</v>
      </c>
      <c r="D754" s="6" t="s">
        <v>1476</v>
      </c>
      <c r="E754" s="9" t="s">
        <v>13</v>
      </c>
      <c r="F754" s="19">
        <v>5041</v>
      </c>
      <c r="G754" s="19">
        <v>8613199192.7199993</v>
      </c>
      <c r="H754" s="20">
        <v>2633733768</v>
      </c>
      <c r="I754" s="7">
        <v>0</v>
      </c>
      <c r="J754" s="7">
        <v>2633733768</v>
      </c>
      <c r="K754" s="13">
        <v>0</v>
      </c>
      <c r="L754" s="18">
        <v>61590789.189999998</v>
      </c>
      <c r="M754" s="69">
        <v>0</v>
      </c>
      <c r="N754" s="13">
        <v>91499399</v>
      </c>
      <c r="O754" s="14">
        <v>0</v>
      </c>
      <c r="P754" s="28">
        <v>268921425.63999999</v>
      </c>
      <c r="Q754" s="30">
        <v>5557453810.8899994</v>
      </c>
      <c r="S754" s="91">
        <v>8613199192.7199993</v>
      </c>
      <c r="T754" s="43">
        <f t="shared" si="33"/>
        <v>34452797</v>
      </c>
      <c r="U754" s="43">
        <f>VLOOKUP(A754,'IVC - CÁLCULO INICIAL'!$A$12:$U$1118,21,0)</f>
        <v>23383688</v>
      </c>
      <c r="V754" s="43">
        <f t="shared" si="34"/>
        <v>11069109</v>
      </c>
      <c r="W754" s="46">
        <f t="shared" si="35"/>
        <v>2767277.25</v>
      </c>
    </row>
    <row r="755" spans="1:23" x14ac:dyDescent="0.2">
      <c r="A755" s="26" t="s">
        <v>1477</v>
      </c>
      <c r="B755" s="9">
        <v>800099095</v>
      </c>
      <c r="C755" s="6" t="s">
        <v>1427</v>
      </c>
      <c r="D755" s="6" t="s">
        <v>1478</v>
      </c>
      <c r="E755" s="9" t="s">
        <v>13</v>
      </c>
      <c r="F755" s="19">
        <v>102825</v>
      </c>
      <c r="G755" s="19">
        <v>151581208074.02997</v>
      </c>
      <c r="H755" s="20">
        <v>55915009792</v>
      </c>
      <c r="I755" s="7">
        <v>0</v>
      </c>
      <c r="J755" s="7">
        <v>55915009792</v>
      </c>
      <c r="K755" s="13">
        <v>0</v>
      </c>
      <c r="L755" s="18">
        <v>1880325625.21</v>
      </c>
      <c r="M755" s="69">
        <v>0</v>
      </c>
      <c r="N755" s="13">
        <v>0</v>
      </c>
      <c r="O755" s="14">
        <v>0</v>
      </c>
      <c r="P755" s="28">
        <v>5481161940.9899998</v>
      </c>
      <c r="Q755" s="30">
        <v>88304710715.829987</v>
      </c>
      <c r="S755" s="91">
        <v>151581208074.02997</v>
      </c>
      <c r="T755" s="43">
        <f t="shared" si="33"/>
        <v>606324832</v>
      </c>
      <c r="U755" s="43">
        <f>VLOOKUP(A755,'IVC - CÁLCULO INICIAL'!$A$12:$U$1118,21,0)</f>
        <v>411522776</v>
      </c>
      <c r="V755" s="43">
        <f t="shared" si="34"/>
        <v>194802056</v>
      </c>
      <c r="W755" s="46">
        <f t="shared" si="35"/>
        <v>48700514</v>
      </c>
    </row>
    <row r="756" spans="1:23" x14ac:dyDescent="0.2">
      <c r="A756" s="26" t="s">
        <v>1479</v>
      </c>
      <c r="B756" s="9">
        <v>800099098</v>
      </c>
      <c r="C756" s="6" t="s">
        <v>1427</v>
      </c>
      <c r="D756" s="6" t="s">
        <v>1480</v>
      </c>
      <c r="E756" s="9" t="s">
        <v>13</v>
      </c>
      <c r="F756" s="19">
        <v>14235</v>
      </c>
      <c r="G756" s="19">
        <v>22760432306.650002</v>
      </c>
      <c r="H756" s="20">
        <v>7650633785</v>
      </c>
      <c r="I756" s="7">
        <v>0</v>
      </c>
      <c r="J756" s="7">
        <v>7650633785</v>
      </c>
      <c r="K756" s="13">
        <v>0</v>
      </c>
      <c r="L756" s="18">
        <v>178052755.83000001</v>
      </c>
      <c r="M756" s="69">
        <v>0</v>
      </c>
      <c r="N756" s="13">
        <v>0</v>
      </c>
      <c r="O756" s="14">
        <v>0</v>
      </c>
      <c r="P756" s="28">
        <v>759640320.01999998</v>
      </c>
      <c r="Q756" s="30">
        <v>14172105445.800001</v>
      </c>
      <c r="S756" s="91">
        <v>22760432306.650002</v>
      </c>
      <c r="T756" s="43">
        <f t="shared" si="33"/>
        <v>91041729</v>
      </c>
      <c r="U756" s="43">
        <f>VLOOKUP(A756,'IVC - CÁLCULO INICIAL'!$A$12:$U$1118,21,0)</f>
        <v>61791540</v>
      </c>
      <c r="V756" s="43">
        <f t="shared" si="34"/>
        <v>29250189</v>
      </c>
      <c r="W756" s="46">
        <f t="shared" si="35"/>
        <v>7312547.25</v>
      </c>
    </row>
    <row r="757" spans="1:23" x14ac:dyDescent="0.2">
      <c r="A757" s="26" t="s">
        <v>1481</v>
      </c>
      <c r="B757" s="9">
        <v>800099100</v>
      </c>
      <c r="C757" s="6" t="s">
        <v>1427</v>
      </c>
      <c r="D757" s="6" t="s">
        <v>1482</v>
      </c>
      <c r="E757" s="9" t="s">
        <v>13</v>
      </c>
      <c r="F757" s="19">
        <v>7707</v>
      </c>
      <c r="G757" s="19">
        <v>13144185244.510002</v>
      </c>
      <c r="H757" s="20">
        <v>4133942166</v>
      </c>
      <c r="I757" s="7">
        <v>0</v>
      </c>
      <c r="J757" s="7">
        <v>4133942166</v>
      </c>
      <c r="K757" s="13">
        <v>0</v>
      </c>
      <c r="L757" s="18">
        <v>101294804.3</v>
      </c>
      <c r="M757" s="69">
        <v>0</v>
      </c>
      <c r="N757" s="13">
        <v>0</v>
      </c>
      <c r="O757" s="14">
        <v>0</v>
      </c>
      <c r="P757" s="28">
        <v>411200552.61000001</v>
      </c>
      <c r="Q757" s="30">
        <v>8497747721.6000013</v>
      </c>
      <c r="S757" s="91">
        <v>13144185244.510002</v>
      </c>
      <c r="T757" s="43">
        <f t="shared" si="33"/>
        <v>52576741</v>
      </c>
      <c r="U757" s="43">
        <f>VLOOKUP(A757,'IVC - CÁLCULO INICIAL'!$A$12:$U$1118,21,0)</f>
        <v>35684710.640000001</v>
      </c>
      <c r="V757" s="43">
        <f t="shared" si="34"/>
        <v>16892030.359999999</v>
      </c>
      <c r="W757" s="46">
        <f t="shared" si="35"/>
        <v>4223007.59</v>
      </c>
    </row>
    <row r="758" spans="1:23" x14ac:dyDescent="0.2">
      <c r="A758" s="26" t="s">
        <v>1483</v>
      </c>
      <c r="B758" s="9">
        <v>800149894</v>
      </c>
      <c r="C758" s="6" t="s">
        <v>1427</v>
      </c>
      <c r="D758" s="6" t="s">
        <v>1484</v>
      </c>
      <c r="E758" s="9" t="s">
        <v>16</v>
      </c>
      <c r="F758" s="19">
        <v>4268</v>
      </c>
      <c r="G758" s="19">
        <v>6661427744.3800001</v>
      </c>
      <c r="H758" s="20">
        <v>2324265170</v>
      </c>
      <c r="I758" s="7">
        <v>0</v>
      </c>
      <c r="J758" s="7">
        <v>2324265170</v>
      </c>
      <c r="K758" s="13">
        <v>0</v>
      </c>
      <c r="L758" s="18">
        <v>54878276.109999999</v>
      </c>
      <c r="M758" s="69">
        <v>0</v>
      </c>
      <c r="N758" s="13">
        <v>0</v>
      </c>
      <c r="O758" s="14">
        <v>0</v>
      </c>
      <c r="P758" s="28">
        <v>227401110.27000001</v>
      </c>
      <c r="Q758" s="30">
        <v>4054883188</v>
      </c>
      <c r="S758" s="91">
        <v>6661427744.3800001</v>
      </c>
      <c r="T758" s="43">
        <f t="shared" si="33"/>
        <v>26645711</v>
      </c>
      <c r="U758" s="43">
        <f>VLOOKUP(A758,'IVC - CÁLCULO INICIAL'!$A$12:$U$1118,21,0)</f>
        <v>18084888.640000001</v>
      </c>
      <c r="V758" s="43">
        <f t="shared" si="34"/>
        <v>8560822.3599999994</v>
      </c>
      <c r="W758" s="46">
        <f t="shared" si="35"/>
        <v>2140205.59</v>
      </c>
    </row>
    <row r="759" spans="1:23" x14ac:dyDescent="0.2">
      <c r="A759" s="26" t="s">
        <v>1485</v>
      </c>
      <c r="B759" s="9">
        <v>800222502</v>
      </c>
      <c r="C759" s="6" t="s">
        <v>1427</v>
      </c>
      <c r="D759" s="6" t="s">
        <v>1486</v>
      </c>
      <c r="E759" s="9" t="s">
        <v>16</v>
      </c>
      <c r="F759" s="19">
        <v>5813</v>
      </c>
      <c r="G759" s="19">
        <v>8277901674.1599998</v>
      </c>
      <c r="H759" s="20">
        <v>3132931425</v>
      </c>
      <c r="I759" s="7">
        <v>0</v>
      </c>
      <c r="J759" s="7">
        <v>3132931425</v>
      </c>
      <c r="K759" s="13">
        <v>0</v>
      </c>
      <c r="L759" s="18">
        <v>82129055.519999996</v>
      </c>
      <c r="M759" s="69">
        <v>0</v>
      </c>
      <c r="N759" s="13">
        <v>511911945.98000002</v>
      </c>
      <c r="O759" s="14">
        <v>0</v>
      </c>
      <c r="P759" s="28">
        <v>309908060.87</v>
      </c>
      <c r="Q759" s="30">
        <v>4241021186.79</v>
      </c>
      <c r="S759" s="91">
        <v>8277901674.1599998</v>
      </c>
      <c r="T759" s="43">
        <f t="shared" si="33"/>
        <v>33111607</v>
      </c>
      <c r="U759" s="43">
        <f>VLOOKUP(A759,'IVC - CÁLCULO INICIAL'!$A$12:$U$1118,21,0)</f>
        <v>22473400</v>
      </c>
      <c r="V759" s="43">
        <f t="shared" si="34"/>
        <v>10638207</v>
      </c>
      <c r="W759" s="46">
        <f t="shared" si="35"/>
        <v>2659551.75</v>
      </c>
    </row>
    <row r="760" spans="1:23" x14ac:dyDescent="0.2">
      <c r="A760" s="26" t="s">
        <v>1487</v>
      </c>
      <c r="B760" s="9">
        <v>800099102</v>
      </c>
      <c r="C760" s="6" t="s">
        <v>1427</v>
      </c>
      <c r="D760" s="6" t="s">
        <v>143</v>
      </c>
      <c r="E760" s="9" t="s">
        <v>13</v>
      </c>
      <c r="F760" s="19">
        <v>27162</v>
      </c>
      <c r="G760" s="19">
        <v>42087153744.599998</v>
      </c>
      <c r="H760" s="20">
        <v>14782764784</v>
      </c>
      <c r="I760" s="7">
        <v>0</v>
      </c>
      <c r="J760" s="7">
        <v>14782764784</v>
      </c>
      <c r="K760" s="13">
        <v>0</v>
      </c>
      <c r="L760" s="18">
        <v>430537504.70999998</v>
      </c>
      <c r="M760" s="69">
        <v>0</v>
      </c>
      <c r="N760" s="13">
        <v>112976273.33</v>
      </c>
      <c r="O760" s="14">
        <v>0</v>
      </c>
      <c r="P760" s="28">
        <v>1447927604.51</v>
      </c>
      <c r="Q760" s="30">
        <v>25312947578.049999</v>
      </c>
      <c r="S760" s="91">
        <v>42087153744.599998</v>
      </c>
      <c r="T760" s="43">
        <f t="shared" si="33"/>
        <v>168348615</v>
      </c>
      <c r="U760" s="43">
        <f>VLOOKUP(A760,'IVC - CÁLCULO INICIAL'!$A$12:$U$1118,21,0)</f>
        <v>114261012.64</v>
      </c>
      <c r="V760" s="43">
        <f t="shared" si="34"/>
        <v>54087602.359999999</v>
      </c>
      <c r="W760" s="46">
        <f t="shared" si="35"/>
        <v>13521900.59</v>
      </c>
    </row>
    <row r="761" spans="1:23" x14ac:dyDescent="0.2">
      <c r="A761" s="26" t="s">
        <v>1488</v>
      </c>
      <c r="B761" s="9">
        <v>800019111</v>
      </c>
      <c r="C761" s="6" t="s">
        <v>1427</v>
      </c>
      <c r="D761" s="6" t="s">
        <v>1489</v>
      </c>
      <c r="E761" s="9" t="s">
        <v>16</v>
      </c>
      <c r="F761" s="19">
        <v>8841</v>
      </c>
      <c r="G761" s="19">
        <v>14462170808.66</v>
      </c>
      <c r="H761" s="20">
        <v>4821119578</v>
      </c>
      <c r="I761" s="7">
        <v>0</v>
      </c>
      <c r="J761" s="7">
        <v>4821119578</v>
      </c>
      <c r="K761" s="13">
        <v>0</v>
      </c>
      <c r="L761" s="18">
        <v>95428328.049999997</v>
      </c>
      <c r="M761" s="69">
        <v>0</v>
      </c>
      <c r="N761" s="13">
        <v>67019076.280000001</v>
      </c>
      <c r="O761" s="14">
        <v>0</v>
      </c>
      <c r="P761" s="28">
        <v>471453041.11000001</v>
      </c>
      <c r="Q761" s="30">
        <v>9007150785.2199993</v>
      </c>
      <c r="S761" s="91">
        <v>14462170808.66</v>
      </c>
      <c r="T761" s="43">
        <f t="shared" si="33"/>
        <v>57848683</v>
      </c>
      <c r="U761" s="43">
        <f>VLOOKUP(A761,'IVC - CÁLCULO INICIAL'!$A$12:$U$1118,21,0)</f>
        <v>39262866</v>
      </c>
      <c r="V761" s="43">
        <f t="shared" si="34"/>
        <v>18585817</v>
      </c>
      <c r="W761" s="46">
        <f t="shared" si="35"/>
        <v>4646454.25</v>
      </c>
    </row>
    <row r="762" spans="1:23" x14ac:dyDescent="0.2">
      <c r="A762" s="26" t="s">
        <v>1490</v>
      </c>
      <c r="B762" s="9">
        <v>800099105</v>
      </c>
      <c r="C762" s="6" t="s">
        <v>1427</v>
      </c>
      <c r="D762" s="6" t="s">
        <v>1491</v>
      </c>
      <c r="E762" s="9" t="s">
        <v>13</v>
      </c>
      <c r="F762" s="19">
        <v>8473</v>
      </c>
      <c r="G762" s="19">
        <v>14420288318.389999</v>
      </c>
      <c r="H762" s="20">
        <v>4532927643</v>
      </c>
      <c r="I762" s="7">
        <v>0</v>
      </c>
      <c r="J762" s="7">
        <v>4532927643</v>
      </c>
      <c r="K762" s="13">
        <v>0</v>
      </c>
      <c r="L762" s="18">
        <v>105812827.41</v>
      </c>
      <c r="M762" s="69">
        <v>0</v>
      </c>
      <c r="N762" s="13">
        <v>0</v>
      </c>
      <c r="O762" s="14">
        <v>0</v>
      </c>
      <c r="P762" s="28">
        <v>451973715.76999998</v>
      </c>
      <c r="Q762" s="30">
        <v>9329574132.2099991</v>
      </c>
      <c r="S762" s="91">
        <v>14420288318.389999</v>
      </c>
      <c r="T762" s="43">
        <f t="shared" si="33"/>
        <v>57681153</v>
      </c>
      <c r="U762" s="43">
        <f>VLOOKUP(A762,'IVC - CÁLCULO INICIAL'!$A$12:$U$1118,21,0)</f>
        <v>39149160.640000001</v>
      </c>
      <c r="V762" s="43">
        <f t="shared" si="34"/>
        <v>18531992.359999999</v>
      </c>
      <c r="W762" s="46">
        <f t="shared" si="35"/>
        <v>4632998.09</v>
      </c>
    </row>
    <row r="763" spans="1:23" x14ac:dyDescent="0.2">
      <c r="A763" s="26" t="s">
        <v>1492</v>
      </c>
      <c r="B763" s="9">
        <v>800019112</v>
      </c>
      <c r="C763" s="6" t="s">
        <v>1427</v>
      </c>
      <c r="D763" s="6" t="s">
        <v>1493</v>
      </c>
      <c r="E763" s="9" t="s">
        <v>13</v>
      </c>
      <c r="F763" s="19">
        <v>8657</v>
      </c>
      <c r="G763" s="19">
        <v>13064766617.57</v>
      </c>
      <c r="H763" s="20">
        <v>4707254787</v>
      </c>
      <c r="I763" s="7">
        <v>0</v>
      </c>
      <c r="J763" s="7">
        <v>4707254787</v>
      </c>
      <c r="K763" s="13">
        <v>0</v>
      </c>
      <c r="L763" s="18">
        <v>100366918.14</v>
      </c>
      <c r="M763" s="69">
        <v>0</v>
      </c>
      <c r="N763" s="13">
        <v>0</v>
      </c>
      <c r="O763" s="14">
        <v>0</v>
      </c>
      <c r="P763" s="28">
        <v>461686694.43000001</v>
      </c>
      <c r="Q763" s="30">
        <v>7795458217.999999</v>
      </c>
      <c r="S763" s="91">
        <v>13064766617.57</v>
      </c>
      <c r="T763" s="43">
        <f t="shared" si="33"/>
        <v>52259066</v>
      </c>
      <c r="U763" s="43">
        <f>VLOOKUP(A763,'IVC - CÁLCULO INICIAL'!$A$12:$U$1118,21,0)</f>
        <v>35469100</v>
      </c>
      <c r="V763" s="43">
        <f t="shared" si="34"/>
        <v>16789966</v>
      </c>
      <c r="W763" s="46">
        <f t="shared" si="35"/>
        <v>4197491.5</v>
      </c>
    </row>
    <row r="764" spans="1:23" x14ac:dyDescent="0.2">
      <c r="A764" s="26" t="s">
        <v>1494</v>
      </c>
      <c r="B764" s="9">
        <v>800099106</v>
      </c>
      <c r="C764" s="6" t="s">
        <v>1427</v>
      </c>
      <c r="D764" s="6" t="s">
        <v>1495</v>
      </c>
      <c r="E764" s="9" t="s">
        <v>16</v>
      </c>
      <c r="F764" s="19">
        <v>7812</v>
      </c>
      <c r="G764" s="19">
        <v>10735011181.35</v>
      </c>
      <c r="H764" s="20">
        <v>4241356729</v>
      </c>
      <c r="I764" s="7">
        <v>0</v>
      </c>
      <c r="J764" s="7">
        <v>4241356729</v>
      </c>
      <c r="K764" s="13">
        <v>0</v>
      </c>
      <c r="L764" s="18">
        <v>120700201.66</v>
      </c>
      <c r="M764" s="69">
        <v>0</v>
      </c>
      <c r="N764" s="13">
        <v>447947550.48000002</v>
      </c>
      <c r="O764" s="14">
        <v>0</v>
      </c>
      <c r="P764" s="28">
        <v>415096417.67000002</v>
      </c>
      <c r="Q764" s="30">
        <v>5509910282.5400009</v>
      </c>
      <c r="S764" s="91">
        <v>10735011181.35</v>
      </c>
      <c r="T764" s="43">
        <f t="shared" si="33"/>
        <v>42940045</v>
      </c>
      <c r="U764" s="43">
        <f>VLOOKUP(A764,'IVC - CÁLCULO INICIAL'!$A$12:$U$1118,21,0)</f>
        <v>29144124.640000001</v>
      </c>
      <c r="V764" s="43">
        <f t="shared" si="34"/>
        <v>13795920.359999999</v>
      </c>
      <c r="W764" s="46">
        <f t="shared" si="35"/>
        <v>3448980.09</v>
      </c>
    </row>
    <row r="765" spans="1:23" x14ac:dyDescent="0.2">
      <c r="A765" s="26" t="s">
        <v>1496</v>
      </c>
      <c r="B765" s="9">
        <v>800099108</v>
      </c>
      <c r="C765" s="6" t="s">
        <v>1427</v>
      </c>
      <c r="D765" s="6" t="s">
        <v>1497</v>
      </c>
      <c r="E765" s="9" t="s">
        <v>13</v>
      </c>
      <c r="F765" s="19">
        <v>6724</v>
      </c>
      <c r="G765" s="19">
        <v>10427754320.42</v>
      </c>
      <c r="H765" s="20">
        <v>3617143126</v>
      </c>
      <c r="I765" s="7">
        <v>0</v>
      </c>
      <c r="J765" s="7">
        <v>3617143126</v>
      </c>
      <c r="K765" s="13">
        <v>0</v>
      </c>
      <c r="L765" s="18">
        <v>76246293.829999998</v>
      </c>
      <c r="M765" s="69">
        <v>0</v>
      </c>
      <c r="N765" s="13">
        <v>0</v>
      </c>
      <c r="O765" s="14">
        <v>0</v>
      </c>
      <c r="P765" s="28">
        <v>358206114.08999997</v>
      </c>
      <c r="Q765" s="30">
        <v>6376158786.5</v>
      </c>
      <c r="S765" s="91">
        <v>10427754320.42</v>
      </c>
      <c r="T765" s="43">
        <f t="shared" si="33"/>
        <v>41711017</v>
      </c>
      <c r="U765" s="43">
        <f>VLOOKUP(A765,'IVC - CÁLCULO INICIAL'!$A$12:$U$1118,21,0)</f>
        <v>28309963.359999999</v>
      </c>
      <c r="V765" s="43">
        <f t="shared" si="34"/>
        <v>13401053.640000001</v>
      </c>
      <c r="W765" s="46">
        <f t="shared" si="35"/>
        <v>3350263.41</v>
      </c>
    </row>
    <row r="766" spans="1:23" x14ac:dyDescent="0.2">
      <c r="A766" s="26" t="s">
        <v>1498</v>
      </c>
      <c r="B766" s="9">
        <v>800099111</v>
      </c>
      <c r="C766" s="6" t="s">
        <v>1427</v>
      </c>
      <c r="D766" s="6" t="s">
        <v>1038</v>
      </c>
      <c r="E766" s="9" t="s">
        <v>16</v>
      </c>
      <c r="F766" s="19">
        <v>6964</v>
      </c>
      <c r="G766" s="19">
        <v>10121042698.290001</v>
      </c>
      <c r="H766" s="20">
        <v>3779111133</v>
      </c>
      <c r="I766" s="7">
        <v>0</v>
      </c>
      <c r="J766" s="7">
        <v>3779111133</v>
      </c>
      <c r="K766" s="13">
        <v>0</v>
      </c>
      <c r="L766" s="18">
        <v>88263148.859999999</v>
      </c>
      <c r="M766" s="69">
        <v>0</v>
      </c>
      <c r="N766" s="13">
        <v>0</v>
      </c>
      <c r="O766" s="14">
        <v>0</v>
      </c>
      <c r="P766" s="28">
        <v>371441381.72000003</v>
      </c>
      <c r="Q766" s="30">
        <v>5882227034.710001</v>
      </c>
      <c r="S766" s="91">
        <v>10121042698.290001</v>
      </c>
      <c r="T766" s="43">
        <f t="shared" si="33"/>
        <v>40484171</v>
      </c>
      <c r="U766" s="43">
        <f>VLOOKUP(A766,'IVC - CÁLCULO INICIAL'!$A$12:$U$1118,21,0)</f>
        <v>27477282</v>
      </c>
      <c r="V766" s="43">
        <f t="shared" si="34"/>
        <v>13006889</v>
      </c>
      <c r="W766" s="46">
        <f t="shared" si="35"/>
        <v>3251722.25</v>
      </c>
    </row>
    <row r="767" spans="1:23" x14ac:dyDescent="0.2">
      <c r="A767" s="26" t="s">
        <v>1499</v>
      </c>
      <c r="B767" s="9">
        <v>814003734</v>
      </c>
      <c r="C767" s="6" t="s">
        <v>1427</v>
      </c>
      <c r="D767" s="6" t="s">
        <v>157</v>
      </c>
      <c r="E767" s="9" t="s">
        <v>13</v>
      </c>
      <c r="F767" s="19">
        <v>3076</v>
      </c>
      <c r="G767" s="19">
        <v>4881414725.46</v>
      </c>
      <c r="H767" s="20">
        <v>1633560643</v>
      </c>
      <c r="I767" s="7">
        <v>0</v>
      </c>
      <c r="J767" s="7">
        <v>1633560643</v>
      </c>
      <c r="K767" s="13">
        <v>0</v>
      </c>
      <c r="L767" s="18">
        <v>78460492.870000005</v>
      </c>
      <c r="M767" s="69">
        <v>0</v>
      </c>
      <c r="N767" s="13">
        <v>0</v>
      </c>
      <c r="O767" s="14">
        <v>0</v>
      </c>
      <c r="P767" s="28">
        <v>163999908.91</v>
      </c>
      <c r="Q767" s="30">
        <v>3005393680.6800003</v>
      </c>
      <c r="S767" s="91">
        <v>4881414725.46</v>
      </c>
      <c r="T767" s="43">
        <f t="shared" si="33"/>
        <v>19525659</v>
      </c>
      <c r="U767" s="43">
        <f>VLOOKUP(A767,'IVC - CÁLCULO INICIAL'!$A$12:$U$1118,21,0)</f>
        <v>13252390.640000001</v>
      </c>
      <c r="V767" s="43">
        <f t="shared" si="34"/>
        <v>6273268.3599999994</v>
      </c>
      <c r="W767" s="46">
        <f t="shared" si="35"/>
        <v>1568317.09</v>
      </c>
    </row>
    <row r="768" spans="1:23" x14ac:dyDescent="0.2">
      <c r="A768" s="26" t="s">
        <v>1500</v>
      </c>
      <c r="B768" s="9">
        <v>800099113</v>
      </c>
      <c r="C768" s="6" t="s">
        <v>1427</v>
      </c>
      <c r="D768" s="6" t="s">
        <v>1501</v>
      </c>
      <c r="E768" s="9" t="s">
        <v>16</v>
      </c>
      <c r="F768" s="19">
        <v>20759</v>
      </c>
      <c r="G768" s="19">
        <v>28247396691.549999</v>
      </c>
      <c r="H768" s="20">
        <v>11318672176</v>
      </c>
      <c r="I768" s="7">
        <v>0</v>
      </c>
      <c r="J768" s="7">
        <v>11318672176</v>
      </c>
      <c r="K768" s="13">
        <v>0</v>
      </c>
      <c r="L768" s="18">
        <v>253141506.28999999</v>
      </c>
      <c r="M768" s="69">
        <v>0</v>
      </c>
      <c r="N768" s="13">
        <v>348768649</v>
      </c>
      <c r="O768" s="14">
        <v>0</v>
      </c>
      <c r="P768" s="28">
        <v>1101782661.72</v>
      </c>
      <c r="Q768" s="30">
        <v>15225031698.539999</v>
      </c>
      <c r="S768" s="91">
        <v>28247396691.549999</v>
      </c>
      <c r="T768" s="43">
        <f t="shared" si="33"/>
        <v>112989587</v>
      </c>
      <c r="U768" s="43">
        <f>VLOOKUP(A768,'IVC - CÁLCULO INICIAL'!$A$12:$U$1118,21,0)</f>
        <v>76687917.359999999</v>
      </c>
      <c r="V768" s="43">
        <f t="shared" si="34"/>
        <v>36301669.640000001</v>
      </c>
      <c r="W768" s="46">
        <f t="shared" si="35"/>
        <v>9075417.4100000001</v>
      </c>
    </row>
    <row r="769" spans="1:23" x14ac:dyDescent="0.2">
      <c r="A769" s="26" t="s">
        <v>1502</v>
      </c>
      <c r="B769" s="9">
        <v>800099115</v>
      </c>
      <c r="C769" s="6" t="s">
        <v>1427</v>
      </c>
      <c r="D769" s="6" t="s">
        <v>1503</v>
      </c>
      <c r="E769" s="9" t="s">
        <v>13</v>
      </c>
      <c r="F769" s="19">
        <v>5553</v>
      </c>
      <c r="G769" s="19">
        <v>9081180701.8500023</v>
      </c>
      <c r="H769" s="20">
        <v>3008981020</v>
      </c>
      <c r="I769" s="7">
        <v>0</v>
      </c>
      <c r="J769" s="7">
        <v>3008981020</v>
      </c>
      <c r="K769" s="13">
        <v>0</v>
      </c>
      <c r="L769" s="18">
        <v>62508277.32</v>
      </c>
      <c r="M769" s="69">
        <v>0</v>
      </c>
      <c r="N769" s="13">
        <v>4661714</v>
      </c>
      <c r="O769" s="14">
        <v>0</v>
      </c>
      <c r="P769" s="28">
        <v>296192481.11000001</v>
      </c>
      <c r="Q769" s="30">
        <v>5708837209.420001</v>
      </c>
      <c r="S769" s="91">
        <v>9081180701.8500023</v>
      </c>
      <c r="T769" s="43">
        <f t="shared" si="33"/>
        <v>36324723</v>
      </c>
      <c r="U769" s="43">
        <f>VLOOKUP(A769,'IVC - CÁLCULO INICIAL'!$A$12:$U$1118,21,0)</f>
        <v>24654195.359999999</v>
      </c>
      <c r="V769" s="43">
        <f t="shared" si="34"/>
        <v>11670527.640000001</v>
      </c>
      <c r="W769" s="46">
        <f t="shared" si="35"/>
        <v>2917631.91</v>
      </c>
    </row>
    <row r="770" spans="1:23" x14ac:dyDescent="0.2">
      <c r="A770" s="26" t="s">
        <v>1504</v>
      </c>
      <c r="B770" s="9">
        <v>800099085</v>
      </c>
      <c r="C770" s="6" t="s">
        <v>1427</v>
      </c>
      <c r="D770" s="6" t="s">
        <v>1505</v>
      </c>
      <c r="E770" s="9" t="s">
        <v>16</v>
      </c>
      <c r="F770" s="19">
        <v>6328</v>
      </c>
      <c r="G770" s="19">
        <v>9185859835.6900005</v>
      </c>
      <c r="H770" s="20">
        <v>3395818183</v>
      </c>
      <c r="I770" s="7">
        <v>0</v>
      </c>
      <c r="J770" s="7">
        <v>3395818183</v>
      </c>
      <c r="K770" s="13">
        <v>0</v>
      </c>
      <c r="L770" s="18">
        <v>85385887.420000002</v>
      </c>
      <c r="M770" s="69">
        <v>0</v>
      </c>
      <c r="N770" s="13">
        <v>0</v>
      </c>
      <c r="O770" s="14">
        <v>0</v>
      </c>
      <c r="P770" s="28">
        <v>337659428.47000003</v>
      </c>
      <c r="Q770" s="30">
        <v>5366996336.8000002</v>
      </c>
      <c r="S770" s="91">
        <v>9185859835.6900005</v>
      </c>
      <c r="T770" s="43">
        <f t="shared" si="33"/>
        <v>36743439</v>
      </c>
      <c r="U770" s="43">
        <f>VLOOKUP(A770,'IVC - CÁLCULO INICIAL'!$A$12:$U$1118,21,0)</f>
        <v>24938385.359999999</v>
      </c>
      <c r="V770" s="43">
        <f t="shared" si="34"/>
        <v>11805053.640000001</v>
      </c>
      <c r="W770" s="46">
        <f t="shared" si="35"/>
        <v>2951263.41</v>
      </c>
    </row>
    <row r="771" spans="1:23" x14ac:dyDescent="0.2">
      <c r="A771" s="26" t="s">
        <v>1506</v>
      </c>
      <c r="B771" s="9">
        <v>800020324</v>
      </c>
      <c r="C771" s="6" t="s">
        <v>1427</v>
      </c>
      <c r="D771" s="6" t="s">
        <v>1507</v>
      </c>
      <c r="E771" s="9" t="s">
        <v>16</v>
      </c>
      <c r="F771" s="19">
        <v>13112</v>
      </c>
      <c r="G771" s="19">
        <v>19940002308.610001</v>
      </c>
      <c r="H771" s="20">
        <v>7148683939</v>
      </c>
      <c r="I771" s="7">
        <v>0</v>
      </c>
      <c r="J771" s="7">
        <v>7148683939</v>
      </c>
      <c r="K771" s="13">
        <v>0</v>
      </c>
      <c r="L771" s="18">
        <v>131136978.12</v>
      </c>
      <c r="M771" s="69">
        <v>0</v>
      </c>
      <c r="N771" s="13">
        <v>99378463.280000001</v>
      </c>
      <c r="O771" s="14">
        <v>0</v>
      </c>
      <c r="P771" s="28">
        <v>699387831.51999998</v>
      </c>
      <c r="Q771" s="30">
        <v>11861415096.689999</v>
      </c>
      <c r="S771" s="91">
        <v>19940002308.610001</v>
      </c>
      <c r="T771" s="43">
        <f t="shared" si="33"/>
        <v>79760009</v>
      </c>
      <c r="U771" s="43">
        <f>VLOOKUP(A771,'IVC - CÁLCULO INICIAL'!$A$12:$U$1118,21,0)</f>
        <v>54134448.640000001</v>
      </c>
      <c r="V771" s="43">
        <f t="shared" si="34"/>
        <v>25625560.359999999</v>
      </c>
      <c r="W771" s="46">
        <f t="shared" si="35"/>
        <v>6406390.0899999999</v>
      </c>
    </row>
    <row r="772" spans="1:23" x14ac:dyDescent="0.2">
      <c r="A772" s="26" t="s">
        <v>1508</v>
      </c>
      <c r="B772" s="9">
        <v>800037232</v>
      </c>
      <c r="C772" s="6" t="s">
        <v>1427</v>
      </c>
      <c r="D772" s="6" t="s">
        <v>1509</v>
      </c>
      <c r="E772" s="9" t="s">
        <v>13</v>
      </c>
      <c r="F772" s="19">
        <v>11302</v>
      </c>
      <c r="G772" s="19">
        <v>17880523893.560001</v>
      </c>
      <c r="H772" s="20">
        <v>6142932401</v>
      </c>
      <c r="I772" s="7">
        <v>0</v>
      </c>
      <c r="J772" s="7">
        <v>6142932401</v>
      </c>
      <c r="K772" s="13">
        <v>0</v>
      </c>
      <c r="L772" s="18">
        <v>127918920.73</v>
      </c>
      <c r="M772" s="69">
        <v>0</v>
      </c>
      <c r="N772" s="13">
        <v>14325782</v>
      </c>
      <c r="O772" s="14">
        <v>0</v>
      </c>
      <c r="P772" s="28">
        <v>602898461.10000002</v>
      </c>
      <c r="Q772" s="30">
        <v>10992448328.730001</v>
      </c>
      <c r="S772" s="91">
        <v>17880523893.560001</v>
      </c>
      <c r="T772" s="43">
        <f t="shared" si="33"/>
        <v>71522096</v>
      </c>
      <c r="U772" s="43">
        <f>VLOOKUP(A772,'IVC - CÁLCULO INICIAL'!$A$12:$U$1118,21,0)</f>
        <v>48543239.359999999</v>
      </c>
      <c r="V772" s="43">
        <f t="shared" si="34"/>
        <v>22978856.640000001</v>
      </c>
      <c r="W772" s="46">
        <f t="shared" si="35"/>
        <v>5744714.1600000001</v>
      </c>
    </row>
    <row r="773" spans="1:23" x14ac:dyDescent="0.2">
      <c r="A773" s="26" t="s">
        <v>1510</v>
      </c>
      <c r="B773" s="9">
        <v>800222498</v>
      </c>
      <c r="C773" s="6" t="s">
        <v>1427</v>
      </c>
      <c r="D773" s="6" t="s">
        <v>1511</v>
      </c>
      <c r="E773" s="9" t="s">
        <v>13</v>
      </c>
      <c r="F773" s="19">
        <v>4896</v>
      </c>
      <c r="G773" s="19">
        <v>7753018555.6000004</v>
      </c>
      <c r="H773" s="20">
        <v>2662395116</v>
      </c>
      <c r="I773" s="7">
        <v>0</v>
      </c>
      <c r="J773" s="7">
        <v>2662395116</v>
      </c>
      <c r="K773" s="13">
        <v>0</v>
      </c>
      <c r="L773" s="18">
        <v>70294684.030000001</v>
      </c>
      <c r="M773" s="69">
        <v>0</v>
      </c>
      <c r="N773" s="13">
        <v>13546572</v>
      </c>
      <c r="O773" s="14">
        <v>0</v>
      </c>
      <c r="P773" s="28">
        <v>260649383.38</v>
      </c>
      <c r="Q773" s="30">
        <v>4746132800.1900005</v>
      </c>
      <c r="S773" s="91">
        <v>7753018555.6000004</v>
      </c>
      <c r="T773" s="43">
        <f t="shared" si="33"/>
        <v>31012074</v>
      </c>
      <c r="U773" s="43">
        <f>VLOOKUP(A773,'IVC - CÁLCULO INICIAL'!$A$12:$U$1118,21,0)</f>
        <v>21048412</v>
      </c>
      <c r="V773" s="43">
        <f t="shared" si="34"/>
        <v>9963662</v>
      </c>
      <c r="W773" s="46">
        <f t="shared" si="35"/>
        <v>2490915.5</v>
      </c>
    </row>
    <row r="774" spans="1:23" x14ac:dyDescent="0.2">
      <c r="A774" s="26" t="s">
        <v>1512</v>
      </c>
      <c r="B774" s="9">
        <v>800099118</v>
      </c>
      <c r="C774" s="6" t="s">
        <v>1427</v>
      </c>
      <c r="D774" s="6" t="s">
        <v>1513</v>
      </c>
      <c r="E774" s="9" t="s">
        <v>13</v>
      </c>
      <c r="F774" s="19">
        <v>7323</v>
      </c>
      <c r="G774" s="19">
        <v>12191913170.709999</v>
      </c>
      <c r="H774" s="20">
        <v>3983980012</v>
      </c>
      <c r="I774" s="7">
        <v>0</v>
      </c>
      <c r="J774" s="7">
        <v>3983980012</v>
      </c>
      <c r="K774" s="13">
        <v>0</v>
      </c>
      <c r="L774" s="18">
        <v>99114682.870000005</v>
      </c>
      <c r="M774" s="69">
        <v>0</v>
      </c>
      <c r="N774" s="13">
        <v>0</v>
      </c>
      <c r="O774" s="14">
        <v>0</v>
      </c>
      <c r="P774" s="28">
        <v>390333658.88999999</v>
      </c>
      <c r="Q774" s="30">
        <v>7718484816.9499989</v>
      </c>
      <c r="S774" s="91">
        <v>12191913170.709999</v>
      </c>
      <c r="T774" s="43">
        <f t="shared" si="33"/>
        <v>48767653</v>
      </c>
      <c r="U774" s="43">
        <f>VLOOKUP(A774,'IVC - CÁLCULO INICIAL'!$A$12:$U$1118,21,0)</f>
        <v>33099419.359999999</v>
      </c>
      <c r="V774" s="43">
        <f t="shared" si="34"/>
        <v>15668233.640000001</v>
      </c>
      <c r="W774" s="46">
        <f t="shared" si="35"/>
        <v>3917058.41</v>
      </c>
    </row>
    <row r="775" spans="1:23" x14ac:dyDescent="0.2">
      <c r="A775" s="26" t="s">
        <v>1514</v>
      </c>
      <c r="B775" s="9">
        <v>800099122</v>
      </c>
      <c r="C775" s="6" t="s">
        <v>1427</v>
      </c>
      <c r="D775" s="6" t="s">
        <v>1515</v>
      </c>
      <c r="E775" s="9" t="s">
        <v>13</v>
      </c>
      <c r="F775" s="19">
        <v>15962</v>
      </c>
      <c r="G775" s="19">
        <v>25564060224.57</v>
      </c>
      <c r="H775" s="20">
        <v>8667268664</v>
      </c>
      <c r="I775" s="7">
        <v>0</v>
      </c>
      <c r="J775" s="7">
        <v>8667268664</v>
      </c>
      <c r="K775" s="13">
        <v>0</v>
      </c>
      <c r="L775" s="18">
        <v>265456522.53</v>
      </c>
      <c r="M775" s="69">
        <v>0</v>
      </c>
      <c r="N775" s="13">
        <v>0</v>
      </c>
      <c r="O775" s="14">
        <v>0</v>
      </c>
      <c r="P775" s="28">
        <v>851486673.17999995</v>
      </c>
      <c r="Q775" s="30">
        <v>15779848364.859999</v>
      </c>
      <c r="S775" s="91">
        <v>25564060224.57</v>
      </c>
      <c r="T775" s="43">
        <f t="shared" si="33"/>
        <v>102256241</v>
      </c>
      <c r="U775" s="43">
        <f>VLOOKUP(A775,'IVC - CÁLCULO INICIAL'!$A$12:$U$1118,21,0)</f>
        <v>69403016</v>
      </c>
      <c r="V775" s="43">
        <f t="shared" si="34"/>
        <v>32853225</v>
      </c>
      <c r="W775" s="46">
        <f t="shared" si="35"/>
        <v>8213306.25</v>
      </c>
    </row>
    <row r="776" spans="1:23" x14ac:dyDescent="0.2">
      <c r="A776" s="26" t="s">
        <v>1516</v>
      </c>
      <c r="B776" s="9">
        <v>800099127</v>
      </c>
      <c r="C776" s="6" t="s">
        <v>1427</v>
      </c>
      <c r="D776" s="6" t="s">
        <v>1072</v>
      </c>
      <c r="E776" s="9" t="s">
        <v>13</v>
      </c>
      <c r="F776" s="19">
        <v>19167</v>
      </c>
      <c r="G776" s="19">
        <v>25090756545.75</v>
      </c>
      <c r="H776" s="20">
        <v>10286931689</v>
      </c>
      <c r="I776" s="7">
        <v>0</v>
      </c>
      <c r="J776" s="7">
        <v>10286931689</v>
      </c>
      <c r="K776" s="13">
        <v>0</v>
      </c>
      <c r="L776" s="18">
        <v>219934735.24000001</v>
      </c>
      <c r="M776" s="69">
        <v>0</v>
      </c>
      <c r="N776" s="13">
        <v>0</v>
      </c>
      <c r="O776" s="14">
        <v>0</v>
      </c>
      <c r="P776" s="28">
        <v>1022210951.9299999</v>
      </c>
      <c r="Q776" s="30">
        <v>13561679169.58</v>
      </c>
      <c r="S776" s="91">
        <v>25090756545.75</v>
      </c>
      <c r="T776" s="43">
        <f t="shared" si="33"/>
        <v>100363026</v>
      </c>
      <c r="U776" s="43">
        <f>VLOOKUP(A776,'IVC - CÁLCULO INICIAL'!$A$12:$U$1118,21,0)</f>
        <v>68118060</v>
      </c>
      <c r="V776" s="43">
        <f t="shared" si="34"/>
        <v>32244966</v>
      </c>
      <c r="W776" s="46">
        <f t="shared" si="35"/>
        <v>8061241.5</v>
      </c>
    </row>
    <row r="777" spans="1:23" x14ac:dyDescent="0.2">
      <c r="A777" s="26" t="s">
        <v>1517</v>
      </c>
      <c r="B777" s="9">
        <v>800099132</v>
      </c>
      <c r="C777" s="6" t="s">
        <v>1427</v>
      </c>
      <c r="D777" s="6" t="s">
        <v>1518</v>
      </c>
      <c r="E777" s="9" t="s">
        <v>16</v>
      </c>
      <c r="F777" s="19">
        <v>10238</v>
      </c>
      <c r="G777" s="19">
        <v>14842835680.520002</v>
      </c>
      <c r="H777" s="20">
        <v>5501556178</v>
      </c>
      <c r="I777" s="7">
        <v>0</v>
      </c>
      <c r="J777" s="7">
        <v>5501556178</v>
      </c>
      <c r="K777" s="13">
        <v>0</v>
      </c>
      <c r="L777" s="18">
        <v>129149649.72</v>
      </c>
      <c r="M777" s="69">
        <v>0</v>
      </c>
      <c r="N777" s="13">
        <v>326468793.38</v>
      </c>
      <c r="O777" s="14">
        <v>0</v>
      </c>
      <c r="P777" s="28">
        <v>546274997.59000003</v>
      </c>
      <c r="Q777" s="30">
        <v>8339386061.8300018</v>
      </c>
      <c r="S777" s="91">
        <v>14842835680.520002</v>
      </c>
      <c r="T777" s="43">
        <f t="shared" si="33"/>
        <v>59371343</v>
      </c>
      <c r="U777" s="43">
        <f>VLOOKUP(A777,'IVC - CÁLCULO INICIAL'!$A$12:$U$1118,21,0)</f>
        <v>40296320.640000001</v>
      </c>
      <c r="V777" s="43">
        <f t="shared" si="34"/>
        <v>19075022.359999999</v>
      </c>
      <c r="W777" s="46">
        <f t="shared" si="35"/>
        <v>4768755.59</v>
      </c>
    </row>
    <row r="778" spans="1:23" x14ac:dyDescent="0.2">
      <c r="A778" s="26" t="s">
        <v>1519</v>
      </c>
      <c r="B778" s="9">
        <v>800099136</v>
      </c>
      <c r="C778" s="6" t="s">
        <v>1427</v>
      </c>
      <c r="D778" s="6" t="s">
        <v>1520</v>
      </c>
      <c r="E778" s="9" t="s">
        <v>16</v>
      </c>
      <c r="F778" s="19">
        <v>26359</v>
      </c>
      <c r="G778" s="19">
        <v>44489739508.389999</v>
      </c>
      <c r="H778" s="20">
        <v>14311174344</v>
      </c>
      <c r="I778" s="7">
        <v>0</v>
      </c>
      <c r="J778" s="7">
        <v>14311174344</v>
      </c>
      <c r="K778" s="13">
        <v>0</v>
      </c>
      <c r="L778" s="18">
        <v>299434070.63999999</v>
      </c>
      <c r="M778" s="69">
        <v>0</v>
      </c>
      <c r="N778" s="13">
        <v>26456671</v>
      </c>
      <c r="O778" s="14">
        <v>0</v>
      </c>
      <c r="P778" s="28">
        <v>1405339928.8499999</v>
      </c>
      <c r="Q778" s="30">
        <v>28447334493.900002</v>
      </c>
      <c r="S778" s="91">
        <v>44489739508.389999</v>
      </c>
      <c r="T778" s="43">
        <f t="shared" si="33"/>
        <v>177958958</v>
      </c>
      <c r="U778" s="43">
        <f>VLOOKUP(A778,'IVC - CÁLCULO INICIAL'!$A$12:$U$1118,21,0)</f>
        <v>120783712.64</v>
      </c>
      <c r="V778" s="43">
        <f t="shared" si="34"/>
        <v>57175245.359999999</v>
      </c>
      <c r="W778" s="46">
        <f t="shared" si="35"/>
        <v>14293811.34</v>
      </c>
    </row>
    <row r="779" spans="1:23" x14ac:dyDescent="0.2">
      <c r="A779" s="26" t="s">
        <v>1521</v>
      </c>
      <c r="B779" s="9">
        <v>800099138</v>
      </c>
      <c r="C779" s="6" t="s">
        <v>1427</v>
      </c>
      <c r="D779" s="6" t="s">
        <v>1522</v>
      </c>
      <c r="E779" s="9" t="s">
        <v>13</v>
      </c>
      <c r="F779" s="19">
        <v>16916</v>
      </c>
      <c r="G779" s="19">
        <v>27751865385.470001</v>
      </c>
      <c r="H779" s="20">
        <v>9120351746</v>
      </c>
      <c r="I779" s="7">
        <v>0</v>
      </c>
      <c r="J779" s="7">
        <v>9120351746</v>
      </c>
      <c r="K779" s="13">
        <v>0</v>
      </c>
      <c r="L779" s="18">
        <v>297260846.18000001</v>
      </c>
      <c r="M779" s="69">
        <v>0</v>
      </c>
      <c r="N779" s="13">
        <v>0</v>
      </c>
      <c r="O779" s="14">
        <v>0</v>
      </c>
      <c r="P779" s="28">
        <v>902132919.03999996</v>
      </c>
      <c r="Q779" s="30">
        <v>17432119874.25</v>
      </c>
      <c r="S779" s="91">
        <v>27751865385.470001</v>
      </c>
      <c r="T779" s="43">
        <f t="shared" si="33"/>
        <v>111007462</v>
      </c>
      <c r="U779" s="43">
        <f>VLOOKUP(A779,'IVC - CÁLCULO INICIAL'!$A$12:$U$1118,21,0)</f>
        <v>75342615.359999999</v>
      </c>
      <c r="V779" s="43">
        <f t="shared" si="34"/>
        <v>35664846.640000001</v>
      </c>
      <c r="W779" s="46">
        <f t="shared" si="35"/>
        <v>8916211.6600000001</v>
      </c>
    </row>
    <row r="780" spans="1:23" x14ac:dyDescent="0.2">
      <c r="A780" s="26" t="s">
        <v>1523</v>
      </c>
      <c r="B780" s="9">
        <v>800193031</v>
      </c>
      <c r="C780" s="6" t="s">
        <v>1427</v>
      </c>
      <c r="D780" s="6" t="s">
        <v>1076</v>
      </c>
      <c r="E780" s="9" t="s">
        <v>13</v>
      </c>
      <c r="F780" s="19">
        <v>6680</v>
      </c>
      <c r="G780" s="19">
        <v>10569776467.65</v>
      </c>
      <c r="H780" s="20">
        <v>3620801290</v>
      </c>
      <c r="I780" s="7">
        <v>0</v>
      </c>
      <c r="J780" s="7">
        <v>3620801290</v>
      </c>
      <c r="K780" s="13">
        <v>0</v>
      </c>
      <c r="L780" s="18">
        <v>115400716.05</v>
      </c>
      <c r="M780" s="69">
        <v>0</v>
      </c>
      <c r="N780" s="13">
        <v>0</v>
      </c>
      <c r="O780" s="14">
        <v>0</v>
      </c>
      <c r="P780" s="28">
        <v>356498337.63</v>
      </c>
      <c r="Q780" s="30">
        <v>6477076123.9699993</v>
      </c>
      <c r="S780" s="91">
        <v>10569776467.65</v>
      </c>
      <c r="T780" s="43">
        <f t="shared" si="33"/>
        <v>42279106</v>
      </c>
      <c r="U780" s="43">
        <f>VLOOKUP(A780,'IVC - CÁLCULO INICIAL'!$A$12:$U$1118,21,0)</f>
        <v>28695534</v>
      </c>
      <c r="V780" s="43">
        <f t="shared" si="34"/>
        <v>13583572</v>
      </c>
      <c r="W780" s="46">
        <f t="shared" si="35"/>
        <v>3395893</v>
      </c>
    </row>
    <row r="781" spans="1:23" x14ac:dyDescent="0.2">
      <c r="A781" s="26" t="s">
        <v>1524</v>
      </c>
      <c r="B781" s="9">
        <v>800099142</v>
      </c>
      <c r="C781" s="6" t="s">
        <v>1427</v>
      </c>
      <c r="D781" s="6" t="s">
        <v>1525</v>
      </c>
      <c r="E781" s="9" t="s">
        <v>13</v>
      </c>
      <c r="F781" s="19">
        <v>14588</v>
      </c>
      <c r="G781" s="19">
        <v>24166253341.150002</v>
      </c>
      <c r="H781" s="20">
        <v>7851508310</v>
      </c>
      <c r="I781" s="7">
        <v>0</v>
      </c>
      <c r="J781" s="7">
        <v>7851508310</v>
      </c>
      <c r="K781" s="13">
        <v>0</v>
      </c>
      <c r="L781" s="18">
        <v>150678105.40000001</v>
      </c>
      <c r="M781" s="69">
        <v>0</v>
      </c>
      <c r="N781" s="13">
        <v>104050945</v>
      </c>
      <c r="O781" s="14">
        <v>0</v>
      </c>
      <c r="P781" s="28">
        <v>777678708.96000004</v>
      </c>
      <c r="Q781" s="30">
        <v>15282337271.790001</v>
      </c>
      <c r="S781" s="91">
        <v>24166253341.150002</v>
      </c>
      <c r="T781" s="43">
        <f t="shared" ref="T781:T844" si="36">+ROUND(S781*0.004,0)</f>
        <v>96665013</v>
      </c>
      <c r="U781" s="43">
        <f>VLOOKUP(A781,'IVC - CÁLCULO INICIAL'!$A$12:$U$1118,21,0)</f>
        <v>65608156.640000001</v>
      </c>
      <c r="V781" s="43">
        <f t="shared" ref="V781:V844" si="37">+T781-U781</f>
        <v>31056856.359999999</v>
      </c>
      <c r="W781" s="46">
        <f t="shared" ref="W781:W844" si="38">ROUND(V781/4,2)</f>
        <v>7764214.0899999999</v>
      </c>
    </row>
    <row r="782" spans="1:23" x14ac:dyDescent="0.2">
      <c r="A782" s="26" t="s">
        <v>1526</v>
      </c>
      <c r="B782" s="9">
        <v>800099143</v>
      </c>
      <c r="C782" s="6" t="s">
        <v>1427</v>
      </c>
      <c r="D782" s="6" t="s">
        <v>380</v>
      </c>
      <c r="E782" s="9" t="s">
        <v>13</v>
      </c>
      <c r="F782" s="19">
        <v>11882</v>
      </c>
      <c r="G782" s="19">
        <v>19732519736.689999</v>
      </c>
      <c r="H782" s="20">
        <v>6391374524</v>
      </c>
      <c r="I782" s="7">
        <v>0</v>
      </c>
      <c r="J782" s="7">
        <v>6391374524</v>
      </c>
      <c r="K782" s="13">
        <v>0</v>
      </c>
      <c r="L782" s="18">
        <v>154725381.28</v>
      </c>
      <c r="M782" s="69">
        <v>0</v>
      </c>
      <c r="N782" s="13">
        <v>0</v>
      </c>
      <c r="O782" s="14">
        <v>0</v>
      </c>
      <c r="P782" s="28">
        <v>633851909.58000004</v>
      </c>
      <c r="Q782" s="30">
        <v>12552567921.829998</v>
      </c>
      <c r="S782" s="91">
        <v>19732519736.689999</v>
      </c>
      <c r="T782" s="43">
        <f t="shared" si="36"/>
        <v>78930079</v>
      </c>
      <c r="U782" s="43">
        <f>VLOOKUP(A782,'IVC - CÁLCULO INICIAL'!$A$12:$U$1118,21,0)</f>
        <v>53571160.640000001</v>
      </c>
      <c r="V782" s="43">
        <f t="shared" si="37"/>
        <v>25358918.359999999</v>
      </c>
      <c r="W782" s="46">
        <f t="shared" si="38"/>
        <v>6339729.5899999999</v>
      </c>
    </row>
    <row r="783" spans="1:23" x14ac:dyDescent="0.2">
      <c r="A783" s="26" t="s">
        <v>1527</v>
      </c>
      <c r="B783" s="9">
        <v>800148720</v>
      </c>
      <c r="C783" s="6" t="s">
        <v>1427</v>
      </c>
      <c r="D783" s="6" t="s">
        <v>1528</v>
      </c>
      <c r="E783" s="9" t="s">
        <v>13</v>
      </c>
      <c r="F783" s="19">
        <v>6070</v>
      </c>
      <c r="G783" s="19">
        <v>9182905356.9500008</v>
      </c>
      <c r="H783" s="20">
        <v>3286540346</v>
      </c>
      <c r="I783" s="7">
        <v>0</v>
      </c>
      <c r="J783" s="7">
        <v>3286540346</v>
      </c>
      <c r="K783" s="13">
        <v>0</v>
      </c>
      <c r="L783" s="18">
        <v>68629707.840000004</v>
      </c>
      <c r="M783" s="69">
        <v>0</v>
      </c>
      <c r="N783" s="13">
        <v>12213803</v>
      </c>
      <c r="O783" s="14">
        <v>0</v>
      </c>
      <c r="P783" s="28">
        <v>323943848.70999998</v>
      </c>
      <c r="Q783" s="30">
        <v>5491577651.4000006</v>
      </c>
      <c r="S783" s="91">
        <v>9182905356.9500008</v>
      </c>
      <c r="T783" s="43">
        <f t="shared" si="36"/>
        <v>36731621</v>
      </c>
      <c r="U783" s="43">
        <f>VLOOKUP(A783,'IVC - CÁLCULO INICIAL'!$A$12:$U$1118,21,0)</f>
        <v>24930364</v>
      </c>
      <c r="V783" s="43">
        <f t="shared" si="37"/>
        <v>11801257</v>
      </c>
      <c r="W783" s="46">
        <f t="shared" si="38"/>
        <v>2950314.25</v>
      </c>
    </row>
    <row r="784" spans="1:23" x14ac:dyDescent="0.2">
      <c r="A784" s="26" t="s">
        <v>1529</v>
      </c>
      <c r="B784" s="9">
        <v>800099147</v>
      </c>
      <c r="C784" s="6" t="s">
        <v>1427</v>
      </c>
      <c r="D784" s="6" t="s">
        <v>1530</v>
      </c>
      <c r="E784" s="9" t="s">
        <v>16</v>
      </c>
      <c r="F784" s="19">
        <v>7903</v>
      </c>
      <c r="G784" s="19">
        <v>10974722545.299999</v>
      </c>
      <c r="H784" s="20">
        <v>4243442225</v>
      </c>
      <c r="I784" s="7">
        <v>0</v>
      </c>
      <c r="J784" s="7">
        <v>4243442225</v>
      </c>
      <c r="K784" s="13">
        <v>0</v>
      </c>
      <c r="L784" s="18">
        <v>94555076.180000007</v>
      </c>
      <c r="M784" s="69">
        <v>0</v>
      </c>
      <c r="N784" s="13">
        <v>945873532</v>
      </c>
      <c r="O784" s="14">
        <v>0</v>
      </c>
      <c r="P784" s="28">
        <v>421340475.38</v>
      </c>
      <c r="Q784" s="30">
        <v>5269511236.7399988</v>
      </c>
      <c r="S784" s="91">
        <v>10974722545.299999</v>
      </c>
      <c r="T784" s="43">
        <f t="shared" si="36"/>
        <v>43898890</v>
      </c>
      <c r="U784" s="43">
        <f>VLOOKUP(A784,'IVC - CÁLCULO INICIAL'!$A$12:$U$1118,21,0)</f>
        <v>29794908.640000001</v>
      </c>
      <c r="V784" s="43">
        <f t="shared" si="37"/>
        <v>14103981.359999999</v>
      </c>
      <c r="W784" s="46">
        <f t="shared" si="38"/>
        <v>3525995.34</v>
      </c>
    </row>
    <row r="785" spans="1:23" x14ac:dyDescent="0.2">
      <c r="A785" s="26" t="s">
        <v>1531</v>
      </c>
      <c r="B785" s="9">
        <v>800019685</v>
      </c>
      <c r="C785" s="6" t="s">
        <v>1427</v>
      </c>
      <c r="D785" s="6" t="s">
        <v>1532</v>
      </c>
      <c r="E785" s="9" t="s">
        <v>16</v>
      </c>
      <c r="F785" s="19">
        <v>8313</v>
      </c>
      <c r="G785" s="19">
        <v>14116352766.74</v>
      </c>
      <c r="H785" s="20">
        <v>4522819227</v>
      </c>
      <c r="I785" s="7">
        <v>0</v>
      </c>
      <c r="J785" s="7">
        <v>4522819227</v>
      </c>
      <c r="K785" s="13">
        <v>0</v>
      </c>
      <c r="L785" s="18">
        <v>112010354.66</v>
      </c>
      <c r="M785" s="69">
        <v>0</v>
      </c>
      <c r="N785" s="13">
        <v>0</v>
      </c>
      <c r="O785" s="14">
        <v>0</v>
      </c>
      <c r="P785" s="28">
        <v>443648305.49000001</v>
      </c>
      <c r="Q785" s="30">
        <v>9037874879.5900002</v>
      </c>
      <c r="S785" s="91">
        <v>14116352766.74</v>
      </c>
      <c r="T785" s="43">
        <f t="shared" si="36"/>
        <v>56465411</v>
      </c>
      <c r="U785" s="43">
        <f>VLOOKUP(A785,'IVC - CÁLCULO INICIAL'!$A$12:$U$1118,21,0)</f>
        <v>38324016</v>
      </c>
      <c r="V785" s="43">
        <f t="shared" si="37"/>
        <v>18141395</v>
      </c>
      <c r="W785" s="46">
        <f t="shared" si="38"/>
        <v>4535348.75</v>
      </c>
    </row>
    <row r="786" spans="1:23" x14ac:dyDescent="0.2">
      <c r="A786" s="26" t="s">
        <v>1533</v>
      </c>
      <c r="B786" s="9">
        <v>800099149</v>
      </c>
      <c r="C786" s="6" t="s">
        <v>1427</v>
      </c>
      <c r="D786" s="6" t="s">
        <v>1534</v>
      </c>
      <c r="E786" s="9" t="s">
        <v>13</v>
      </c>
      <c r="F786" s="19">
        <v>5496</v>
      </c>
      <c r="G786" s="19">
        <v>9331935897.3600006</v>
      </c>
      <c r="H786" s="20">
        <v>2939629655</v>
      </c>
      <c r="I786" s="7">
        <v>0</v>
      </c>
      <c r="J786" s="7">
        <v>2939629655</v>
      </c>
      <c r="K786" s="13">
        <v>0</v>
      </c>
      <c r="L786" s="18">
        <v>64179450.100000001</v>
      </c>
      <c r="M786" s="69">
        <v>0</v>
      </c>
      <c r="N786" s="13">
        <v>0</v>
      </c>
      <c r="O786" s="14">
        <v>0</v>
      </c>
      <c r="P786" s="28">
        <v>293097136.25999999</v>
      </c>
      <c r="Q786" s="30">
        <v>6035029656</v>
      </c>
      <c r="S786" s="91">
        <v>9331935897.3600006</v>
      </c>
      <c r="T786" s="43">
        <f t="shared" si="36"/>
        <v>37327744</v>
      </c>
      <c r="U786" s="43">
        <f>VLOOKUP(A786,'IVC - CÁLCULO INICIAL'!$A$12:$U$1118,21,0)</f>
        <v>25334962</v>
      </c>
      <c r="V786" s="43">
        <f t="shared" si="37"/>
        <v>11992782</v>
      </c>
      <c r="W786" s="46">
        <f t="shared" si="38"/>
        <v>2998195.5</v>
      </c>
    </row>
    <row r="787" spans="1:23" x14ac:dyDescent="0.2">
      <c r="A787" s="26" t="s">
        <v>1535</v>
      </c>
      <c r="B787" s="9">
        <v>800024977</v>
      </c>
      <c r="C787" s="6" t="s">
        <v>1427</v>
      </c>
      <c r="D787" s="6" t="s">
        <v>1536</v>
      </c>
      <c r="E787" s="9" t="s">
        <v>13</v>
      </c>
      <c r="F787" s="19">
        <v>14578</v>
      </c>
      <c r="G787" s="19">
        <v>23737629268.669998</v>
      </c>
      <c r="H787" s="20">
        <v>7946654890</v>
      </c>
      <c r="I787" s="7">
        <v>0</v>
      </c>
      <c r="J787" s="7">
        <v>7946654890</v>
      </c>
      <c r="K787" s="13">
        <v>0</v>
      </c>
      <c r="L787" s="18">
        <v>199157454.13</v>
      </c>
      <c r="M787" s="69">
        <v>0</v>
      </c>
      <c r="N787" s="13">
        <v>0</v>
      </c>
      <c r="O787" s="14">
        <v>0</v>
      </c>
      <c r="P787" s="28">
        <v>777892181.01999998</v>
      </c>
      <c r="Q787" s="30">
        <v>14813924743.519999</v>
      </c>
      <c r="S787" s="91">
        <v>23737629268.669998</v>
      </c>
      <c r="T787" s="43">
        <f t="shared" si="36"/>
        <v>94950517</v>
      </c>
      <c r="U787" s="43">
        <f>VLOOKUP(A787,'IVC - CÁLCULO INICIAL'!$A$12:$U$1118,21,0)</f>
        <v>64444499.359999999</v>
      </c>
      <c r="V787" s="43">
        <f t="shared" si="37"/>
        <v>30506017.640000001</v>
      </c>
      <c r="W787" s="46">
        <f t="shared" si="38"/>
        <v>7626504.4100000001</v>
      </c>
    </row>
    <row r="788" spans="1:23" x14ac:dyDescent="0.2">
      <c r="A788" s="26" t="s">
        <v>1537</v>
      </c>
      <c r="B788" s="9">
        <v>800099151</v>
      </c>
      <c r="C788" s="6" t="s">
        <v>1427</v>
      </c>
      <c r="D788" s="6" t="s">
        <v>1538</v>
      </c>
      <c r="E788" s="9" t="s">
        <v>13</v>
      </c>
      <c r="F788" s="19">
        <v>8062</v>
      </c>
      <c r="G788" s="19">
        <v>13467288230.459999</v>
      </c>
      <c r="H788" s="20">
        <v>4316651196</v>
      </c>
      <c r="I788" s="7">
        <v>0</v>
      </c>
      <c r="J788" s="7">
        <v>4316651196</v>
      </c>
      <c r="K788" s="13">
        <v>0</v>
      </c>
      <c r="L788" s="18">
        <v>94617110.299999997</v>
      </c>
      <c r="M788" s="69">
        <v>0</v>
      </c>
      <c r="N788" s="13">
        <v>0</v>
      </c>
      <c r="O788" s="14">
        <v>0</v>
      </c>
      <c r="P788" s="28">
        <v>429986093.75</v>
      </c>
      <c r="Q788" s="30">
        <v>8626033830.4099998</v>
      </c>
      <c r="S788" s="91">
        <v>13467288230.459999</v>
      </c>
      <c r="T788" s="43">
        <f t="shared" si="36"/>
        <v>53869153</v>
      </c>
      <c r="U788" s="43">
        <f>VLOOKUP(A788,'IVC - CÁLCULO INICIAL'!$A$12:$U$1118,21,0)</f>
        <v>36561892.640000001</v>
      </c>
      <c r="V788" s="43">
        <f t="shared" si="37"/>
        <v>17307260.359999999</v>
      </c>
      <c r="W788" s="46">
        <f t="shared" si="38"/>
        <v>4326815.09</v>
      </c>
    </row>
    <row r="789" spans="1:23" x14ac:dyDescent="0.2">
      <c r="A789" s="26" t="s">
        <v>1539</v>
      </c>
      <c r="B789" s="9">
        <v>891200916</v>
      </c>
      <c r="C789" s="6" t="s">
        <v>1427</v>
      </c>
      <c r="D789" s="6" t="s">
        <v>1540</v>
      </c>
      <c r="E789" s="9" t="s">
        <v>13</v>
      </c>
      <c r="F789" s="19">
        <v>161623</v>
      </c>
      <c r="G789" s="19">
        <v>212299710763.41</v>
      </c>
      <c r="H789" s="20">
        <v>87557296891</v>
      </c>
      <c r="I789" s="7">
        <v>0</v>
      </c>
      <c r="J789" s="7">
        <v>87557296891</v>
      </c>
      <c r="K789" s="13">
        <v>0</v>
      </c>
      <c r="L789" s="18">
        <v>2179392007.6700001</v>
      </c>
      <c r="M789" s="69">
        <v>527261425.55000001</v>
      </c>
      <c r="N789" s="13">
        <v>0</v>
      </c>
      <c r="O789" s="14">
        <v>0</v>
      </c>
      <c r="P789" s="28">
        <v>8615038495.1800003</v>
      </c>
      <c r="Q789" s="30">
        <v>113420721944.01001</v>
      </c>
      <c r="S789" s="91">
        <v>212299710763.41</v>
      </c>
      <c r="T789" s="43">
        <f t="shared" si="36"/>
        <v>849198843</v>
      </c>
      <c r="U789" s="43">
        <f>VLOOKUP(A789,'IVC - CÁLCULO INICIAL'!$A$12:$U$1118,21,0)</f>
        <v>576365418</v>
      </c>
      <c r="V789" s="43">
        <f t="shared" si="37"/>
        <v>272833425</v>
      </c>
      <c r="W789" s="46">
        <f t="shared" si="38"/>
        <v>68208356.25</v>
      </c>
    </row>
    <row r="790" spans="1:23" x14ac:dyDescent="0.2">
      <c r="A790" s="26" t="s">
        <v>1541</v>
      </c>
      <c r="B790" s="9">
        <v>800099152</v>
      </c>
      <c r="C790" s="6" t="s">
        <v>1427</v>
      </c>
      <c r="D790" s="6" t="s">
        <v>1542</v>
      </c>
      <c r="E790" s="9" t="s">
        <v>13</v>
      </c>
      <c r="F790" s="19">
        <v>38142</v>
      </c>
      <c r="G790" s="19">
        <v>59793097391.149994</v>
      </c>
      <c r="H790" s="20">
        <v>20747911289</v>
      </c>
      <c r="I790" s="7">
        <v>0</v>
      </c>
      <c r="J790" s="7">
        <v>20747911289</v>
      </c>
      <c r="K790" s="13">
        <v>0</v>
      </c>
      <c r="L790" s="18">
        <v>594441729.54999995</v>
      </c>
      <c r="M790" s="69">
        <v>0</v>
      </c>
      <c r="N790" s="13">
        <v>12275320</v>
      </c>
      <c r="O790" s="14">
        <v>0</v>
      </c>
      <c r="P790" s="28">
        <v>2034922397.25</v>
      </c>
      <c r="Q790" s="30">
        <v>36403546655.349998</v>
      </c>
      <c r="S790" s="91">
        <v>59793097391.149994</v>
      </c>
      <c r="T790" s="43">
        <f t="shared" si="36"/>
        <v>239172390</v>
      </c>
      <c r="U790" s="43">
        <f>VLOOKUP(A790,'IVC - CÁLCULO INICIAL'!$A$12:$U$1118,21,0)</f>
        <v>162330290</v>
      </c>
      <c r="V790" s="43">
        <f t="shared" si="37"/>
        <v>76842100</v>
      </c>
      <c r="W790" s="46">
        <f t="shared" si="38"/>
        <v>19210525</v>
      </c>
    </row>
    <row r="791" spans="1:23" x14ac:dyDescent="0.2">
      <c r="A791" s="26" t="s">
        <v>1543</v>
      </c>
      <c r="B791" s="9">
        <v>800099153</v>
      </c>
      <c r="C791" s="6" t="s">
        <v>1427</v>
      </c>
      <c r="D791" s="6" t="s">
        <v>1544</v>
      </c>
      <c r="E791" s="9" t="s">
        <v>13</v>
      </c>
      <c r="F791" s="19">
        <v>8501</v>
      </c>
      <c r="G791" s="19">
        <v>13835450053.150002</v>
      </c>
      <c r="H791" s="20">
        <v>4571828451</v>
      </c>
      <c r="I791" s="7">
        <v>0</v>
      </c>
      <c r="J791" s="7">
        <v>4571828451</v>
      </c>
      <c r="K791" s="13">
        <v>0</v>
      </c>
      <c r="L791" s="18">
        <v>97044207.840000004</v>
      </c>
      <c r="M791" s="69">
        <v>0</v>
      </c>
      <c r="N791" s="13">
        <v>0</v>
      </c>
      <c r="O791" s="14">
        <v>0</v>
      </c>
      <c r="P791" s="28">
        <v>453041076.06</v>
      </c>
      <c r="Q791" s="30">
        <v>8713536318.25</v>
      </c>
      <c r="S791" s="91">
        <v>13835450053.150002</v>
      </c>
      <c r="T791" s="43">
        <f t="shared" si="36"/>
        <v>55341800</v>
      </c>
      <c r="U791" s="43">
        <f>VLOOKUP(A791,'IVC - CÁLCULO INICIAL'!$A$12:$U$1118,21,0)</f>
        <v>37561402.640000001</v>
      </c>
      <c r="V791" s="43">
        <f t="shared" si="37"/>
        <v>17780397.359999999</v>
      </c>
      <c r="W791" s="46">
        <f t="shared" si="38"/>
        <v>4445099.34</v>
      </c>
    </row>
    <row r="792" spans="1:23" x14ac:dyDescent="0.2">
      <c r="A792" s="26" t="s">
        <v>1545</v>
      </c>
      <c r="B792" s="9">
        <v>890501434</v>
      </c>
      <c r="C792" s="6" t="s">
        <v>1546</v>
      </c>
      <c r="D792" s="6" t="s">
        <v>1547</v>
      </c>
      <c r="E792" s="9" t="s">
        <v>49</v>
      </c>
      <c r="F792" s="19">
        <v>566997</v>
      </c>
      <c r="G792" s="19">
        <v>971247493477.65991</v>
      </c>
      <c r="H792" s="20">
        <v>306754949940</v>
      </c>
      <c r="I792" s="7">
        <v>0</v>
      </c>
      <c r="J792" s="7">
        <v>306754949940</v>
      </c>
      <c r="K792" s="13">
        <v>1295684417.5999999</v>
      </c>
      <c r="L792" s="18">
        <v>11209280264.58</v>
      </c>
      <c r="M792" s="69">
        <v>6527758324.1599998</v>
      </c>
      <c r="N792" s="13">
        <v>0</v>
      </c>
      <c r="O792" s="14">
        <v>2638069467.8499999</v>
      </c>
      <c r="P792" s="28">
        <v>21189397856.300003</v>
      </c>
      <c r="Q792" s="30">
        <v>621632353207.17004</v>
      </c>
      <c r="S792" s="91">
        <v>971247493477.65991</v>
      </c>
      <c r="T792" s="43">
        <f t="shared" si="36"/>
        <v>3884989974</v>
      </c>
      <c r="U792" s="43">
        <f>VLOOKUP(A792,'IVC - CÁLCULO INICIAL'!$A$12:$U$1118,21,0)</f>
        <v>2636807490</v>
      </c>
      <c r="V792" s="43">
        <f t="shared" si="37"/>
        <v>1248182484</v>
      </c>
      <c r="W792" s="46">
        <f t="shared" si="38"/>
        <v>312045621</v>
      </c>
    </row>
    <row r="793" spans="1:23" x14ac:dyDescent="0.2">
      <c r="A793" s="26" t="s">
        <v>1548</v>
      </c>
      <c r="B793" s="9">
        <v>890504612</v>
      </c>
      <c r="C793" s="6" t="s">
        <v>1546</v>
      </c>
      <c r="D793" s="6" t="s">
        <v>1549</v>
      </c>
      <c r="E793" s="9" t="s">
        <v>13</v>
      </c>
      <c r="F793" s="19">
        <v>29839</v>
      </c>
      <c r="G793" s="19">
        <v>40774406808.169998</v>
      </c>
      <c r="H793" s="20">
        <v>16271485843</v>
      </c>
      <c r="I793" s="7">
        <v>0</v>
      </c>
      <c r="J793" s="7">
        <v>16271485843</v>
      </c>
      <c r="K793" s="13">
        <v>0</v>
      </c>
      <c r="L793" s="18">
        <v>332074074.48000002</v>
      </c>
      <c r="M793" s="69">
        <v>0</v>
      </c>
      <c r="N793" s="13">
        <v>0</v>
      </c>
      <c r="O793" s="14">
        <v>0</v>
      </c>
      <c r="P793" s="28">
        <v>1132903260.8</v>
      </c>
      <c r="Q793" s="30">
        <v>23037943629.889999</v>
      </c>
      <c r="S793" s="91">
        <v>40774406808.169998</v>
      </c>
      <c r="T793" s="43">
        <f t="shared" si="36"/>
        <v>163097627</v>
      </c>
      <c r="U793" s="43">
        <f>VLOOKUP(A793,'IVC - CÁLCULO INICIAL'!$A$12:$U$1118,21,0)</f>
        <v>110697080</v>
      </c>
      <c r="V793" s="43">
        <f t="shared" si="37"/>
        <v>52400547</v>
      </c>
      <c r="W793" s="46">
        <f t="shared" si="38"/>
        <v>13100136.75</v>
      </c>
    </row>
    <row r="794" spans="1:23" x14ac:dyDescent="0.2">
      <c r="A794" s="26" t="s">
        <v>1550</v>
      </c>
      <c r="B794" s="9">
        <v>890501436</v>
      </c>
      <c r="C794" s="6" t="s">
        <v>1546</v>
      </c>
      <c r="D794" s="6" t="s">
        <v>1551</v>
      </c>
      <c r="E794" s="9" t="s">
        <v>13</v>
      </c>
      <c r="F794" s="19">
        <v>7460</v>
      </c>
      <c r="G794" s="19">
        <v>11548861433.959999</v>
      </c>
      <c r="H794" s="20">
        <v>4024077420</v>
      </c>
      <c r="I794" s="7">
        <v>0</v>
      </c>
      <c r="J794" s="7">
        <v>4024077420</v>
      </c>
      <c r="K794" s="13">
        <v>19028505.239999998</v>
      </c>
      <c r="L794" s="18">
        <v>86311700.090000004</v>
      </c>
      <c r="M794" s="69">
        <v>0</v>
      </c>
      <c r="N794" s="13">
        <v>0</v>
      </c>
      <c r="O794" s="14">
        <v>0</v>
      </c>
      <c r="P794" s="28">
        <v>283931923.63</v>
      </c>
      <c r="Q794" s="30">
        <v>7135511884.999999</v>
      </c>
      <c r="S794" s="91">
        <v>11548861433.959999</v>
      </c>
      <c r="T794" s="43">
        <f t="shared" si="36"/>
        <v>46195446</v>
      </c>
      <c r="U794" s="43">
        <f>VLOOKUP(A794,'IVC - CÁLCULO INICIAL'!$A$12:$U$1118,21,0)</f>
        <v>31353619.359999999</v>
      </c>
      <c r="V794" s="43">
        <f t="shared" si="37"/>
        <v>14841826.640000001</v>
      </c>
      <c r="W794" s="46">
        <f t="shared" si="38"/>
        <v>3710456.66</v>
      </c>
    </row>
    <row r="795" spans="1:23" x14ac:dyDescent="0.2">
      <c r="A795" s="26" t="s">
        <v>1552</v>
      </c>
      <c r="B795" s="9">
        <v>890505662</v>
      </c>
      <c r="C795" s="6" t="s">
        <v>1546</v>
      </c>
      <c r="D795" s="6" t="s">
        <v>1553</v>
      </c>
      <c r="E795" s="9" t="s">
        <v>13</v>
      </c>
      <c r="F795" s="19">
        <v>5180</v>
      </c>
      <c r="G795" s="19">
        <v>8079683567.8599997</v>
      </c>
      <c r="H795" s="20">
        <v>2796117725</v>
      </c>
      <c r="I795" s="7">
        <v>0</v>
      </c>
      <c r="J795" s="7">
        <v>2796117725</v>
      </c>
      <c r="K795" s="13">
        <v>0</v>
      </c>
      <c r="L795" s="18">
        <v>94066700.150000006</v>
      </c>
      <c r="M795" s="69">
        <v>0</v>
      </c>
      <c r="N795" s="13">
        <v>0</v>
      </c>
      <c r="O795" s="14">
        <v>0</v>
      </c>
      <c r="P795" s="28">
        <v>194962261.84999999</v>
      </c>
      <c r="Q795" s="30">
        <v>4994536880.8599997</v>
      </c>
      <c r="S795" s="91">
        <v>8079683567.8599997</v>
      </c>
      <c r="T795" s="43">
        <f t="shared" si="36"/>
        <v>32318734</v>
      </c>
      <c r="U795" s="43">
        <f>VLOOKUP(A795,'IVC - CÁLCULO INICIAL'!$A$12:$U$1118,21,0)</f>
        <v>21935264</v>
      </c>
      <c r="V795" s="43">
        <f t="shared" si="37"/>
        <v>10383470</v>
      </c>
      <c r="W795" s="46">
        <f t="shared" si="38"/>
        <v>2595867.5</v>
      </c>
    </row>
    <row r="796" spans="1:23" x14ac:dyDescent="0.2">
      <c r="A796" s="26" t="s">
        <v>1554</v>
      </c>
      <c r="B796" s="9">
        <v>890503483</v>
      </c>
      <c r="C796" s="6" t="s">
        <v>1546</v>
      </c>
      <c r="D796" s="6" t="s">
        <v>1555</v>
      </c>
      <c r="E796" s="9" t="s">
        <v>13</v>
      </c>
      <c r="F796" s="19">
        <v>4093</v>
      </c>
      <c r="G796" s="19">
        <v>5535276722.5600004</v>
      </c>
      <c r="H796" s="20">
        <v>2132382230</v>
      </c>
      <c r="I796" s="7">
        <v>0</v>
      </c>
      <c r="J796" s="7">
        <v>2132382230</v>
      </c>
      <c r="K796" s="13">
        <v>0</v>
      </c>
      <c r="L796" s="18">
        <v>55771333.799999997</v>
      </c>
      <c r="M796" s="69">
        <v>0</v>
      </c>
      <c r="N796" s="13">
        <v>0</v>
      </c>
      <c r="O796" s="14">
        <v>0</v>
      </c>
      <c r="P796" s="28">
        <v>155916374.25</v>
      </c>
      <c r="Q796" s="30">
        <v>3191206784.5100002</v>
      </c>
      <c r="S796" s="91">
        <v>5535276722.5600004</v>
      </c>
      <c r="T796" s="43">
        <f t="shared" si="36"/>
        <v>22141107</v>
      </c>
      <c r="U796" s="43">
        <f>VLOOKUP(A796,'IVC - CÁLCULO INICIAL'!$A$12:$U$1118,21,0)</f>
        <v>15027538.640000001</v>
      </c>
      <c r="V796" s="43">
        <f t="shared" si="37"/>
        <v>7113568.3599999994</v>
      </c>
      <c r="W796" s="46">
        <f t="shared" si="38"/>
        <v>1778392.09</v>
      </c>
    </row>
    <row r="797" spans="1:23" x14ac:dyDescent="0.2">
      <c r="A797" s="26" t="s">
        <v>1556</v>
      </c>
      <c r="B797" s="9">
        <v>800099234</v>
      </c>
      <c r="C797" s="6" t="s">
        <v>1546</v>
      </c>
      <c r="D797" s="6" t="s">
        <v>1557</v>
      </c>
      <c r="E797" s="9" t="s">
        <v>13</v>
      </c>
      <c r="F797" s="19">
        <v>2577</v>
      </c>
      <c r="G797" s="19">
        <v>4016764761.5100007</v>
      </c>
      <c r="H797" s="20">
        <v>1397158569</v>
      </c>
      <c r="I797" s="7">
        <v>0</v>
      </c>
      <c r="J797" s="7">
        <v>1397158569</v>
      </c>
      <c r="K797" s="13">
        <v>6431515.9299999997</v>
      </c>
      <c r="L797" s="18">
        <v>28558743.600000001</v>
      </c>
      <c r="M797" s="69">
        <v>0</v>
      </c>
      <c r="N797" s="13">
        <v>0</v>
      </c>
      <c r="O797" s="14">
        <v>0</v>
      </c>
      <c r="P797" s="28">
        <v>98244491.390000001</v>
      </c>
      <c r="Q797" s="30">
        <v>2486371441.5900006</v>
      </c>
      <c r="S797" s="91">
        <v>4016764761.5100007</v>
      </c>
      <c r="T797" s="43">
        <f t="shared" si="36"/>
        <v>16067059</v>
      </c>
      <c r="U797" s="43">
        <f>VLOOKUP(A797,'IVC - CÁLCULO INICIAL'!$A$12:$U$1118,21,0)</f>
        <v>10904980.640000001</v>
      </c>
      <c r="V797" s="43">
        <f t="shared" si="37"/>
        <v>5162078.3599999994</v>
      </c>
      <c r="W797" s="46">
        <f t="shared" si="38"/>
        <v>1290519.5900000001</v>
      </c>
    </row>
    <row r="798" spans="1:23" x14ac:dyDescent="0.2">
      <c r="A798" s="26" t="s">
        <v>1558</v>
      </c>
      <c r="B798" s="9">
        <v>890501776</v>
      </c>
      <c r="C798" s="6" t="s">
        <v>1546</v>
      </c>
      <c r="D798" s="6" t="s">
        <v>1559</v>
      </c>
      <c r="E798" s="9" t="s">
        <v>16</v>
      </c>
      <c r="F798" s="19">
        <v>6888</v>
      </c>
      <c r="G798" s="19">
        <v>11534025285.6</v>
      </c>
      <c r="H798" s="20">
        <v>3653741920</v>
      </c>
      <c r="I798" s="7">
        <v>0</v>
      </c>
      <c r="J798" s="7">
        <v>3653741920</v>
      </c>
      <c r="K798" s="13">
        <v>17520069.289999999</v>
      </c>
      <c r="L798" s="18">
        <v>71218524.689999998</v>
      </c>
      <c r="M798" s="69">
        <v>0</v>
      </c>
      <c r="N798" s="13">
        <v>0</v>
      </c>
      <c r="O798" s="14">
        <v>0</v>
      </c>
      <c r="P798" s="28">
        <v>262825006.87</v>
      </c>
      <c r="Q798" s="30">
        <v>7528719764.750001</v>
      </c>
      <c r="S798" s="91">
        <v>11534025285.6</v>
      </c>
      <c r="T798" s="43">
        <f t="shared" si="36"/>
        <v>46136101</v>
      </c>
      <c r="U798" s="43">
        <f>VLOOKUP(A798,'IVC - CÁLCULO INICIAL'!$A$12:$U$1118,21,0)</f>
        <v>31313341.359999999</v>
      </c>
      <c r="V798" s="43">
        <f t="shared" si="37"/>
        <v>14822759.640000001</v>
      </c>
      <c r="W798" s="46">
        <f t="shared" si="38"/>
        <v>3705689.91</v>
      </c>
    </row>
    <row r="799" spans="1:23" x14ac:dyDescent="0.2">
      <c r="A799" s="26" t="s">
        <v>1560</v>
      </c>
      <c r="B799" s="9">
        <v>890503106</v>
      </c>
      <c r="C799" s="6" t="s">
        <v>1546</v>
      </c>
      <c r="D799" s="6" t="s">
        <v>1561</v>
      </c>
      <c r="E799" s="9" t="s">
        <v>13</v>
      </c>
      <c r="F799" s="19">
        <v>11661</v>
      </c>
      <c r="G799" s="19">
        <v>17914239040.700005</v>
      </c>
      <c r="H799" s="20">
        <v>6302182406</v>
      </c>
      <c r="I799" s="7">
        <v>0</v>
      </c>
      <c r="J799" s="7">
        <v>6302182406</v>
      </c>
      <c r="K799" s="13">
        <v>247162.22</v>
      </c>
      <c r="L799" s="18">
        <v>238786690.18000001</v>
      </c>
      <c r="M799" s="69">
        <v>0</v>
      </c>
      <c r="N799" s="13">
        <v>0</v>
      </c>
      <c r="O799" s="14">
        <v>0</v>
      </c>
      <c r="P799" s="28">
        <v>438207072.88</v>
      </c>
      <c r="Q799" s="30">
        <v>10934815709.420002</v>
      </c>
      <c r="S799" s="91">
        <v>17914239040.700005</v>
      </c>
      <c r="T799" s="43">
        <f t="shared" si="36"/>
        <v>71656956</v>
      </c>
      <c r="U799" s="43">
        <f>VLOOKUP(A799,'IVC - CÁLCULO INICIAL'!$A$12:$U$1118,21,0)</f>
        <v>48634771.359999999</v>
      </c>
      <c r="V799" s="43">
        <f t="shared" si="37"/>
        <v>23022184.640000001</v>
      </c>
      <c r="W799" s="46">
        <f t="shared" si="38"/>
        <v>5755546.1600000001</v>
      </c>
    </row>
    <row r="800" spans="1:23" x14ac:dyDescent="0.2">
      <c r="A800" s="26" t="s">
        <v>1562</v>
      </c>
      <c r="B800" s="9">
        <v>890501422</v>
      </c>
      <c r="C800" s="6" t="s">
        <v>1546</v>
      </c>
      <c r="D800" s="6" t="s">
        <v>1563</v>
      </c>
      <c r="E800" s="9" t="s">
        <v>16</v>
      </c>
      <c r="F800" s="19">
        <v>10332</v>
      </c>
      <c r="G800" s="19">
        <v>16494655693.24</v>
      </c>
      <c r="H800" s="20">
        <v>5586172704</v>
      </c>
      <c r="I800" s="7">
        <v>0</v>
      </c>
      <c r="J800" s="7">
        <v>5586172704</v>
      </c>
      <c r="K800" s="13">
        <v>0</v>
      </c>
      <c r="L800" s="18">
        <v>131868367.18000001</v>
      </c>
      <c r="M800" s="69">
        <v>0</v>
      </c>
      <c r="N800" s="13">
        <v>0</v>
      </c>
      <c r="O800" s="14">
        <v>0</v>
      </c>
      <c r="P800" s="28">
        <v>393893998.10000002</v>
      </c>
      <c r="Q800" s="30">
        <v>10382720623.959999</v>
      </c>
      <c r="S800" s="91">
        <v>16494655693.24</v>
      </c>
      <c r="T800" s="43">
        <f t="shared" si="36"/>
        <v>65978623</v>
      </c>
      <c r="U800" s="43">
        <f>VLOOKUP(A800,'IVC - CÁLCULO INICIAL'!$A$12:$U$1118,21,0)</f>
        <v>44780792</v>
      </c>
      <c r="V800" s="43">
        <f t="shared" si="37"/>
        <v>21197831</v>
      </c>
      <c r="W800" s="46">
        <f t="shared" si="38"/>
        <v>5299457.75</v>
      </c>
    </row>
    <row r="801" spans="1:23" x14ac:dyDescent="0.2">
      <c r="A801" s="26" t="s">
        <v>1564</v>
      </c>
      <c r="B801" s="9">
        <v>800099236</v>
      </c>
      <c r="C801" s="6" t="s">
        <v>1546</v>
      </c>
      <c r="D801" s="6" t="s">
        <v>1565</v>
      </c>
      <c r="E801" s="9" t="s">
        <v>16</v>
      </c>
      <c r="F801" s="19">
        <v>17886</v>
      </c>
      <c r="G801" s="19">
        <v>26360695169.18</v>
      </c>
      <c r="H801" s="20">
        <v>9672883425</v>
      </c>
      <c r="I801" s="7">
        <v>0</v>
      </c>
      <c r="J801" s="7">
        <v>9672883425</v>
      </c>
      <c r="K801" s="13">
        <v>43147981.32</v>
      </c>
      <c r="L801" s="18">
        <v>192376193.53999999</v>
      </c>
      <c r="M801" s="69">
        <v>0</v>
      </c>
      <c r="N801" s="13">
        <v>0</v>
      </c>
      <c r="O801" s="14">
        <v>0</v>
      </c>
      <c r="P801" s="28">
        <v>681413715.88999999</v>
      </c>
      <c r="Q801" s="30">
        <v>15770873853.43</v>
      </c>
      <c r="S801" s="91">
        <v>26360695169.18</v>
      </c>
      <c r="T801" s="43">
        <f t="shared" si="36"/>
        <v>105442781</v>
      </c>
      <c r="U801" s="43">
        <f>VLOOKUP(A801,'IVC - CÁLCULO INICIAL'!$A$12:$U$1118,21,0)</f>
        <v>71565774</v>
      </c>
      <c r="V801" s="43">
        <f t="shared" si="37"/>
        <v>33877007</v>
      </c>
      <c r="W801" s="46">
        <f t="shared" si="38"/>
        <v>8469251.75</v>
      </c>
    </row>
    <row r="802" spans="1:23" x14ac:dyDescent="0.2">
      <c r="A802" s="26" t="s">
        <v>1566</v>
      </c>
      <c r="B802" s="9">
        <v>800013237</v>
      </c>
      <c r="C802" s="6" t="s">
        <v>1546</v>
      </c>
      <c r="D802" s="6" t="s">
        <v>1567</v>
      </c>
      <c r="E802" s="9" t="s">
        <v>13</v>
      </c>
      <c r="F802" s="19">
        <v>6576</v>
      </c>
      <c r="G802" s="19">
        <v>10699247810.879999</v>
      </c>
      <c r="H802" s="20">
        <v>3555301830</v>
      </c>
      <c r="I802" s="7">
        <v>0</v>
      </c>
      <c r="J802" s="7">
        <v>3555301830</v>
      </c>
      <c r="K802" s="13">
        <v>16507557.49</v>
      </c>
      <c r="L802" s="18">
        <v>87301162.819999993</v>
      </c>
      <c r="M802" s="69">
        <v>0</v>
      </c>
      <c r="N802" s="13">
        <v>0</v>
      </c>
      <c r="O802" s="14">
        <v>0</v>
      </c>
      <c r="P802" s="28">
        <v>250000551.12</v>
      </c>
      <c r="Q802" s="30">
        <v>6790136709.4499998</v>
      </c>
      <c r="S802" s="91">
        <v>10699247810.879999</v>
      </c>
      <c r="T802" s="43">
        <f t="shared" si="36"/>
        <v>42796991</v>
      </c>
      <c r="U802" s="43">
        <f>VLOOKUP(A802,'IVC - CÁLCULO INICIAL'!$A$12:$U$1118,21,0)</f>
        <v>29047032</v>
      </c>
      <c r="V802" s="43">
        <f t="shared" si="37"/>
        <v>13749959</v>
      </c>
      <c r="W802" s="46">
        <f t="shared" si="38"/>
        <v>3437489.75</v>
      </c>
    </row>
    <row r="803" spans="1:23" x14ac:dyDescent="0.2">
      <c r="A803" s="26" t="s">
        <v>1568</v>
      </c>
      <c r="B803" s="9">
        <v>800099237</v>
      </c>
      <c r="C803" s="6" t="s">
        <v>1546</v>
      </c>
      <c r="D803" s="6" t="s">
        <v>1569</v>
      </c>
      <c r="E803" s="9" t="s">
        <v>13</v>
      </c>
      <c r="F803" s="19">
        <v>3929</v>
      </c>
      <c r="G803" s="19">
        <v>6253108643.1899996</v>
      </c>
      <c r="H803" s="20">
        <v>2130262533</v>
      </c>
      <c r="I803" s="7">
        <v>0</v>
      </c>
      <c r="J803" s="7">
        <v>2130262533</v>
      </c>
      <c r="K803" s="13">
        <v>0</v>
      </c>
      <c r="L803" s="18">
        <v>53857968.960000001</v>
      </c>
      <c r="M803" s="69">
        <v>0</v>
      </c>
      <c r="N803" s="13">
        <v>0</v>
      </c>
      <c r="O803" s="14">
        <v>0</v>
      </c>
      <c r="P803" s="28">
        <v>146145360.34</v>
      </c>
      <c r="Q803" s="30">
        <v>3922842780.8899994</v>
      </c>
      <c r="S803" s="91">
        <v>6253108643.1899996</v>
      </c>
      <c r="T803" s="43">
        <f t="shared" si="36"/>
        <v>25012435</v>
      </c>
      <c r="U803" s="43">
        <f>VLOOKUP(A803,'IVC - CÁLCULO INICIAL'!$A$12:$U$1118,21,0)</f>
        <v>16976356.640000001</v>
      </c>
      <c r="V803" s="43">
        <f t="shared" si="37"/>
        <v>8036078.3599999994</v>
      </c>
      <c r="W803" s="46">
        <f t="shared" si="38"/>
        <v>2009019.59</v>
      </c>
    </row>
    <row r="804" spans="1:23" x14ac:dyDescent="0.2">
      <c r="A804" s="26" t="s">
        <v>1570</v>
      </c>
      <c r="B804" s="9">
        <v>800099238</v>
      </c>
      <c r="C804" s="6" t="s">
        <v>1546</v>
      </c>
      <c r="D804" s="6" t="s">
        <v>1571</v>
      </c>
      <c r="E804" s="9" t="s">
        <v>16</v>
      </c>
      <c r="F804" s="19">
        <v>12462</v>
      </c>
      <c r="G804" s="19">
        <v>19472965217.119999</v>
      </c>
      <c r="H804" s="20">
        <v>6754171467</v>
      </c>
      <c r="I804" s="7">
        <v>0</v>
      </c>
      <c r="J804" s="7">
        <v>6754171467</v>
      </c>
      <c r="K804" s="13">
        <v>30951347.5</v>
      </c>
      <c r="L804" s="18">
        <v>131530922.58</v>
      </c>
      <c r="M804" s="69">
        <v>0</v>
      </c>
      <c r="N804" s="13">
        <v>0</v>
      </c>
      <c r="O804" s="14">
        <v>0</v>
      </c>
      <c r="P804" s="28">
        <v>471833101.20999998</v>
      </c>
      <c r="Q804" s="30">
        <v>12084478378.83</v>
      </c>
      <c r="S804" s="91">
        <v>19472965217.119999</v>
      </c>
      <c r="T804" s="43">
        <f t="shared" si="36"/>
        <v>77891861</v>
      </c>
      <c r="U804" s="43">
        <f>VLOOKUP(A804,'IVC - CÁLCULO INICIAL'!$A$12:$U$1118,21,0)</f>
        <v>52866505.359999999</v>
      </c>
      <c r="V804" s="43">
        <f t="shared" si="37"/>
        <v>25025355.640000001</v>
      </c>
      <c r="W804" s="46">
        <f t="shared" si="38"/>
        <v>6256338.9100000001</v>
      </c>
    </row>
    <row r="805" spans="1:23" x14ac:dyDescent="0.2">
      <c r="A805" s="26" t="s">
        <v>1572</v>
      </c>
      <c r="B805" s="9">
        <v>800138959</v>
      </c>
      <c r="C805" s="6" t="s">
        <v>1546</v>
      </c>
      <c r="D805" s="6" t="s">
        <v>1573</v>
      </c>
      <c r="E805" s="9" t="s">
        <v>13</v>
      </c>
      <c r="F805" s="19">
        <v>23463</v>
      </c>
      <c r="G805" s="19">
        <v>27706895437.07</v>
      </c>
      <c r="H805" s="20">
        <v>12760799985</v>
      </c>
      <c r="I805" s="7">
        <v>0</v>
      </c>
      <c r="J805" s="7">
        <v>12760799985</v>
      </c>
      <c r="K805" s="13">
        <v>49124900.170000002</v>
      </c>
      <c r="L805" s="18">
        <v>228135642.78999999</v>
      </c>
      <c r="M805" s="69">
        <v>0</v>
      </c>
      <c r="N805" s="13">
        <v>0</v>
      </c>
      <c r="O805" s="14">
        <v>0</v>
      </c>
      <c r="P805" s="28">
        <v>883475230.02999997</v>
      </c>
      <c r="Q805" s="30">
        <v>13785359679.079998</v>
      </c>
      <c r="S805" s="91">
        <v>27706895437.07</v>
      </c>
      <c r="T805" s="43">
        <f t="shared" si="36"/>
        <v>110827582</v>
      </c>
      <c r="U805" s="43">
        <f>VLOOKUP(A805,'IVC - CÁLCULO INICIAL'!$A$12:$U$1118,21,0)</f>
        <v>75220528</v>
      </c>
      <c r="V805" s="43">
        <f t="shared" si="37"/>
        <v>35607054</v>
      </c>
      <c r="W805" s="46">
        <f t="shared" si="38"/>
        <v>8901763.5</v>
      </c>
    </row>
    <row r="806" spans="1:23" x14ac:dyDescent="0.2">
      <c r="A806" s="26" t="s">
        <v>1574</v>
      </c>
      <c r="B806" s="9">
        <v>800039803</v>
      </c>
      <c r="C806" s="6" t="s">
        <v>1546</v>
      </c>
      <c r="D806" s="6" t="s">
        <v>1575</v>
      </c>
      <c r="E806" s="9" t="s">
        <v>13</v>
      </c>
      <c r="F806" s="19">
        <v>26162</v>
      </c>
      <c r="G806" s="19">
        <v>36590336479.68</v>
      </c>
      <c r="H806" s="20">
        <v>14191070092</v>
      </c>
      <c r="I806" s="7">
        <v>0</v>
      </c>
      <c r="J806" s="7">
        <v>14191070092</v>
      </c>
      <c r="K806" s="13">
        <v>57188833.079999998</v>
      </c>
      <c r="L806" s="18">
        <v>402926918.94</v>
      </c>
      <c r="M806" s="69">
        <v>0</v>
      </c>
      <c r="N806" s="13">
        <v>0</v>
      </c>
      <c r="O806" s="14">
        <v>0</v>
      </c>
      <c r="P806" s="28">
        <v>980803688.87</v>
      </c>
      <c r="Q806" s="30">
        <v>20958346946.790001</v>
      </c>
      <c r="S806" s="91">
        <v>36590336479.68</v>
      </c>
      <c r="T806" s="43">
        <f t="shared" si="36"/>
        <v>146361346</v>
      </c>
      <c r="U806" s="43">
        <f>VLOOKUP(A806,'IVC - CÁLCULO INICIAL'!$A$12:$U$1118,21,0)</f>
        <v>99337886.640000001</v>
      </c>
      <c r="V806" s="43">
        <f t="shared" si="37"/>
        <v>47023459.359999999</v>
      </c>
      <c r="W806" s="46">
        <f t="shared" si="38"/>
        <v>11755864.84</v>
      </c>
    </row>
    <row r="807" spans="1:23" x14ac:dyDescent="0.2">
      <c r="A807" s="26" t="s">
        <v>1576</v>
      </c>
      <c r="B807" s="9">
        <v>890501404</v>
      </c>
      <c r="C807" s="6" t="s">
        <v>1546</v>
      </c>
      <c r="D807" s="6" t="s">
        <v>1577</v>
      </c>
      <c r="E807" s="9" t="s">
        <v>13</v>
      </c>
      <c r="F807" s="19">
        <v>4586</v>
      </c>
      <c r="G807" s="19">
        <v>7267796296.3200006</v>
      </c>
      <c r="H807" s="20">
        <v>2470483682</v>
      </c>
      <c r="I807" s="7">
        <v>0</v>
      </c>
      <c r="J807" s="7">
        <v>2470483682</v>
      </c>
      <c r="K807" s="13">
        <v>11561231.07</v>
      </c>
      <c r="L807" s="18">
        <v>58488373.509999998</v>
      </c>
      <c r="M807" s="69">
        <v>0</v>
      </c>
      <c r="N807" s="13">
        <v>0</v>
      </c>
      <c r="O807" s="14">
        <v>0</v>
      </c>
      <c r="P807" s="28">
        <v>174924049.74000001</v>
      </c>
      <c r="Q807" s="30">
        <v>4552338960</v>
      </c>
      <c r="S807" s="91">
        <v>7267796296.3200006</v>
      </c>
      <c r="T807" s="43">
        <f t="shared" si="36"/>
        <v>29071185</v>
      </c>
      <c r="U807" s="43">
        <f>VLOOKUP(A807,'IVC - CÁLCULO INICIAL'!$A$12:$U$1118,21,0)</f>
        <v>19731098</v>
      </c>
      <c r="V807" s="43">
        <f t="shared" si="37"/>
        <v>9340087</v>
      </c>
      <c r="W807" s="46">
        <f t="shared" si="38"/>
        <v>2335021.75</v>
      </c>
    </row>
    <row r="808" spans="1:23" x14ac:dyDescent="0.2">
      <c r="A808" s="26" t="s">
        <v>1578</v>
      </c>
      <c r="B808" s="9">
        <v>800099241</v>
      </c>
      <c r="C808" s="6" t="s">
        <v>1546</v>
      </c>
      <c r="D808" s="6" t="s">
        <v>1579</v>
      </c>
      <c r="E808" s="9" t="s">
        <v>16</v>
      </c>
      <c r="F808" s="19">
        <v>10451</v>
      </c>
      <c r="G808" s="19">
        <v>14563225300.959999</v>
      </c>
      <c r="H808" s="20">
        <v>5692288102</v>
      </c>
      <c r="I808" s="7">
        <v>0</v>
      </c>
      <c r="J808" s="7">
        <v>5692288102</v>
      </c>
      <c r="K808" s="13">
        <v>0</v>
      </c>
      <c r="L808" s="18">
        <v>106678363.43000001</v>
      </c>
      <c r="M808" s="69">
        <v>0</v>
      </c>
      <c r="N808" s="13">
        <v>0</v>
      </c>
      <c r="O808" s="14">
        <v>0</v>
      </c>
      <c r="P808" s="28">
        <v>397901640.51999998</v>
      </c>
      <c r="Q808" s="30">
        <v>8366357195.0099983</v>
      </c>
      <c r="S808" s="91">
        <v>14563225300.959999</v>
      </c>
      <c r="T808" s="43">
        <f t="shared" si="36"/>
        <v>58252901</v>
      </c>
      <c r="U808" s="43">
        <f>VLOOKUP(A808,'IVC - CÁLCULO INICIAL'!$A$12:$U$1118,21,0)</f>
        <v>39537215.359999999</v>
      </c>
      <c r="V808" s="43">
        <f t="shared" si="37"/>
        <v>18715685.640000001</v>
      </c>
      <c r="W808" s="46">
        <f t="shared" si="38"/>
        <v>4678921.41</v>
      </c>
    </row>
    <row r="809" spans="1:23" x14ac:dyDescent="0.2">
      <c r="A809" s="26" t="s">
        <v>1580</v>
      </c>
      <c r="B809" s="9">
        <v>800005292</v>
      </c>
      <c r="C809" s="6" t="s">
        <v>1546</v>
      </c>
      <c r="D809" s="6" t="s">
        <v>1581</v>
      </c>
      <c r="E809" s="9" t="s">
        <v>13</v>
      </c>
      <c r="F809" s="19">
        <v>3821</v>
      </c>
      <c r="G809" s="19">
        <v>6497933216.7900009</v>
      </c>
      <c r="H809" s="20">
        <v>2081561016</v>
      </c>
      <c r="I809" s="7">
        <v>0</v>
      </c>
      <c r="J809" s="7">
        <v>2081561016</v>
      </c>
      <c r="K809" s="13">
        <v>8534027.5700000003</v>
      </c>
      <c r="L809" s="18">
        <v>47662465.909999996</v>
      </c>
      <c r="M809" s="69">
        <v>0</v>
      </c>
      <c r="N809" s="13">
        <v>0</v>
      </c>
      <c r="O809" s="14">
        <v>0</v>
      </c>
      <c r="P809" s="28">
        <v>141527029.55000001</v>
      </c>
      <c r="Q809" s="30">
        <v>4218648677.7600002</v>
      </c>
      <c r="S809" s="91">
        <v>6497933216.7900009</v>
      </c>
      <c r="T809" s="43">
        <f t="shared" si="36"/>
        <v>25991733</v>
      </c>
      <c r="U809" s="43">
        <f>VLOOKUP(A809,'IVC - CÁLCULO INICIAL'!$A$12:$U$1118,21,0)</f>
        <v>17641022.640000001</v>
      </c>
      <c r="V809" s="43">
        <f t="shared" si="37"/>
        <v>8350710.3599999994</v>
      </c>
      <c r="W809" s="46">
        <f t="shared" si="38"/>
        <v>2087677.59</v>
      </c>
    </row>
    <row r="810" spans="1:23" x14ac:dyDescent="0.2">
      <c r="A810" s="26" t="s">
        <v>1582</v>
      </c>
      <c r="B810" s="9">
        <v>890503680</v>
      </c>
      <c r="C810" s="6" t="s">
        <v>1546</v>
      </c>
      <c r="D810" s="6" t="s">
        <v>1583</v>
      </c>
      <c r="E810" s="9" t="s">
        <v>13</v>
      </c>
      <c r="F810" s="19">
        <v>4471</v>
      </c>
      <c r="G810" s="19">
        <v>7369977548.4200001</v>
      </c>
      <c r="H810" s="20">
        <v>2318635472</v>
      </c>
      <c r="I810" s="7">
        <v>0</v>
      </c>
      <c r="J810" s="7">
        <v>2318635472</v>
      </c>
      <c r="K810" s="13">
        <v>0</v>
      </c>
      <c r="L810" s="18">
        <v>50402970.07</v>
      </c>
      <c r="M810" s="69">
        <v>0</v>
      </c>
      <c r="N810" s="13">
        <v>0</v>
      </c>
      <c r="O810" s="14">
        <v>0</v>
      </c>
      <c r="P810" s="28">
        <v>170611063.13</v>
      </c>
      <c r="Q810" s="30">
        <v>4830328043.2200003</v>
      </c>
      <c r="S810" s="91">
        <v>7369977548.4200001</v>
      </c>
      <c r="T810" s="43">
        <f t="shared" si="36"/>
        <v>29479910</v>
      </c>
      <c r="U810" s="43">
        <f>VLOOKUP(A810,'IVC - CÁLCULO INICIAL'!$A$12:$U$1118,21,0)</f>
        <v>20008506.640000001</v>
      </c>
      <c r="V810" s="43">
        <f t="shared" si="37"/>
        <v>9471403.3599999994</v>
      </c>
      <c r="W810" s="46">
        <f t="shared" si="38"/>
        <v>2367850.84</v>
      </c>
    </row>
    <row r="811" spans="1:23" x14ac:dyDescent="0.2">
      <c r="A811" s="26" t="s">
        <v>1584</v>
      </c>
      <c r="B811" s="9">
        <v>800245021</v>
      </c>
      <c r="C811" s="6" t="s">
        <v>1546</v>
      </c>
      <c r="D811" s="6" t="s">
        <v>1585</v>
      </c>
      <c r="E811" s="9" t="s">
        <v>16</v>
      </c>
      <c r="F811" s="19">
        <v>8516</v>
      </c>
      <c r="G811" s="19">
        <v>12820859998.91</v>
      </c>
      <c r="H811" s="20">
        <v>4617190892</v>
      </c>
      <c r="I811" s="7">
        <v>0</v>
      </c>
      <c r="J811" s="7">
        <v>4617190892</v>
      </c>
      <c r="K811" s="13">
        <v>0</v>
      </c>
      <c r="L811" s="18">
        <v>98702163.920000002</v>
      </c>
      <c r="M811" s="69">
        <v>0</v>
      </c>
      <c r="N811" s="13">
        <v>0</v>
      </c>
      <c r="O811" s="14">
        <v>0</v>
      </c>
      <c r="P811" s="28">
        <v>324848044.36000001</v>
      </c>
      <c r="Q811" s="30">
        <v>7780118898.6300001</v>
      </c>
      <c r="S811" s="91">
        <v>12820859998.91</v>
      </c>
      <c r="T811" s="43">
        <f t="shared" si="36"/>
        <v>51283440</v>
      </c>
      <c r="U811" s="43">
        <f>VLOOKUP(A811,'IVC - CÁLCULO INICIAL'!$A$12:$U$1118,21,0)</f>
        <v>34806926</v>
      </c>
      <c r="V811" s="43">
        <f t="shared" si="37"/>
        <v>16476514</v>
      </c>
      <c r="W811" s="46">
        <f t="shared" si="38"/>
        <v>4119128.5</v>
      </c>
    </row>
    <row r="812" spans="1:23" x14ac:dyDescent="0.2">
      <c r="A812" s="26" t="s">
        <v>1586</v>
      </c>
      <c r="B812" s="9">
        <v>800000681</v>
      </c>
      <c r="C812" s="6" t="s">
        <v>1546</v>
      </c>
      <c r="D812" s="6" t="s">
        <v>1587</v>
      </c>
      <c r="E812" s="9" t="s">
        <v>16</v>
      </c>
      <c r="F812" s="19">
        <v>7615</v>
      </c>
      <c r="G812" s="19">
        <v>11971797069.049999</v>
      </c>
      <c r="H812" s="20">
        <v>4155817102</v>
      </c>
      <c r="I812" s="7">
        <v>0</v>
      </c>
      <c r="J812" s="7">
        <v>4155817102</v>
      </c>
      <c r="K812" s="13">
        <v>0</v>
      </c>
      <c r="L812" s="18">
        <v>86298109.5</v>
      </c>
      <c r="M812" s="69">
        <v>0</v>
      </c>
      <c r="N812" s="13">
        <v>0</v>
      </c>
      <c r="O812" s="14">
        <v>0</v>
      </c>
      <c r="P812" s="28">
        <v>290420487.55000001</v>
      </c>
      <c r="Q812" s="30">
        <v>7439261369.999999</v>
      </c>
      <c r="S812" s="91">
        <v>11971797069.049999</v>
      </c>
      <c r="T812" s="43">
        <f t="shared" si="36"/>
        <v>47887188</v>
      </c>
      <c r="U812" s="43">
        <f>VLOOKUP(A812,'IVC - CÁLCULO INICIAL'!$A$12:$U$1118,21,0)</f>
        <v>32501833.359999999</v>
      </c>
      <c r="V812" s="43">
        <f t="shared" si="37"/>
        <v>15385354.640000001</v>
      </c>
      <c r="W812" s="46">
        <f t="shared" si="38"/>
        <v>3846338.66</v>
      </c>
    </row>
    <row r="813" spans="1:23" x14ac:dyDescent="0.2">
      <c r="A813" s="26" t="s">
        <v>1588</v>
      </c>
      <c r="B813" s="9">
        <v>800044113</v>
      </c>
      <c r="C813" s="6" t="s">
        <v>1546</v>
      </c>
      <c r="D813" s="6" t="s">
        <v>1589</v>
      </c>
      <c r="E813" s="9" t="s">
        <v>13</v>
      </c>
      <c r="F813" s="19">
        <v>52771</v>
      </c>
      <c r="G813" s="19">
        <v>79526034845.580017</v>
      </c>
      <c r="H813" s="20">
        <v>28528506857</v>
      </c>
      <c r="I813" s="7">
        <v>0</v>
      </c>
      <c r="J813" s="7">
        <v>28528506857</v>
      </c>
      <c r="K813" s="13">
        <v>0</v>
      </c>
      <c r="L813" s="18">
        <v>890463447.84000003</v>
      </c>
      <c r="M813" s="69">
        <v>0</v>
      </c>
      <c r="N813" s="13">
        <v>0</v>
      </c>
      <c r="O813" s="14">
        <v>0</v>
      </c>
      <c r="P813" s="28">
        <v>1963744787.02</v>
      </c>
      <c r="Q813" s="30">
        <v>48143319753.720009</v>
      </c>
      <c r="S813" s="91">
        <v>79526034845.580017</v>
      </c>
      <c r="T813" s="43">
        <f t="shared" si="36"/>
        <v>318104139</v>
      </c>
      <c r="U813" s="43">
        <f>VLOOKUP(A813,'IVC - CÁLCULO INICIAL'!$A$12:$U$1118,21,0)</f>
        <v>215902584.63999999</v>
      </c>
      <c r="V813" s="43">
        <f t="shared" si="37"/>
        <v>102201554.36000001</v>
      </c>
      <c r="W813" s="46">
        <f t="shared" si="38"/>
        <v>25550388.59</v>
      </c>
    </row>
    <row r="814" spans="1:23" x14ac:dyDescent="0.2">
      <c r="A814" s="26" t="s">
        <v>1590</v>
      </c>
      <c r="B814" s="9">
        <v>890502611</v>
      </c>
      <c r="C814" s="6" t="s">
        <v>1546</v>
      </c>
      <c r="D814" s="6" t="s">
        <v>1591</v>
      </c>
      <c r="E814" s="9" t="s">
        <v>13</v>
      </c>
      <c r="F814" s="19">
        <v>3135</v>
      </c>
      <c r="G814" s="19">
        <v>4573199937.0900002</v>
      </c>
      <c r="H814" s="20">
        <v>1684661050</v>
      </c>
      <c r="I814" s="7">
        <v>0</v>
      </c>
      <c r="J814" s="7">
        <v>1684661050</v>
      </c>
      <c r="K814" s="13">
        <v>0</v>
      </c>
      <c r="L814" s="18">
        <v>36553758.909999996</v>
      </c>
      <c r="M814" s="69">
        <v>0</v>
      </c>
      <c r="N814" s="13">
        <v>0</v>
      </c>
      <c r="O814" s="14">
        <v>0</v>
      </c>
      <c r="P814" s="28">
        <v>119656752.33</v>
      </c>
      <c r="Q814" s="30">
        <v>2732328375.8500004</v>
      </c>
      <c r="S814" s="91">
        <v>4573199937.0900002</v>
      </c>
      <c r="T814" s="43">
        <f t="shared" si="36"/>
        <v>18292800</v>
      </c>
      <c r="U814" s="43">
        <f>VLOOKUP(A814,'IVC - CÁLCULO INICIAL'!$A$12:$U$1118,21,0)</f>
        <v>12415628</v>
      </c>
      <c r="V814" s="43">
        <f t="shared" si="37"/>
        <v>5877172</v>
      </c>
      <c r="W814" s="46">
        <f t="shared" si="38"/>
        <v>1469293</v>
      </c>
    </row>
    <row r="815" spans="1:23" x14ac:dyDescent="0.2">
      <c r="A815" s="26" t="s">
        <v>1592</v>
      </c>
      <c r="B815" s="9">
        <v>890503233</v>
      </c>
      <c r="C815" s="6" t="s">
        <v>1546</v>
      </c>
      <c r="D815" s="6" t="s">
        <v>1593</v>
      </c>
      <c r="E815" s="9" t="s">
        <v>13</v>
      </c>
      <c r="F815" s="19">
        <v>3101</v>
      </c>
      <c r="G815" s="19">
        <v>4592430568.1000004</v>
      </c>
      <c r="H815" s="20">
        <v>1688228047</v>
      </c>
      <c r="I815" s="7">
        <v>0</v>
      </c>
      <c r="J815" s="7">
        <v>1688228047</v>
      </c>
      <c r="K815" s="13">
        <v>0</v>
      </c>
      <c r="L815" s="18">
        <v>35977151.68</v>
      </c>
      <c r="M815" s="69">
        <v>0</v>
      </c>
      <c r="N815" s="13">
        <v>0</v>
      </c>
      <c r="O815" s="14">
        <v>0</v>
      </c>
      <c r="P815" s="28">
        <v>117939191.29000001</v>
      </c>
      <c r="Q815" s="30">
        <v>2750286178.1300006</v>
      </c>
      <c r="S815" s="91">
        <v>4592430568.1000004</v>
      </c>
      <c r="T815" s="43">
        <f t="shared" si="36"/>
        <v>18369722</v>
      </c>
      <c r="U815" s="43">
        <f>VLOOKUP(A815,'IVC - CÁLCULO INICIAL'!$A$12:$U$1118,21,0)</f>
        <v>12467836.640000001</v>
      </c>
      <c r="V815" s="43">
        <f t="shared" si="37"/>
        <v>5901885.3599999994</v>
      </c>
      <c r="W815" s="46">
        <f t="shared" si="38"/>
        <v>1475471.34</v>
      </c>
    </row>
    <row r="816" spans="1:23" x14ac:dyDescent="0.2">
      <c r="A816" s="26" t="s">
        <v>1594</v>
      </c>
      <c r="B816" s="9">
        <v>890501102</v>
      </c>
      <c r="C816" s="6" t="s">
        <v>1546</v>
      </c>
      <c r="D816" s="6" t="s">
        <v>1595</v>
      </c>
      <c r="E816" s="9" t="s">
        <v>13</v>
      </c>
      <c r="F816" s="19">
        <v>93360</v>
      </c>
      <c r="G816" s="19">
        <v>132368366632.17999</v>
      </c>
      <c r="H816" s="20">
        <v>50355572502</v>
      </c>
      <c r="I816" s="7">
        <v>0</v>
      </c>
      <c r="J816" s="7">
        <v>50355572502</v>
      </c>
      <c r="K816" s="13">
        <v>211718272.19</v>
      </c>
      <c r="L816" s="18">
        <v>1564015011.9000001</v>
      </c>
      <c r="M816" s="69">
        <v>0</v>
      </c>
      <c r="N816" s="13">
        <v>0</v>
      </c>
      <c r="O816" s="14">
        <v>0</v>
      </c>
      <c r="P816" s="28">
        <v>3559893343.8499999</v>
      </c>
      <c r="Q816" s="30">
        <v>76677167502.23999</v>
      </c>
      <c r="S816" s="91">
        <v>132368366632.17999</v>
      </c>
      <c r="T816" s="43">
        <f t="shared" si="36"/>
        <v>529473467</v>
      </c>
      <c r="U816" s="43">
        <f>VLOOKUP(A816,'IVC - CÁLCULO INICIAL'!$A$12:$U$1118,21,0)</f>
        <v>359362472.63999999</v>
      </c>
      <c r="V816" s="43">
        <f t="shared" si="37"/>
        <v>170110994.36000001</v>
      </c>
      <c r="W816" s="46">
        <f t="shared" si="38"/>
        <v>42527748.590000004</v>
      </c>
    </row>
    <row r="817" spans="1:23" x14ac:dyDescent="0.2">
      <c r="A817" s="26" t="s">
        <v>1596</v>
      </c>
      <c r="B817" s="9">
        <v>800007652</v>
      </c>
      <c r="C817" s="6" t="s">
        <v>1546</v>
      </c>
      <c r="D817" s="6" t="s">
        <v>1597</v>
      </c>
      <c r="E817" s="9" t="s">
        <v>13</v>
      </c>
      <c r="F817" s="19">
        <v>30294</v>
      </c>
      <c r="G817" s="19">
        <v>46259824669.510002</v>
      </c>
      <c r="H817" s="20">
        <v>16484030037</v>
      </c>
      <c r="I817" s="7">
        <v>0</v>
      </c>
      <c r="J817" s="7">
        <v>16484030037</v>
      </c>
      <c r="K817" s="13">
        <v>74990442.640000001</v>
      </c>
      <c r="L817" s="18">
        <v>973024417.75</v>
      </c>
      <c r="M817" s="69">
        <v>0</v>
      </c>
      <c r="N817" s="13">
        <v>0</v>
      </c>
      <c r="O817" s="14">
        <v>0</v>
      </c>
      <c r="P817" s="28">
        <v>1155155218.26</v>
      </c>
      <c r="Q817" s="30">
        <v>27572624553.860004</v>
      </c>
      <c r="S817" s="91">
        <v>46259824669.510002</v>
      </c>
      <c r="T817" s="43">
        <f t="shared" si="36"/>
        <v>185039299</v>
      </c>
      <c r="U817" s="43">
        <f>VLOOKUP(A817,'IVC - CÁLCULO INICIAL'!$A$12:$U$1118,21,0)</f>
        <v>125589258</v>
      </c>
      <c r="V817" s="43">
        <f t="shared" si="37"/>
        <v>59450041</v>
      </c>
      <c r="W817" s="46">
        <f t="shared" si="38"/>
        <v>14862510.25</v>
      </c>
    </row>
    <row r="818" spans="1:23" x14ac:dyDescent="0.2">
      <c r="A818" s="26" t="s">
        <v>1598</v>
      </c>
      <c r="B818" s="9">
        <v>890506116</v>
      </c>
      <c r="C818" s="6" t="s">
        <v>1546</v>
      </c>
      <c r="D818" s="6" t="s">
        <v>1599</v>
      </c>
      <c r="E818" s="9" t="s">
        <v>13</v>
      </c>
      <c r="F818" s="19">
        <v>3789</v>
      </c>
      <c r="G818" s="19">
        <v>6193662727.1499996</v>
      </c>
      <c r="H818" s="20">
        <v>2052101933</v>
      </c>
      <c r="I818" s="7">
        <v>0</v>
      </c>
      <c r="J818" s="7">
        <v>2052101933</v>
      </c>
      <c r="K818" s="13">
        <v>0</v>
      </c>
      <c r="L818" s="18">
        <v>46133333.060000002</v>
      </c>
      <c r="M818" s="69">
        <v>0</v>
      </c>
      <c r="N818" s="13">
        <v>0</v>
      </c>
      <c r="O818" s="14">
        <v>0</v>
      </c>
      <c r="P818" s="28">
        <v>144504135.34999999</v>
      </c>
      <c r="Q818" s="30">
        <v>3950923325.7399998</v>
      </c>
      <c r="S818" s="91">
        <v>6193662727.1499996</v>
      </c>
      <c r="T818" s="43">
        <f t="shared" si="36"/>
        <v>24774651</v>
      </c>
      <c r="U818" s="43">
        <f>VLOOKUP(A818,'IVC - CÁLCULO INICIAL'!$A$12:$U$1118,21,0)</f>
        <v>16814968.640000001</v>
      </c>
      <c r="V818" s="43">
        <f t="shared" si="37"/>
        <v>7959682.3599999994</v>
      </c>
      <c r="W818" s="46">
        <f t="shared" si="38"/>
        <v>1989920.59</v>
      </c>
    </row>
    <row r="819" spans="1:23" x14ac:dyDescent="0.2">
      <c r="A819" s="26" t="s">
        <v>1600</v>
      </c>
      <c r="B819" s="9">
        <v>800250853</v>
      </c>
      <c r="C819" s="6" t="s">
        <v>1546</v>
      </c>
      <c r="D819" s="6" t="s">
        <v>1601</v>
      </c>
      <c r="E819" s="9" t="s">
        <v>13</v>
      </c>
      <c r="F819" s="19">
        <v>14890</v>
      </c>
      <c r="G819" s="19">
        <v>23720875207.610001</v>
      </c>
      <c r="H819" s="20">
        <v>8057180561</v>
      </c>
      <c r="I819" s="7">
        <v>0</v>
      </c>
      <c r="J819" s="7">
        <v>8057180561</v>
      </c>
      <c r="K819" s="13">
        <v>0</v>
      </c>
      <c r="L819" s="18">
        <v>154608265.16</v>
      </c>
      <c r="M819" s="69">
        <v>0</v>
      </c>
      <c r="N819" s="13">
        <v>0</v>
      </c>
      <c r="O819" s="14">
        <v>0</v>
      </c>
      <c r="P819" s="28">
        <v>558283673.47000003</v>
      </c>
      <c r="Q819" s="30">
        <v>14950802707.980001</v>
      </c>
      <c r="S819" s="91">
        <v>23720875207.610001</v>
      </c>
      <c r="T819" s="43">
        <f t="shared" si="36"/>
        <v>94883501</v>
      </c>
      <c r="U819" s="43">
        <f>VLOOKUP(A819,'IVC - CÁLCULO INICIAL'!$A$12:$U$1118,21,0)</f>
        <v>64399014.640000001</v>
      </c>
      <c r="V819" s="43">
        <f t="shared" si="37"/>
        <v>30484486.359999999</v>
      </c>
      <c r="W819" s="46">
        <f t="shared" si="38"/>
        <v>7621121.5899999999</v>
      </c>
    </row>
    <row r="820" spans="1:23" x14ac:dyDescent="0.2">
      <c r="A820" s="26" t="s">
        <v>1602</v>
      </c>
      <c r="B820" s="9">
        <v>800099251</v>
      </c>
      <c r="C820" s="6" t="s">
        <v>1546</v>
      </c>
      <c r="D820" s="6" t="s">
        <v>1603</v>
      </c>
      <c r="E820" s="9" t="s">
        <v>13</v>
      </c>
      <c r="F820" s="19">
        <v>6869</v>
      </c>
      <c r="G820" s="19">
        <v>11846471178.68</v>
      </c>
      <c r="H820" s="20">
        <v>3751025282</v>
      </c>
      <c r="I820" s="7">
        <v>0</v>
      </c>
      <c r="J820" s="7">
        <v>3751025282</v>
      </c>
      <c r="K820" s="13">
        <v>15218671.369999999</v>
      </c>
      <c r="L820" s="18">
        <v>80897489.620000005</v>
      </c>
      <c r="M820" s="69">
        <v>0</v>
      </c>
      <c r="N820" s="13">
        <v>0</v>
      </c>
      <c r="O820" s="14">
        <v>0</v>
      </c>
      <c r="P820" s="28">
        <v>261450958.03999999</v>
      </c>
      <c r="Q820" s="30">
        <v>7737878777.6500006</v>
      </c>
      <c r="S820" s="91">
        <v>11846471178.68</v>
      </c>
      <c r="T820" s="43">
        <f t="shared" si="36"/>
        <v>47385885</v>
      </c>
      <c r="U820" s="43">
        <f>VLOOKUP(A820,'IVC - CÁLCULO INICIAL'!$A$12:$U$1118,21,0)</f>
        <v>32161590</v>
      </c>
      <c r="V820" s="43">
        <f t="shared" si="37"/>
        <v>15224295</v>
      </c>
      <c r="W820" s="46">
        <f t="shared" si="38"/>
        <v>3806073.75</v>
      </c>
    </row>
    <row r="821" spans="1:23" x14ac:dyDescent="0.2">
      <c r="A821" s="26" t="s">
        <v>1604</v>
      </c>
      <c r="B821" s="9">
        <v>890501549</v>
      </c>
      <c r="C821" s="6" t="s">
        <v>1546</v>
      </c>
      <c r="D821" s="6" t="s">
        <v>1605</v>
      </c>
      <c r="E821" s="9" t="s">
        <v>13</v>
      </c>
      <c r="F821" s="19">
        <v>8293</v>
      </c>
      <c r="G821" s="19">
        <v>12630386513.459999</v>
      </c>
      <c r="H821" s="20">
        <v>4515354740</v>
      </c>
      <c r="I821" s="7">
        <v>0</v>
      </c>
      <c r="J821" s="7">
        <v>4515354740</v>
      </c>
      <c r="K821" s="13">
        <v>3396563.64</v>
      </c>
      <c r="L821" s="18">
        <v>89925933.329999998</v>
      </c>
      <c r="M821" s="69">
        <v>0</v>
      </c>
      <c r="N821" s="13">
        <v>0</v>
      </c>
      <c r="O821" s="14">
        <v>0</v>
      </c>
      <c r="P821" s="28">
        <v>315954894.98000002</v>
      </c>
      <c r="Q821" s="30">
        <v>7705754381.5099983</v>
      </c>
      <c r="S821" s="91">
        <v>12630386513.459999</v>
      </c>
      <c r="T821" s="43">
        <f t="shared" si="36"/>
        <v>50521546</v>
      </c>
      <c r="U821" s="43">
        <f>VLOOKUP(A821,'IVC - CÁLCULO INICIAL'!$A$12:$U$1118,21,0)</f>
        <v>34289816</v>
      </c>
      <c r="V821" s="43">
        <f t="shared" si="37"/>
        <v>16231730</v>
      </c>
      <c r="W821" s="46">
        <f t="shared" si="38"/>
        <v>4057932.5</v>
      </c>
    </row>
    <row r="822" spans="1:23" x14ac:dyDescent="0.2">
      <c r="A822" s="26" t="s">
        <v>1606</v>
      </c>
      <c r="B822" s="9">
        <v>800099260</v>
      </c>
      <c r="C822" s="6" t="s">
        <v>1546</v>
      </c>
      <c r="D822" s="6" t="s">
        <v>1607</v>
      </c>
      <c r="E822" s="9" t="s">
        <v>16</v>
      </c>
      <c r="F822" s="19">
        <v>10338</v>
      </c>
      <c r="G822" s="19">
        <v>14866353668.48</v>
      </c>
      <c r="H822" s="20">
        <v>5511225828</v>
      </c>
      <c r="I822" s="7">
        <v>0</v>
      </c>
      <c r="J822" s="7">
        <v>5511225828</v>
      </c>
      <c r="K822" s="13">
        <v>1020975.98</v>
      </c>
      <c r="L822" s="18">
        <v>105873327.05</v>
      </c>
      <c r="M822" s="69">
        <v>0</v>
      </c>
      <c r="N822" s="13">
        <v>185544045</v>
      </c>
      <c r="O822" s="14">
        <v>0</v>
      </c>
      <c r="P822" s="28">
        <v>394542854.49000001</v>
      </c>
      <c r="Q822" s="30">
        <v>8668146637.960001</v>
      </c>
      <c r="S822" s="91">
        <v>14866353668.48</v>
      </c>
      <c r="T822" s="43">
        <f t="shared" si="36"/>
        <v>59465415</v>
      </c>
      <c r="U822" s="43">
        <f>VLOOKUP(A822,'IVC - CÁLCULO INICIAL'!$A$12:$U$1118,21,0)</f>
        <v>40360168.640000001</v>
      </c>
      <c r="V822" s="43">
        <f t="shared" si="37"/>
        <v>19105246.359999999</v>
      </c>
      <c r="W822" s="46">
        <f t="shared" si="38"/>
        <v>4776311.59</v>
      </c>
    </row>
    <row r="823" spans="1:23" x14ac:dyDescent="0.2">
      <c r="A823" s="26" t="s">
        <v>1608</v>
      </c>
      <c r="B823" s="9">
        <v>890501876</v>
      </c>
      <c r="C823" s="6" t="s">
        <v>1546</v>
      </c>
      <c r="D823" s="6" t="s">
        <v>1078</v>
      </c>
      <c r="E823" s="9" t="s">
        <v>13</v>
      </c>
      <c r="F823" s="19">
        <v>3751</v>
      </c>
      <c r="G823" s="19">
        <v>5754125944.1000004</v>
      </c>
      <c r="H823" s="20">
        <v>2026489045</v>
      </c>
      <c r="I823" s="7">
        <v>0</v>
      </c>
      <c r="J823" s="7">
        <v>2026489045</v>
      </c>
      <c r="K823" s="13">
        <v>0</v>
      </c>
      <c r="L823" s="18">
        <v>52531301</v>
      </c>
      <c r="M823" s="69">
        <v>0</v>
      </c>
      <c r="N823" s="13">
        <v>0</v>
      </c>
      <c r="O823" s="14">
        <v>0</v>
      </c>
      <c r="P823" s="28">
        <v>142862910.36000001</v>
      </c>
      <c r="Q823" s="30">
        <v>3532242687.7400002</v>
      </c>
      <c r="S823" s="91">
        <v>5754125944.1000004</v>
      </c>
      <c r="T823" s="43">
        <f t="shared" si="36"/>
        <v>23016504</v>
      </c>
      <c r="U823" s="43">
        <f>VLOOKUP(A823,'IVC - CÁLCULO INICIAL'!$A$12:$U$1118,21,0)</f>
        <v>15621684.640000001</v>
      </c>
      <c r="V823" s="43">
        <f t="shared" si="37"/>
        <v>7394819.3599999994</v>
      </c>
      <c r="W823" s="46">
        <f t="shared" si="38"/>
        <v>1848704.84</v>
      </c>
    </row>
    <row r="824" spans="1:23" x14ac:dyDescent="0.2">
      <c r="A824" s="26" t="s">
        <v>1609</v>
      </c>
      <c r="B824" s="9">
        <v>800099262</v>
      </c>
      <c r="C824" s="6" t="s">
        <v>1546</v>
      </c>
      <c r="D824" s="6" t="s">
        <v>1610</v>
      </c>
      <c r="E824" s="9" t="s">
        <v>13</v>
      </c>
      <c r="F824" s="19">
        <v>2431</v>
      </c>
      <c r="G824" s="19">
        <v>3704664446.1000004</v>
      </c>
      <c r="H824" s="20">
        <v>1318661776</v>
      </c>
      <c r="I824" s="7">
        <v>0</v>
      </c>
      <c r="J824" s="7">
        <v>1318661776</v>
      </c>
      <c r="K824" s="13">
        <v>6098316.9900000002</v>
      </c>
      <c r="L824" s="18">
        <v>34526665.119999997</v>
      </c>
      <c r="M824" s="69">
        <v>0</v>
      </c>
      <c r="N824" s="13">
        <v>0</v>
      </c>
      <c r="O824" s="14">
        <v>0</v>
      </c>
      <c r="P824" s="28">
        <v>91908599.560000002</v>
      </c>
      <c r="Q824" s="30">
        <v>2253469088.4300003</v>
      </c>
      <c r="S824" s="91">
        <v>3704664446.1000004</v>
      </c>
      <c r="T824" s="43">
        <f t="shared" si="36"/>
        <v>14818658</v>
      </c>
      <c r="U824" s="43">
        <f>VLOOKUP(A824,'IVC - CÁLCULO INICIAL'!$A$12:$U$1118,21,0)</f>
        <v>10057670</v>
      </c>
      <c r="V824" s="43">
        <f t="shared" si="37"/>
        <v>4760988</v>
      </c>
      <c r="W824" s="46">
        <f t="shared" si="38"/>
        <v>1190247</v>
      </c>
    </row>
    <row r="825" spans="1:23" x14ac:dyDescent="0.2">
      <c r="A825" s="26" t="s">
        <v>1611</v>
      </c>
      <c r="B825" s="9">
        <v>800099263</v>
      </c>
      <c r="C825" s="6" t="s">
        <v>1546</v>
      </c>
      <c r="D825" s="6" t="s">
        <v>1612</v>
      </c>
      <c r="E825" s="9" t="s">
        <v>13</v>
      </c>
      <c r="F825" s="19">
        <v>22145</v>
      </c>
      <c r="G825" s="19">
        <v>29724439558.209999</v>
      </c>
      <c r="H825" s="20">
        <v>11987786632</v>
      </c>
      <c r="I825" s="7">
        <v>0</v>
      </c>
      <c r="J825" s="7">
        <v>11987786632</v>
      </c>
      <c r="K825" s="13">
        <v>0</v>
      </c>
      <c r="L825" s="18">
        <v>287248618.88999999</v>
      </c>
      <c r="M825" s="69">
        <v>0</v>
      </c>
      <c r="N825" s="13">
        <v>0</v>
      </c>
      <c r="O825" s="14">
        <v>0</v>
      </c>
      <c r="P825" s="28">
        <v>832788095.38999999</v>
      </c>
      <c r="Q825" s="30">
        <v>16616616211.93</v>
      </c>
      <c r="S825" s="91">
        <v>29724439558.209999</v>
      </c>
      <c r="T825" s="43">
        <f t="shared" si="36"/>
        <v>118897758</v>
      </c>
      <c r="U825" s="43">
        <f>VLOOKUP(A825,'IVC - CÁLCULO INICIAL'!$A$12:$U$1118,21,0)</f>
        <v>80697891.359999999</v>
      </c>
      <c r="V825" s="43">
        <f t="shared" si="37"/>
        <v>38199866.640000001</v>
      </c>
      <c r="W825" s="46">
        <f t="shared" si="38"/>
        <v>9549966.6600000001</v>
      </c>
    </row>
    <row r="826" spans="1:23" x14ac:dyDescent="0.2">
      <c r="A826" s="26" t="s">
        <v>1613</v>
      </c>
      <c r="B826" s="9">
        <v>890506128</v>
      </c>
      <c r="C826" s="6" t="s">
        <v>1546</v>
      </c>
      <c r="D826" s="6" t="s">
        <v>1614</v>
      </c>
      <c r="E826" s="9" t="s">
        <v>13</v>
      </c>
      <c r="F826" s="19">
        <v>4455</v>
      </c>
      <c r="G826" s="19">
        <v>6395235277.8100004</v>
      </c>
      <c r="H826" s="20">
        <v>2426836367</v>
      </c>
      <c r="I826" s="7">
        <v>0</v>
      </c>
      <c r="J826" s="7">
        <v>2426836367</v>
      </c>
      <c r="K826" s="13">
        <v>0</v>
      </c>
      <c r="L826" s="18">
        <v>47660886.869999997</v>
      </c>
      <c r="M826" s="69">
        <v>0</v>
      </c>
      <c r="N826" s="13">
        <v>0</v>
      </c>
      <c r="O826" s="14">
        <v>0</v>
      </c>
      <c r="P826" s="28">
        <v>169962206.74000001</v>
      </c>
      <c r="Q826" s="30">
        <v>3750775817.2000008</v>
      </c>
      <c r="S826" s="91">
        <v>6395235277.8100004</v>
      </c>
      <c r="T826" s="43">
        <f t="shared" si="36"/>
        <v>25580941</v>
      </c>
      <c r="U826" s="43">
        <f>VLOOKUP(A826,'IVC - CÁLCULO INICIAL'!$A$12:$U$1118,21,0)</f>
        <v>17362211.359999999</v>
      </c>
      <c r="V826" s="43">
        <f t="shared" si="37"/>
        <v>8218729.6400000006</v>
      </c>
      <c r="W826" s="46">
        <f t="shared" si="38"/>
        <v>2054682.41</v>
      </c>
    </row>
    <row r="827" spans="1:23" x14ac:dyDescent="0.2">
      <c r="A827" s="26" t="s">
        <v>1615</v>
      </c>
      <c r="B827" s="9">
        <v>800017022</v>
      </c>
      <c r="C827" s="6" t="s">
        <v>1546</v>
      </c>
      <c r="D827" s="6" t="s">
        <v>1616</v>
      </c>
      <c r="E827" s="9" t="s">
        <v>16</v>
      </c>
      <c r="F827" s="19">
        <v>16971</v>
      </c>
      <c r="G827" s="19">
        <v>23667814908.439999</v>
      </c>
      <c r="H827" s="20">
        <v>9158682736</v>
      </c>
      <c r="I827" s="7">
        <v>0</v>
      </c>
      <c r="J827" s="7">
        <v>9158682736</v>
      </c>
      <c r="K827" s="13">
        <v>38762152.380000003</v>
      </c>
      <c r="L827" s="18">
        <v>180029329.12</v>
      </c>
      <c r="M827" s="69">
        <v>0</v>
      </c>
      <c r="N827" s="13">
        <v>0</v>
      </c>
      <c r="O827" s="14">
        <v>0</v>
      </c>
      <c r="P827" s="28">
        <v>644352565.49000001</v>
      </c>
      <c r="Q827" s="30">
        <v>13645988125.449999</v>
      </c>
      <c r="S827" s="91">
        <v>23667814908.439999</v>
      </c>
      <c r="T827" s="43">
        <f t="shared" si="36"/>
        <v>94671260</v>
      </c>
      <c r="U827" s="43">
        <f>VLOOKUP(A827,'IVC - CÁLCULO INICIAL'!$A$12:$U$1118,21,0)</f>
        <v>64254962.640000001</v>
      </c>
      <c r="V827" s="43">
        <f t="shared" si="37"/>
        <v>30416297.359999999</v>
      </c>
      <c r="W827" s="46">
        <f t="shared" si="38"/>
        <v>7604074.3399999999</v>
      </c>
    </row>
    <row r="828" spans="1:23" x14ac:dyDescent="0.2">
      <c r="A828" s="26" t="s">
        <v>1617</v>
      </c>
      <c r="B828" s="9">
        <v>800070682</v>
      </c>
      <c r="C828" s="6" t="s">
        <v>1546</v>
      </c>
      <c r="D828" s="6" t="s">
        <v>1618</v>
      </c>
      <c r="E828" s="9" t="s">
        <v>13</v>
      </c>
      <c r="F828" s="19">
        <v>58446</v>
      </c>
      <c r="G828" s="19">
        <v>74395549284.770004</v>
      </c>
      <c r="H828" s="20">
        <v>31489766283</v>
      </c>
      <c r="I828" s="7">
        <v>0</v>
      </c>
      <c r="J828" s="7">
        <v>31489766283</v>
      </c>
      <c r="K828" s="13">
        <v>111766315.58</v>
      </c>
      <c r="L828" s="18">
        <v>647738191.89999998</v>
      </c>
      <c r="M828" s="69">
        <v>0</v>
      </c>
      <c r="N828" s="13">
        <v>0</v>
      </c>
      <c r="O828" s="14">
        <v>0</v>
      </c>
      <c r="P828" s="28">
        <v>2178172740.6399999</v>
      </c>
      <c r="Q828" s="30">
        <v>39968105753.650002</v>
      </c>
      <c r="S828" s="91">
        <v>74395549284.770004</v>
      </c>
      <c r="T828" s="43">
        <f t="shared" si="36"/>
        <v>297582197</v>
      </c>
      <c r="U828" s="43">
        <f>VLOOKUP(A828,'IVC - CÁLCULO INICIAL'!$A$12:$U$1118,21,0)</f>
        <v>201974000</v>
      </c>
      <c r="V828" s="43">
        <f t="shared" si="37"/>
        <v>95608197</v>
      </c>
      <c r="W828" s="46">
        <f t="shared" si="38"/>
        <v>23902049.25</v>
      </c>
    </row>
    <row r="829" spans="1:23" x14ac:dyDescent="0.2">
      <c r="A829" s="26" t="s">
        <v>1619</v>
      </c>
      <c r="B829" s="9">
        <v>890501362</v>
      </c>
      <c r="C829" s="6" t="s">
        <v>1546</v>
      </c>
      <c r="D829" s="6" t="s">
        <v>235</v>
      </c>
      <c r="E829" s="9" t="s">
        <v>16</v>
      </c>
      <c r="F829" s="19">
        <v>12618</v>
      </c>
      <c r="G829" s="19">
        <v>21845314373.119999</v>
      </c>
      <c r="H829" s="20">
        <v>6820531335</v>
      </c>
      <c r="I829" s="7">
        <v>0</v>
      </c>
      <c r="J829" s="7">
        <v>6820531335</v>
      </c>
      <c r="K829" s="13">
        <v>0</v>
      </c>
      <c r="L829" s="18">
        <v>142662148.78999999</v>
      </c>
      <c r="M829" s="69">
        <v>0</v>
      </c>
      <c r="N829" s="13">
        <v>0</v>
      </c>
      <c r="O829" s="14">
        <v>0</v>
      </c>
      <c r="P829" s="28">
        <v>480306402.32999998</v>
      </c>
      <c r="Q829" s="30">
        <v>14401814486.999998</v>
      </c>
      <c r="S829" s="91">
        <v>21845314373.119999</v>
      </c>
      <c r="T829" s="43">
        <f t="shared" si="36"/>
        <v>87381257</v>
      </c>
      <c r="U829" s="43">
        <f>VLOOKUP(A829,'IVC - CÁLCULO INICIAL'!$A$12:$U$1118,21,0)</f>
        <v>59307116.640000001</v>
      </c>
      <c r="V829" s="43">
        <f t="shared" si="37"/>
        <v>28074140.359999999</v>
      </c>
      <c r="W829" s="46">
        <f t="shared" si="38"/>
        <v>7018535.0899999999</v>
      </c>
    </row>
    <row r="830" spans="1:23" x14ac:dyDescent="0.2">
      <c r="A830" s="26" t="s">
        <v>1620</v>
      </c>
      <c r="B830" s="9">
        <v>890501981</v>
      </c>
      <c r="C830" s="6" t="s">
        <v>1546</v>
      </c>
      <c r="D830" s="6" t="s">
        <v>1621</v>
      </c>
      <c r="E830" s="9" t="s">
        <v>16</v>
      </c>
      <c r="F830" s="19">
        <v>4250</v>
      </c>
      <c r="G830" s="19">
        <v>6713760787.7200012</v>
      </c>
      <c r="H830" s="20">
        <v>2298099577</v>
      </c>
      <c r="I830" s="7">
        <v>0</v>
      </c>
      <c r="J830" s="7">
        <v>2298099577</v>
      </c>
      <c r="K830" s="13">
        <v>10618458.57</v>
      </c>
      <c r="L830" s="18">
        <v>50268924.670000002</v>
      </c>
      <c r="M830" s="69">
        <v>0</v>
      </c>
      <c r="N830" s="13">
        <v>0</v>
      </c>
      <c r="O830" s="14">
        <v>0</v>
      </c>
      <c r="P830" s="28">
        <v>161641577.71000001</v>
      </c>
      <c r="Q830" s="30">
        <v>4193132249.7700005</v>
      </c>
      <c r="S830" s="91">
        <v>6713760787.7200012</v>
      </c>
      <c r="T830" s="43">
        <f t="shared" si="36"/>
        <v>26855043</v>
      </c>
      <c r="U830" s="43">
        <f>VLOOKUP(A830,'IVC - CÁLCULO INICIAL'!$A$12:$U$1118,21,0)</f>
        <v>18226966</v>
      </c>
      <c r="V830" s="43">
        <f t="shared" si="37"/>
        <v>8628077</v>
      </c>
      <c r="W830" s="46">
        <f t="shared" si="38"/>
        <v>2157019.25</v>
      </c>
    </row>
    <row r="831" spans="1:23" x14ac:dyDescent="0.2">
      <c r="A831" s="26" t="s">
        <v>1622</v>
      </c>
      <c r="B831" s="9">
        <v>890503373</v>
      </c>
      <c r="C831" s="6" t="s">
        <v>1546</v>
      </c>
      <c r="D831" s="6" t="s">
        <v>1623</v>
      </c>
      <c r="E831" s="9" t="s">
        <v>13</v>
      </c>
      <c r="F831" s="19">
        <v>114202</v>
      </c>
      <c r="G831" s="19">
        <v>179575891683.89999</v>
      </c>
      <c r="H831" s="20">
        <v>61588362818</v>
      </c>
      <c r="I831" s="7">
        <v>0</v>
      </c>
      <c r="J831" s="7">
        <v>61588362818</v>
      </c>
      <c r="K831" s="13">
        <v>0</v>
      </c>
      <c r="L831" s="18">
        <v>1581016759.5799999</v>
      </c>
      <c r="M831" s="69">
        <v>0</v>
      </c>
      <c r="N831" s="13">
        <v>0</v>
      </c>
      <c r="O831" s="14">
        <v>0</v>
      </c>
      <c r="P831" s="28">
        <v>4255505564.3200002</v>
      </c>
      <c r="Q831" s="30">
        <v>112151006541.99998</v>
      </c>
      <c r="S831" s="91">
        <v>179575891683.89999</v>
      </c>
      <c r="T831" s="43">
        <f t="shared" si="36"/>
        <v>718303567</v>
      </c>
      <c r="U831" s="43">
        <f>VLOOKUP(A831,'IVC - CÁLCULO INICIAL'!$A$12:$U$1118,21,0)</f>
        <v>487524610.63999999</v>
      </c>
      <c r="V831" s="43">
        <f t="shared" si="37"/>
        <v>230778956.36000001</v>
      </c>
      <c r="W831" s="46">
        <f t="shared" si="38"/>
        <v>57694739.090000004</v>
      </c>
    </row>
    <row r="832" spans="1:23" x14ac:dyDescent="0.2">
      <c r="A832" s="26" t="s">
        <v>1624</v>
      </c>
      <c r="B832" s="9">
        <v>890000464</v>
      </c>
      <c r="C832" s="6" t="s">
        <v>1625</v>
      </c>
      <c r="D832" s="6" t="s">
        <v>42</v>
      </c>
      <c r="E832" s="9" t="s">
        <v>49</v>
      </c>
      <c r="F832" s="19">
        <v>129864</v>
      </c>
      <c r="G832" s="19">
        <v>232433490962.31</v>
      </c>
      <c r="H832" s="20">
        <v>70484005251</v>
      </c>
      <c r="I832" s="7">
        <v>0</v>
      </c>
      <c r="J832" s="7">
        <v>70484005251</v>
      </c>
      <c r="K832" s="13">
        <v>0</v>
      </c>
      <c r="L832" s="18">
        <v>5036308098.4899998</v>
      </c>
      <c r="M832" s="69">
        <v>0</v>
      </c>
      <c r="N832" s="13">
        <v>0</v>
      </c>
      <c r="O832" s="14">
        <v>776898931.53999996</v>
      </c>
      <c r="P832" s="28">
        <v>23407062608.16</v>
      </c>
      <c r="Q832" s="30">
        <v>132729216073.12</v>
      </c>
      <c r="S832" s="91">
        <v>232433490962.31</v>
      </c>
      <c r="T832" s="43">
        <f t="shared" si="36"/>
        <v>929733964</v>
      </c>
      <c r="U832" s="43">
        <f>VLOOKUP(A832,'IVC - CÁLCULO INICIAL'!$A$12:$U$1118,21,0)</f>
        <v>631025947.36000001</v>
      </c>
      <c r="V832" s="43">
        <f t="shared" si="37"/>
        <v>298708016.63999999</v>
      </c>
      <c r="W832" s="46">
        <f t="shared" si="38"/>
        <v>74677004.159999996</v>
      </c>
    </row>
    <row r="833" spans="1:23" x14ac:dyDescent="0.2">
      <c r="A833" s="26" t="s">
        <v>1626</v>
      </c>
      <c r="B833" s="9">
        <v>890001879</v>
      </c>
      <c r="C833" s="6" t="s">
        <v>1625</v>
      </c>
      <c r="D833" s="6" t="s">
        <v>424</v>
      </c>
      <c r="E833" s="9" t="s">
        <v>13</v>
      </c>
      <c r="F833" s="19">
        <v>1834</v>
      </c>
      <c r="G833" s="19">
        <v>3029360515.3200002</v>
      </c>
      <c r="H833" s="20">
        <v>966121382</v>
      </c>
      <c r="I833" s="7">
        <v>0</v>
      </c>
      <c r="J833" s="7">
        <v>966121382</v>
      </c>
      <c r="K833" s="13">
        <v>0</v>
      </c>
      <c r="L833" s="18">
        <v>24445515.93</v>
      </c>
      <c r="M833" s="69">
        <v>0</v>
      </c>
      <c r="N833" s="13">
        <v>0</v>
      </c>
      <c r="O833" s="14">
        <v>0</v>
      </c>
      <c r="P833" s="28">
        <v>330689348.50999999</v>
      </c>
      <c r="Q833" s="30">
        <v>1708104268.8800001</v>
      </c>
      <c r="S833" s="91">
        <v>3029360515.3200002</v>
      </c>
      <c r="T833" s="43">
        <f t="shared" si="36"/>
        <v>12117442</v>
      </c>
      <c r="U833" s="43">
        <f>VLOOKUP(A833,'IVC - CÁLCULO INICIAL'!$A$12:$U$1118,21,0)</f>
        <v>8224310</v>
      </c>
      <c r="V833" s="43">
        <f t="shared" si="37"/>
        <v>3893132</v>
      </c>
      <c r="W833" s="46">
        <f t="shared" si="38"/>
        <v>973283</v>
      </c>
    </row>
    <row r="834" spans="1:23" x14ac:dyDescent="0.2">
      <c r="A834" s="26" t="s">
        <v>1627</v>
      </c>
      <c r="B834" s="9">
        <v>890000441</v>
      </c>
      <c r="C834" s="6" t="s">
        <v>1625</v>
      </c>
      <c r="D834" s="6" t="s">
        <v>1628</v>
      </c>
      <c r="E834" s="9" t="s">
        <v>13</v>
      </c>
      <c r="F834" s="19">
        <v>34254</v>
      </c>
      <c r="G834" s="19">
        <v>57711737420.590004</v>
      </c>
      <c r="H834" s="20">
        <v>18686162489</v>
      </c>
      <c r="I834" s="7">
        <v>0</v>
      </c>
      <c r="J834" s="7">
        <v>18686162489</v>
      </c>
      <c r="K834" s="13">
        <v>0</v>
      </c>
      <c r="L834" s="18">
        <v>851490747.74000001</v>
      </c>
      <c r="M834" s="69">
        <v>0</v>
      </c>
      <c r="N834" s="13">
        <v>0</v>
      </c>
      <c r="O834" s="14">
        <v>0</v>
      </c>
      <c r="P834" s="28">
        <v>6173831070.2399998</v>
      </c>
      <c r="Q834" s="30">
        <v>32000253113.610001</v>
      </c>
      <c r="S834" s="91">
        <v>57711737420.590004</v>
      </c>
      <c r="T834" s="43">
        <f t="shared" si="36"/>
        <v>230846950</v>
      </c>
      <c r="U834" s="43">
        <f>VLOOKUP(A834,'IVC - CÁLCULO INICIAL'!$A$12:$U$1118,21,0)</f>
        <v>156679674.63999999</v>
      </c>
      <c r="V834" s="43">
        <f t="shared" si="37"/>
        <v>74167275.360000014</v>
      </c>
      <c r="W834" s="46">
        <f t="shared" si="38"/>
        <v>18541818.84</v>
      </c>
    </row>
    <row r="835" spans="1:23" x14ac:dyDescent="0.2">
      <c r="A835" s="26" t="s">
        <v>1629</v>
      </c>
      <c r="B835" s="9">
        <v>890001044</v>
      </c>
      <c r="C835" s="6" t="s">
        <v>1625</v>
      </c>
      <c r="D835" s="6" t="s">
        <v>1630</v>
      </c>
      <c r="E835" s="9" t="s">
        <v>13</v>
      </c>
      <c r="F835" s="19">
        <v>14376</v>
      </c>
      <c r="G835" s="19">
        <v>24338053179.110001</v>
      </c>
      <c r="H835" s="20">
        <v>7760190826</v>
      </c>
      <c r="I835" s="7">
        <v>0</v>
      </c>
      <c r="J835" s="7">
        <v>7760190826</v>
      </c>
      <c r="K835" s="13">
        <v>0</v>
      </c>
      <c r="L835" s="18">
        <v>447504058.08999997</v>
      </c>
      <c r="M835" s="69">
        <v>0</v>
      </c>
      <c r="N835" s="13">
        <v>0</v>
      </c>
      <c r="O835" s="14">
        <v>0</v>
      </c>
      <c r="P835" s="28">
        <v>2590068785.9299998</v>
      </c>
      <c r="Q835" s="30">
        <v>13540289509.09</v>
      </c>
      <c r="S835" s="91">
        <v>24338053179.110001</v>
      </c>
      <c r="T835" s="43">
        <f t="shared" si="36"/>
        <v>97352213</v>
      </c>
      <c r="U835" s="43">
        <f>VLOOKUP(A835,'IVC - CÁLCULO INICIAL'!$A$12:$U$1118,21,0)</f>
        <v>66074570.640000001</v>
      </c>
      <c r="V835" s="43">
        <f t="shared" si="37"/>
        <v>31277642.359999999</v>
      </c>
      <c r="W835" s="46">
        <f t="shared" si="38"/>
        <v>7819410.5899999999</v>
      </c>
    </row>
    <row r="836" spans="1:23" x14ac:dyDescent="0.2">
      <c r="A836" s="26" t="s">
        <v>1631</v>
      </c>
      <c r="B836" s="9">
        <v>890001061</v>
      </c>
      <c r="C836" s="6" t="s">
        <v>1625</v>
      </c>
      <c r="D836" s="6" t="s">
        <v>332</v>
      </c>
      <c r="E836" s="9" t="s">
        <v>13</v>
      </c>
      <c r="F836" s="19">
        <v>4040</v>
      </c>
      <c r="G836" s="19">
        <v>6631771864.9099998</v>
      </c>
      <c r="H836" s="20">
        <v>2164502321</v>
      </c>
      <c r="I836" s="7">
        <v>0</v>
      </c>
      <c r="J836" s="7">
        <v>2164502321</v>
      </c>
      <c r="K836" s="13">
        <v>0</v>
      </c>
      <c r="L836" s="18">
        <v>51880216.75</v>
      </c>
      <c r="M836" s="69">
        <v>0</v>
      </c>
      <c r="N836" s="13">
        <v>0</v>
      </c>
      <c r="O836" s="14">
        <v>0</v>
      </c>
      <c r="P836" s="28">
        <v>728564080.77999997</v>
      </c>
      <c r="Q836" s="30">
        <v>3686825246.3800001</v>
      </c>
      <c r="S836" s="91">
        <v>6631771864.9099998</v>
      </c>
      <c r="T836" s="43">
        <f t="shared" si="36"/>
        <v>26527087</v>
      </c>
      <c r="U836" s="43">
        <f>VLOOKUP(A836,'IVC - CÁLCULO INICIAL'!$A$12:$U$1118,21,0)</f>
        <v>18004376.640000001</v>
      </c>
      <c r="V836" s="43">
        <f t="shared" si="37"/>
        <v>8522710.3599999994</v>
      </c>
      <c r="W836" s="46">
        <f t="shared" si="38"/>
        <v>2130677.59</v>
      </c>
    </row>
    <row r="837" spans="1:23" x14ac:dyDescent="0.2">
      <c r="A837" s="26" t="s">
        <v>1632</v>
      </c>
      <c r="B837" s="9">
        <v>890001339</v>
      </c>
      <c r="C837" s="6" t="s">
        <v>1625</v>
      </c>
      <c r="D837" s="6" t="s">
        <v>1633</v>
      </c>
      <c r="E837" s="9" t="s">
        <v>13</v>
      </c>
      <c r="F837" s="19">
        <v>7529</v>
      </c>
      <c r="G837" s="19">
        <v>12452661807.59</v>
      </c>
      <c r="H837" s="20">
        <v>4091400265</v>
      </c>
      <c r="I837" s="7">
        <v>0</v>
      </c>
      <c r="J837" s="7">
        <v>4091400265</v>
      </c>
      <c r="K837" s="13">
        <v>0</v>
      </c>
      <c r="L837" s="18">
        <v>168701766.68000001</v>
      </c>
      <c r="M837" s="69">
        <v>0</v>
      </c>
      <c r="N837" s="13">
        <v>0</v>
      </c>
      <c r="O837" s="14">
        <v>0</v>
      </c>
      <c r="P837" s="28">
        <v>1353279786.1400001</v>
      </c>
      <c r="Q837" s="30">
        <v>6839279989.7699995</v>
      </c>
      <c r="S837" s="91">
        <v>12452661807.59</v>
      </c>
      <c r="T837" s="43">
        <f t="shared" si="36"/>
        <v>49810647</v>
      </c>
      <c r="U837" s="43">
        <f>VLOOKUP(A837,'IVC - CÁLCULO INICIAL'!$A$12:$U$1118,21,0)</f>
        <v>33807317.359999999</v>
      </c>
      <c r="V837" s="43">
        <f t="shared" si="37"/>
        <v>16003329.640000001</v>
      </c>
      <c r="W837" s="46">
        <f t="shared" si="38"/>
        <v>4000832.41</v>
      </c>
    </row>
    <row r="838" spans="1:23" x14ac:dyDescent="0.2">
      <c r="A838" s="26" t="s">
        <v>1634</v>
      </c>
      <c r="B838" s="9">
        <v>890000864</v>
      </c>
      <c r="C838" s="6" t="s">
        <v>1625</v>
      </c>
      <c r="D838" s="6" t="s">
        <v>1635</v>
      </c>
      <c r="E838" s="9" t="s">
        <v>13</v>
      </c>
      <c r="F838" s="19">
        <v>5963</v>
      </c>
      <c r="G838" s="19">
        <v>9808933674.2900009</v>
      </c>
      <c r="H838" s="20">
        <v>3222072235</v>
      </c>
      <c r="I838" s="7">
        <v>0</v>
      </c>
      <c r="J838" s="7">
        <v>3222072235</v>
      </c>
      <c r="K838" s="13">
        <v>0</v>
      </c>
      <c r="L838" s="18">
        <v>95348315.680000007</v>
      </c>
      <c r="M838" s="69">
        <v>0</v>
      </c>
      <c r="N838" s="13">
        <v>0</v>
      </c>
      <c r="O838" s="14">
        <v>0</v>
      </c>
      <c r="P838" s="28">
        <v>1076410986.97</v>
      </c>
      <c r="Q838" s="30">
        <v>5415102136.6400003</v>
      </c>
      <c r="S838" s="91">
        <v>9808933674.2900009</v>
      </c>
      <c r="T838" s="43">
        <f t="shared" si="36"/>
        <v>39235735</v>
      </c>
      <c r="U838" s="43">
        <f>VLOOKUP(A838,'IVC - CÁLCULO INICIAL'!$A$12:$U$1118,21,0)</f>
        <v>26629947.359999999</v>
      </c>
      <c r="V838" s="43">
        <f t="shared" si="37"/>
        <v>12605787.640000001</v>
      </c>
      <c r="W838" s="46">
        <f t="shared" si="38"/>
        <v>3151446.91</v>
      </c>
    </row>
    <row r="839" spans="1:23" x14ac:dyDescent="0.2">
      <c r="A839" s="26" t="s">
        <v>1636</v>
      </c>
      <c r="B839" s="9">
        <v>890000564</v>
      </c>
      <c r="C839" s="6" t="s">
        <v>1625</v>
      </c>
      <c r="D839" s="6" t="s">
        <v>1637</v>
      </c>
      <c r="E839" s="9" t="s">
        <v>13</v>
      </c>
      <c r="F839" s="19">
        <v>22355</v>
      </c>
      <c r="G839" s="19">
        <v>35680519843.110001</v>
      </c>
      <c r="H839" s="20">
        <v>12001593141</v>
      </c>
      <c r="I839" s="7">
        <v>0</v>
      </c>
      <c r="J839" s="7">
        <v>12001593141</v>
      </c>
      <c r="K839" s="13">
        <v>0</v>
      </c>
      <c r="L839" s="18">
        <v>482513141.50999999</v>
      </c>
      <c r="M839" s="69">
        <v>0</v>
      </c>
      <c r="N839" s="13">
        <v>0</v>
      </c>
      <c r="O839" s="14">
        <v>0</v>
      </c>
      <c r="P839" s="28">
        <v>4026788484.1500001</v>
      </c>
      <c r="Q839" s="30">
        <v>19169625076.450001</v>
      </c>
      <c r="S839" s="91">
        <v>35680519843.110001</v>
      </c>
      <c r="T839" s="43">
        <f t="shared" si="36"/>
        <v>142722079</v>
      </c>
      <c r="U839" s="43">
        <f>VLOOKUP(A839,'IVC - CÁLCULO INICIAL'!$A$12:$U$1118,21,0)</f>
        <v>96867855.359999999</v>
      </c>
      <c r="V839" s="43">
        <f t="shared" si="37"/>
        <v>45854223.640000001</v>
      </c>
      <c r="W839" s="46">
        <f t="shared" si="38"/>
        <v>11463555.91</v>
      </c>
    </row>
    <row r="840" spans="1:23" x14ac:dyDescent="0.2">
      <c r="A840" s="26" t="s">
        <v>1638</v>
      </c>
      <c r="B840" s="9">
        <v>890000858</v>
      </c>
      <c r="C840" s="6" t="s">
        <v>1625</v>
      </c>
      <c r="D840" s="6" t="s">
        <v>1639</v>
      </c>
      <c r="E840" s="9" t="s">
        <v>13</v>
      </c>
      <c r="F840" s="19">
        <v>27371</v>
      </c>
      <c r="G840" s="19">
        <v>44513981696.43</v>
      </c>
      <c r="H840" s="20">
        <v>14874999665</v>
      </c>
      <c r="I840" s="7">
        <v>0</v>
      </c>
      <c r="J840" s="7">
        <v>14874999665</v>
      </c>
      <c r="K840" s="13">
        <v>0</v>
      </c>
      <c r="L840" s="18">
        <v>552624961.11000001</v>
      </c>
      <c r="M840" s="69">
        <v>0</v>
      </c>
      <c r="N840" s="13">
        <v>0</v>
      </c>
      <c r="O840" s="14">
        <v>0</v>
      </c>
      <c r="P840" s="28">
        <v>4931443288.4700003</v>
      </c>
      <c r="Q840" s="30">
        <v>24154913781.849998</v>
      </c>
      <c r="S840" s="91">
        <v>44513981696.43</v>
      </c>
      <c r="T840" s="43">
        <f t="shared" si="36"/>
        <v>178055927</v>
      </c>
      <c r="U840" s="43">
        <f>VLOOKUP(A840,'IVC - CÁLCULO INICIAL'!$A$12:$U$1118,21,0)</f>
        <v>120849527.36</v>
      </c>
      <c r="V840" s="43">
        <f t="shared" si="37"/>
        <v>57206399.640000001</v>
      </c>
      <c r="W840" s="46">
        <f t="shared" si="38"/>
        <v>14301599.91</v>
      </c>
    </row>
    <row r="841" spans="1:23" x14ac:dyDescent="0.2">
      <c r="A841" s="26" t="s">
        <v>1640</v>
      </c>
      <c r="B841" s="9">
        <v>890001181</v>
      </c>
      <c r="C841" s="6" t="s">
        <v>1625</v>
      </c>
      <c r="D841" s="6" t="s">
        <v>1641</v>
      </c>
      <c r="E841" s="9" t="s">
        <v>13</v>
      </c>
      <c r="F841" s="19">
        <v>4004</v>
      </c>
      <c r="G841" s="19">
        <v>6831229343.54</v>
      </c>
      <c r="H841" s="20">
        <v>2175784525</v>
      </c>
      <c r="I841" s="7">
        <v>0</v>
      </c>
      <c r="J841" s="7">
        <v>2175784525</v>
      </c>
      <c r="K841" s="13">
        <v>0</v>
      </c>
      <c r="L841" s="18">
        <v>81839649.090000004</v>
      </c>
      <c r="M841" s="69">
        <v>0</v>
      </c>
      <c r="N841" s="13">
        <v>0</v>
      </c>
      <c r="O841" s="14">
        <v>0</v>
      </c>
      <c r="P841" s="28">
        <v>721159240.10000002</v>
      </c>
      <c r="Q841" s="30">
        <v>3852445929.3499999</v>
      </c>
      <c r="S841" s="91">
        <v>6831229343.54</v>
      </c>
      <c r="T841" s="43">
        <f t="shared" si="36"/>
        <v>27324917</v>
      </c>
      <c r="U841" s="43">
        <f>VLOOKUP(A841,'IVC - CÁLCULO INICIAL'!$A$12:$U$1118,21,0)</f>
        <v>18545877.359999999</v>
      </c>
      <c r="V841" s="43">
        <f t="shared" si="37"/>
        <v>8779039.6400000006</v>
      </c>
      <c r="W841" s="46">
        <f t="shared" si="38"/>
        <v>2194759.91</v>
      </c>
    </row>
    <row r="842" spans="1:23" x14ac:dyDescent="0.2">
      <c r="A842" s="26" t="s">
        <v>1642</v>
      </c>
      <c r="B842" s="9">
        <v>890000613</v>
      </c>
      <c r="C842" s="6" t="s">
        <v>1625</v>
      </c>
      <c r="D842" s="6" t="s">
        <v>1643</v>
      </c>
      <c r="E842" s="9" t="s">
        <v>13</v>
      </c>
      <c r="F842" s="19">
        <v>21277</v>
      </c>
      <c r="G842" s="19">
        <v>35407704013.940002</v>
      </c>
      <c r="H842" s="20">
        <v>11521541016</v>
      </c>
      <c r="I842" s="7">
        <v>0</v>
      </c>
      <c r="J842" s="7">
        <v>11521541016</v>
      </c>
      <c r="K842" s="13">
        <v>0</v>
      </c>
      <c r="L842" s="18">
        <v>606591442.33000004</v>
      </c>
      <c r="M842" s="69">
        <v>0</v>
      </c>
      <c r="N842" s="13">
        <v>0</v>
      </c>
      <c r="O842" s="14">
        <v>0</v>
      </c>
      <c r="P842" s="28">
        <v>3840764437.7399998</v>
      </c>
      <c r="Q842" s="30">
        <v>19438807117.870003</v>
      </c>
      <c r="S842" s="91">
        <v>35407704013.940002</v>
      </c>
      <c r="T842" s="43">
        <f t="shared" si="36"/>
        <v>141630816</v>
      </c>
      <c r="U842" s="43">
        <f>VLOOKUP(A842,'IVC - CÁLCULO INICIAL'!$A$12:$U$1118,21,0)</f>
        <v>96127197.359999999</v>
      </c>
      <c r="V842" s="43">
        <f t="shared" si="37"/>
        <v>45503618.640000001</v>
      </c>
      <c r="W842" s="46">
        <f t="shared" si="38"/>
        <v>11375904.66</v>
      </c>
    </row>
    <row r="843" spans="1:23" x14ac:dyDescent="0.2">
      <c r="A843" s="26" t="s">
        <v>1644</v>
      </c>
      <c r="B843" s="9">
        <v>890001127</v>
      </c>
      <c r="C843" s="6" t="s">
        <v>1625</v>
      </c>
      <c r="D843" s="6" t="s">
        <v>1645</v>
      </c>
      <c r="E843" s="9" t="s">
        <v>13</v>
      </c>
      <c r="F843" s="19">
        <v>3548</v>
      </c>
      <c r="G843" s="19">
        <v>5571343946.8599997</v>
      </c>
      <c r="H843" s="20">
        <v>1923980536</v>
      </c>
      <c r="I843" s="7">
        <v>0</v>
      </c>
      <c r="J843" s="7">
        <v>1923980536</v>
      </c>
      <c r="K843" s="13">
        <v>0</v>
      </c>
      <c r="L843" s="18">
        <v>72641522.549999997</v>
      </c>
      <c r="M843" s="69">
        <v>0</v>
      </c>
      <c r="N843" s="13">
        <v>0</v>
      </c>
      <c r="O843" s="14">
        <v>0</v>
      </c>
      <c r="P843" s="28">
        <v>640247810.20000005</v>
      </c>
      <c r="Q843" s="30">
        <v>2934474078.1099997</v>
      </c>
      <c r="S843" s="91">
        <v>5571343946.8599997</v>
      </c>
      <c r="T843" s="43">
        <f t="shared" si="36"/>
        <v>22285376</v>
      </c>
      <c r="U843" s="43">
        <f>VLOOKUP(A843,'IVC - CÁLCULO INICIAL'!$A$12:$U$1118,21,0)</f>
        <v>15125456</v>
      </c>
      <c r="V843" s="43">
        <f t="shared" si="37"/>
        <v>7159920</v>
      </c>
      <c r="W843" s="46">
        <f t="shared" si="38"/>
        <v>1789980</v>
      </c>
    </row>
    <row r="844" spans="1:23" x14ac:dyDescent="0.2">
      <c r="A844" s="26" t="s">
        <v>1646</v>
      </c>
      <c r="B844" s="9">
        <v>891480030</v>
      </c>
      <c r="C844" s="6" t="s">
        <v>686</v>
      </c>
      <c r="D844" s="6" t="s">
        <v>1647</v>
      </c>
      <c r="E844" s="9" t="s">
        <v>49</v>
      </c>
      <c r="F844" s="19">
        <v>197361</v>
      </c>
      <c r="G844" s="19">
        <v>348124463840.84998</v>
      </c>
      <c r="H844" s="20">
        <v>107185984818</v>
      </c>
      <c r="I844" s="7">
        <v>0</v>
      </c>
      <c r="J844" s="7">
        <v>107185984818</v>
      </c>
      <c r="K844" s="13">
        <v>0</v>
      </c>
      <c r="L844" s="18">
        <v>7279205249.1000004</v>
      </c>
      <c r="M844" s="69">
        <v>963078990.16999996</v>
      </c>
      <c r="N844" s="13">
        <v>0</v>
      </c>
      <c r="O844" s="14">
        <v>1156364504.5699999</v>
      </c>
      <c r="P844" s="28">
        <v>36141984325.529999</v>
      </c>
      <c r="Q844" s="30">
        <v>195397845953.47995</v>
      </c>
      <c r="S844" s="91">
        <v>348124463840.84998</v>
      </c>
      <c r="T844" s="43">
        <f t="shared" si="36"/>
        <v>1392497855</v>
      </c>
      <c r="U844" s="43">
        <f>VLOOKUP(A844,'IVC - CÁLCULO INICIAL'!$A$12:$U$1118,21,0)</f>
        <v>945111518.63999999</v>
      </c>
      <c r="V844" s="43">
        <f t="shared" si="37"/>
        <v>447386336.36000001</v>
      </c>
      <c r="W844" s="46">
        <f t="shared" si="38"/>
        <v>111846584.09</v>
      </c>
    </row>
    <row r="845" spans="1:23" x14ac:dyDescent="0.2">
      <c r="A845" s="26" t="s">
        <v>1648</v>
      </c>
      <c r="B845" s="9">
        <v>891480022</v>
      </c>
      <c r="C845" s="6" t="s">
        <v>686</v>
      </c>
      <c r="D845" s="6" t="s">
        <v>1649</v>
      </c>
      <c r="E845" s="9" t="s">
        <v>13</v>
      </c>
      <c r="F845" s="19">
        <v>9190</v>
      </c>
      <c r="G845" s="19">
        <v>14829966343.02</v>
      </c>
      <c r="H845" s="20">
        <v>4966648625</v>
      </c>
      <c r="I845" s="7">
        <v>0</v>
      </c>
      <c r="J845" s="7">
        <v>4966648625</v>
      </c>
      <c r="K845" s="13">
        <v>0</v>
      </c>
      <c r="L845" s="18">
        <v>214849133.34</v>
      </c>
      <c r="M845" s="69">
        <v>0</v>
      </c>
      <c r="N845" s="13">
        <v>0</v>
      </c>
      <c r="O845" s="14">
        <v>0</v>
      </c>
      <c r="P845" s="28">
        <v>1694873594.05</v>
      </c>
      <c r="Q845" s="30">
        <v>7953594990.6300001</v>
      </c>
      <c r="S845" s="91">
        <v>14829966343.02</v>
      </c>
      <c r="T845" s="43">
        <f t="shared" ref="T845:T908" si="39">+ROUND(S845*0.004,0)</f>
        <v>59319865</v>
      </c>
      <c r="U845" s="43">
        <f>VLOOKUP(A845,'IVC - CÁLCULO INICIAL'!$A$12:$U$1118,21,0)</f>
        <v>40261382</v>
      </c>
      <c r="V845" s="43">
        <f t="shared" ref="V845:V908" si="40">+T845-U845</f>
        <v>19058483</v>
      </c>
      <c r="W845" s="46">
        <f t="shared" ref="W845:W908" si="41">ROUND(V845/4,2)</f>
        <v>4764620.75</v>
      </c>
    </row>
    <row r="846" spans="1:23" x14ac:dyDescent="0.2">
      <c r="A846" s="26" t="s">
        <v>1650</v>
      </c>
      <c r="B846" s="9">
        <v>890801143</v>
      </c>
      <c r="C846" s="6" t="s">
        <v>686</v>
      </c>
      <c r="D846" s="6" t="s">
        <v>741</v>
      </c>
      <c r="E846" s="9" t="s">
        <v>13</v>
      </c>
      <c r="F846" s="19">
        <v>4593</v>
      </c>
      <c r="G846" s="19">
        <v>7591332603.9699993</v>
      </c>
      <c r="H846" s="20">
        <v>2464494993</v>
      </c>
      <c r="I846" s="7">
        <v>0</v>
      </c>
      <c r="J846" s="7">
        <v>2464494993</v>
      </c>
      <c r="K846" s="13">
        <v>0</v>
      </c>
      <c r="L846" s="18">
        <v>73719521.849999994</v>
      </c>
      <c r="M846" s="69">
        <v>0</v>
      </c>
      <c r="N846" s="13">
        <v>0</v>
      </c>
      <c r="O846" s="14">
        <v>0</v>
      </c>
      <c r="P846" s="28">
        <v>846052548.75</v>
      </c>
      <c r="Q846" s="30">
        <v>4207065540.3699999</v>
      </c>
      <c r="S846" s="91">
        <v>7591332603.9699993</v>
      </c>
      <c r="T846" s="43">
        <f t="shared" si="39"/>
        <v>30365330</v>
      </c>
      <c r="U846" s="43">
        <f>VLOOKUP(A846,'IVC - CÁLCULO INICIAL'!$A$12:$U$1118,21,0)</f>
        <v>20609456</v>
      </c>
      <c r="V846" s="43">
        <f t="shared" si="40"/>
        <v>9755874</v>
      </c>
      <c r="W846" s="46">
        <f t="shared" si="41"/>
        <v>2438968.5</v>
      </c>
    </row>
    <row r="847" spans="1:23" x14ac:dyDescent="0.2">
      <c r="A847" s="26" t="s">
        <v>1651</v>
      </c>
      <c r="B847" s="9">
        <v>891480024</v>
      </c>
      <c r="C847" s="6" t="s">
        <v>686</v>
      </c>
      <c r="D847" s="6" t="s">
        <v>1652</v>
      </c>
      <c r="E847" s="9" t="s">
        <v>13</v>
      </c>
      <c r="F847" s="19">
        <v>20548</v>
      </c>
      <c r="G847" s="19">
        <v>32339929821.490002</v>
      </c>
      <c r="H847" s="20">
        <v>11198100721</v>
      </c>
      <c r="I847" s="7">
        <v>0</v>
      </c>
      <c r="J847" s="7">
        <v>11198100721</v>
      </c>
      <c r="K847" s="13">
        <v>0</v>
      </c>
      <c r="L847" s="18">
        <v>449806939.55000001</v>
      </c>
      <c r="M847" s="69">
        <v>0</v>
      </c>
      <c r="N847" s="13">
        <v>0</v>
      </c>
      <c r="O847" s="14">
        <v>0</v>
      </c>
      <c r="P847" s="28">
        <v>3784719364.0100002</v>
      </c>
      <c r="Q847" s="30">
        <v>16907302796.930002</v>
      </c>
      <c r="S847" s="91">
        <v>32339929821.490002</v>
      </c>
      <c r="T847" s="43">
        <f t="shared" si="39"/>
        <v>129359719</v>
      </c>
      <c r="U847" s="43">
        <f>VLOOKUP(A847,'IVC - CÁLCULO INICIAL'!$A$12:$U$1118,21,0)</f>
        <v>87798598.640000001</v>
      </c>
      <c r="V847" s="43">
        <f t="shared" si="40"/>
        <v>41561120.359999999</v>
      </c>
      <c r="W847" s="46">
        <f t="shared" si="41"/>
        <v>10390280.09</v>
      </c>
    </row>
    <row r="848" spans="1:23" x14ac:dyDescent="0.2">
      <c r="A848" s="26" t="s">
        <v>1653</v>
      </c>
      <c r="B848" s="9">
        <v>800099310</v>
      </c>
      <c r="C848" s="6" t="s">
        <v>686</v>
      </c>
      <c r="D848" s="6" t="s">
        <v>1654</v>
      </c>
      <c r="E848" s="9" t="s">
        <v>49</v>
      </c>
      <c r="F848" s="19">
        <v>89121</v>
      </c>
      <c r="G848" s="19">
        <v>161526182966.94</v>
      </c>
      <c r="H848" s="20">
        <v>48450201774</v>
      </c>
      <c r="I848" s="7">
        <v>0</v>
      </c>
      <c r="J848" s="7">
        <v>48450201774</v>
      </c>
      <c r="K848" s="13">
        <v>0</v>
      </c>
      <c r="L848" s="18">
        <v>2027926010.95</v>
      </c>
      <c r="M848" s="69">
        <v>506878866.38999999</v>
      </c>
      <c r="N848" s="13">
        <v>0</v>
      </c>
      <c r="O848" s="14">
        <v>0</v>
      </c>
      <c r="P848" s="28">
        <v>16322502018.67</v>
      </c>
      <c r="Q848" s="30">
        <v>94218674296.930008</v>
      </c>
      <c r="S848" s="91">
        <v>161526182966.94</v>
      </c>
      <c r="T848" s="43">
        <f t="shared" si="39"/>
        <v>646104732</v>
      </c>
      <c r="U848" s="43">
        <f>VLOOKUP(A848,'IVC - CÁLCULO INICIAL'!$A$12:$U$1118,21,0)</f>
        <v>438522057.36000001</v>
      </c>
      <c r="V848" s="43">
        <f t="shared" si="40"/>
        <v>207582674.63999999</v>
      </c>
      <c r="W848" s="46">
        <f t="shared" si="41"/>
        <v>51895668.659999996</v>
      </c>
    </row>
    <row r="849" spans="1:23" x14ac:dyDescent="0.2">
      <c r="A849" s="26" t="s">
        <v>1655</v>
      </c>
      <c r="B849" s="9">
        <v>891480025</v>
      </c>
      <c r="C849" s="6" t="s">
        <v>686</v>
      </c>
      <c r="D849" s="6" t="s">
        <v>1656</v>
      </c>
      <c r="E849" s="9" t="s">
        <v>13</v>
      </c>
      <c r="F849" s="19">
        <v>9728</v>
      </c>
      <c r="G849" s="19">
        <v>16126056105.17</v>
      </c>
      <c r="H849" s="20">
        <v>5276675625</v>
      </c>
      <c r="I849" s="7">
        <v>0</v>
      </c>
      <c r="J849" s="7">
        <v>5276675625</v>
      </c>
      <c r="K849" s="13">
        <v>0</v>
      </c>
      <c r="L849" s="18">
        <v>174501957.74000001</v>
      </c>
      <c r="M849" s="69">
        <v>0</v>
      </c>
      <c r="N849" s="13">
        <v>0</v>
      </c>
      <c r="O849" s="14">
        <v>0</v>
      </c>
      <c r="P849" s="28">
        <v>1794724036.6500001</v>
      </c>
      <c r="Q849" s="30">
        <v>8880154485.7800007</v>
      </c>
      <c r="S849" s="91">
        <v>16126056105.17</v>
      </c>
      <c r="T849" s="43">
        <f t="shared" si="39"/>
        <v>64504224</v>
      </c>
      <c r="U849" s="43">
        <f>VLOOKUP(A849,'IVC - CÁLCULO INICIAL'!$A$12:$U$1118,21,0)</f>
        <v>43780092.640000001</v>
      </c>
      <c r="V849" s="43">
        <f t="shared" si="40"/>
        <v>20724131.359999999</v>
      </c>
      <c r="W849" s="46">
        <f t="shared" si="41"/>
        <v>5181032.84</v>
      </c>
    </row>
    <row r="850" spans="1:23" x14ac:dyDescent="0.2">
      <c r="A850" s="26" t="s">
        <v>1657</v>
      </c>
      <c r="B850" s="9">
        <v>891480026</v>
      </c>
      <c r="C850" s="6" t="s">
        <v>686</v>
      </c>
      <c r="D850" s="6" t="s">
        <v>1658</v>
      </c>
      <c r="E850" s="9" t="s">
        <v>13</v>
      </c>
      <c r="F850" s="19">
        <v>6257</v>
      </c>
      <c r="G850" s="19">
        <v>10376994454.870001</v>
      </c>
      <c r="H850" s="20">
        <v>3356740728</v>
      </c>
      <c r="I850" s="7">
        <v>0</v>
      </c>
      <c r="J850" s="7">
        <v>3356740728</v>
      </c>
      <c r="K850" s="13">
        <v>0</v>
      </c>
      <c r="L850" s="18">
        <v>131740526.73999999</v>
      </c>
      <c r="M850" s="69">
        <v>0</v>
      </c>
      <c r="N850" s="13">
        <v>0</v>
      </c>
      <c r="O850" s="14">
        <v>0</v>
      </c>
      <c r="P850" s="28">
        <v>1153724799.79</v>
      </c>
      <c r="Q850" s="30">
        <v>5734788400.3400011</v>
      </c>
      <c r="S850" s="91">
        <v>10376994454.870001</v>
      </c>
      <c r="T850" s="43">
        <f t="shared" si="39"/>
        <v>41507978</v>
      </c>
      <c r="U850" s="43">
        <f>VLOOKUP(A850,'IVC - CÁLCULO INICIAL'!$A$12:$U$1118,21,0)</f>
        <v>28172156.640000001</v>
      </c>
      <c r="V850" s="43">
        <f t="shared" si="40"/>
        <v>13335821.359999999</v>
      </c>
      <c r="W850" s="46">
        <f t="shared" si="41"/>
        <v>3333955.34</v>
      </c>
    </row>
    <row r="851" spans="1:23" x14ac:dyDescent="0.2">
      <c r="A851" s="26" t="s">
        <v>1659</v>
      </c>
      <c r="B851" s="9">
        <v>891480027</v>
      </c>
      <c r="C851" s="6" t="s">
        <v>686</v>
      </c>
      <c r="D851" s="6" t="s">
        <v>1660</v>
      </c>
      <c r="E851" s="9" t="s">
        <v>13</v>
      </c>
      <c r="F851" s="19">
        <v>21210</v>
      </c>
      <c r="G851" s="19">
        <v>33029453546.25</v>
      </c>
      <c r="H851" s="20">
        <v>11516293053</v>
      </c>
      <c r="I851" s="7">
        <v>0</v>
      </c>
      <c r="J851" s="7">
        <v>11516293053</v>
      </c>
      <c r="K851" s="13">
        <v>0</v>
      </c>
      <c r="L851" s="18">
        <v>589757110.26999998</v>
      </c>
      <c r="M851" s="69">
        <v>0</v>
      </c>
      <c r="N851" s="13">
        <v>0</v>
      </c>
      <c r="O851" s="14">
        <v>0</v>
      </c>
      <c r="P851" s="28">
        <v>3902288184.5900002</v>
      </c>
      <c r="Q851" s="30">
        <v>17021115198.389999</v>
      </c>
      <c r="S851" s="91">
        <v>33029453546.25</v>
      </c>
      <c r="T851" s="43">
        <f t="shared" si="39"/>
        <v>132117814</v>
      </c>
      <c r="U851" s="43">
        <f>VLOOKUP(A851,'IVC - CÁLCULO INICIAL'!$A$12:$U$1118,21,0)</f>
        <v>89670564</v>
      </c>
      <c r="V851" s="43">
        <f t="shared" si="40"/>
        <v>42447250</v>
      </c>
      <c r="W851" s="46">
        <f t="shared" si="41"/>
        <v>10611812.5</v>
      </c>
    </row>
    <row r="852" spans="1:23" x14ac:dyDescent="0.2">
      <c r="A852" s="26" t="s">
        <v>1661</v>
      </c>
      <c r="B852" s="9">
        <v>800099317</v>
      </c>
      <c r="C852" s="6" t="s">
        <v>686</v>
      </c>
      <c r="D852" s="6" t="s">
        <v>1662</v>
      </c>
      <c r="E852" s="9" t="s">
        <v>13</v>
      </c>
      <c r="F852" s="19">
        <v>11169</v>
      </c>
      <c r="G852" s="19">
        <v>18474620562.009998</v>
      </c>
      <c r="H852" s="20">
        <v>6001614246</v>
      </c>
      <c r="I852" s="7">
        <v>0</v>
      </c>
      <c r="J852" s="7">
        <v>6001614246</v>
      </c>
      <c r="K852" s="13">
        <v>0</v>
      </c>
      <c r="L852" s="18">
        <v>212152780.25999999</v>
      </c>
      <c r="M852" s="69">
        <v>0</v>
      </c>
      <c r="N852" s="13">
        <v>0</v>
      </c>
      <c r="O852" s="14">
        <v>0</v>
      </c>
      <c r="P852" s="28">
        <v>2059392307.79</v>
      </c>
      <c r="Q852" s="30">
        <v>10201461227.959999</v>
      </c>
      <c r="S852" s="91">
        <v>18474620562.009998</v>
      </c>
      <c r="T852" s="43">
        <f t="shared" si="39"/>
        <v>73898482</v>
      </c>
      <c r="U852" s="43">
        <f>VLOOKUP(A852,'IVC - CÁLCULO INICIAL'!$A$12:$U$1118,21,0)</f>
        <v>50156132.640000001</v>
      </c>
      <c r="V852" s="43">
        <f t="shared" si="40"/>
        <v>23742349.359999999</v>
      </c>
      <c r="W852" s="46">
        <f t="shared" si="41"/>
        <v>5935587.3399999999</v>
      </c>
    </row>
    <row r="853" spans="1:23" x14ac:dyDescent="0.2">
      <c r="A853" s="26" t="s">
        <v>1663</v>
      </c>
      <c r="B853" s="9">
        <v>800031075</v>
      </c>
      <c r="C853" s="6" t="s">
        <v>686</v>
      </c>
      <c r="D853" s="6" t="s">
        <v>1664</v>
      </c>
      <c r="E853" s="9" t="s">
        <v>16</v>
      </c>
      <c r="F853" s="19">
        <v>15647</v>
      </c>
      <c r="G853" s="19">
        <v>23724707238.59</v>
      </c>
      <c r="H853" s="20">
        <v>8510394734</v>
      </c>
      <c r="I853" s="7">
        <v>0</v>
      </c>
      <c r="J853" s="7">
        <v>8510394734</v>
      </c>
      <c r="K853" s="13">
        <v>0</v>
      </c>
      <c r="L853" s="18">
        <v>181607138.50999999</v>
      </c>
      <c r="M853" s="69">
        <v>0</v>
      </c>
      <c r="N853" s="13">
        <v>0</v>
      </c>
      <c r="O853" s="14">
        <v>0</v>
      </c>
      <c r="P853" s="28">
        <v>2886988212.8099999</v>
      </c>
      <c r="Q853" s="30">
        <v>12145717153.27</v>
      </c>
      <c r="S853" s="91">
        <v>23724707238.59</v>
      </c>
      <c r="T853" s="43">
        <f t="shared" si="39"/>
        <v>94898829</v>
      </c>
      <c r="U853" s="43">
        <f>VLOOKUP(A853,'IVC - CÁLCULO INICIAL'!$A$12:$U$1118,21,0)</f>
        <v>64409418</v>
      </c>
      <c r="V853" s="43">
        <f t="shared" si="40"/>
        <v>30489411</v>
      </c>
      <c r="W853" s="46">
        <f t="shared" si="41"/>
        <v>7622352.75</v>
      </c>
    </row>
    <row r="854" spans="1:23" x14ac:dyDescent="0.2">
      <c r="A854" s="26" t="s">
        <v>1665</v>
      </c>
      <c r="B854" s="9">
        <v>891480031</v>
      </c>
      <c r="C854" s="6" t="s">
        <v>686</v>
      </c>
      <c r="D854" s="6" t="s">
        <v>1666</v>
      </c>
      <c r="E854" s="9" t="s">
        <v>16</v>
      </c>
      <c r="F854" s="19">
        <v>16756</v>
      </c>
      <c r="G854" s="19">
        <v>23114265958.279999</v>
      </c>
      <c r="H854" s="20">
        <v>9103593657</v>
      </c>
      <c r="I854" s="7">
        <v>0</v>
      </c>
      <c r="J854" s="7">
        <v>9103593657</v>
      </c>
      <c r="K854" s="13">
        <v>0</v>
      </c>
      <c r="L854" s="18">
        <v>187024677.62</v>
      </c>
      <c r="M854" s="69">
        <v>0</v>
      </c>
      <c r="N854" s="13">
        <v>0</v>
      </c>
      <c r="O854" s="14">
        <v>0</v>
      </c>
      <c r="P854" s="28">
        <v>3080598405.5700002</v>
      </c>
      <c r="Q854" s="30">
        <v>10743049218.089998</v>
      </c>
      <c r="S854" s="91">
        <v>23114265958.279999</v>
      </c>
      <c r="T854" s="43">
        <f t="shared" si="39"/>
        <v>92457064</v>
      </c>
      <c r="U854" s="43">
        <f>VLOOKUP(A854,'IVC - CÁLCULO INICIAL'!$A$12:$U$1118,21,0)</f>
        <v>62752151.359999999</v>
      </c>
      <c r="V854" s="43">
        <f t="shared" si="40"/>
        <v>29704912.640000001</v>
      </c>
      <c r="W854" s="46">
        <f t="shared" si="41"/>
        <v>7426228.1600000001</v>
      </c>
    </row>
    <row r="855" spans="1:23" x14ac:dyDescent="0.2">
      <c r="A855" s="26" t="s">
        <v>1667</v>
      </c>
      <c r="B855" s="9">
        <v>891480032</v>
      </c>
      <c r="C855" s="6" t="s">
        <v>686</v>
      </c>
      <c r="D855" s="6" t="s">
        <v>1668</v>
      </c>
      <c r="E855" s="9" t="s">
        <v>13</v>
      </c>
      <c r="F855" s="19">
        <v>21243</v>
      </c>
      <c r="G855" s="19">
        <v>34246386164.139999</v>
      </c>
      <c r="H855" s="20">
        <v>11514840089</v>
      </c>
      <c r="I855" s="7">
        <v>0</v>
      </c>
      <c r="J855" s="7">
        <v>11514840089</v>
      </c>
      <c r="K855" s="13">
        <v>0</v>
      </c>
      <c r="L855" s="18">
        <v>406445969.52999997</v>
      </c>
      <c r="M855" s="69">
        <v>0</v>
      </c>
      <c r="N855" s="13">
        <v>0</v>
      </c>
      <c r="O855" s="14">
        <v>0</v>
      </c>
      <c r="P855" s="28">
        <v>3920006562.5799999</v>
      </c>
      <c r="Q855" s="30">
        <v>18405093543.029999</v>
      </c>
      <c r="S855" s="91">
        <v>34246386164.139999</v>
      </c>
      <c r="T855" s="43">
        <f t="shared" si="39"/>
        <v>136985545</v>
      </c>
      <c r="U855" s="43">
        <f>VLOOKUP(A855,'IVC - CÁLCULO INICIAL'!$A$12:$U$1118,21,0)</f>
        <v>92974374</v>
      </c>
      <c r="V855" s="43">
        <f t="shared" si="40"/>
        <v>44011171</v>
      </c>
      <c r="W855" s="46">
        <f t="shared" si="41"/>
        <v>11002792.75</v>
      </c>
    </row>
    <row r="856" spans="1:23" x14ac:dyDescent="0.2">
      <c r="A856" s="26" t="s">
        <v>1669</v>
      </c>
      <c r="B856" s="9">
        <v>891480033</v>
      </c>
      <c r="C856" s="6" t="s">
        <v>686</v>
      </c>
      <c r="D856" s="6" t="s">
        <v>1670</v>
      </c>
      <c r="E856" s="9" t="s">
        <v>13</v>
      </c>
      <c r="F856" s="19">
        <v>38554</v>
      </c>
      <c r="G856" s="19">
        <v>62425971707.370003</v>
      </c>
      <c r="H856" s="20">
        <v>21011498888</v>
      </c>
      <c r="I856" s="7">
        <v>0</v>
      </c>
      <c r="J856" s="7">
        <v>21011498888</v>
      </c>
      <c r="K856" s="13">
        <v>0</v>
      </c>
      <c r="L856" s="18">
        <v>1110156124.9000001</v>
      </c>
      <c r="M856" s="69">
        <v>0</v>
      </c>
      <c r="N856" s="13">
        <v>0</v>
      </c>
      <c r="O856" s="14">
        <v>0</v>
      </c>
      <c r="P856" s="28">
        <v>7088274025.8800001</v>
      </c>
      <c r="Q856" s="30">
        <v>33216042668.59</v>
      </c>
      <c r="S856" s="91">
        <v>62425971707.370003</v>
      </c>
      <c r="T856" s="43">
        <f t="shared" si="39"/>
        <v>249703887</v>
      </c>
      <c r="U856" s="43">
        <f>VLOOKUP(A856,'IVC - CÁLCULO INICIAL'!$A$12:$U$1118,21,0)</f>
        <v>169478192.63999999</v>
      </c>
      <c r="V856" s="43">
        <f t="shared" si="40"/>
        <v>80225694.360000014</v>
      </c>
      <c r="W856" s="46">
        <f t="shared" si="41"/>
        <v>20056423.59</v>
      </c>
    </row>
    <row r="857" spans="1:23" x14ac:dyDescent="0.2">
      <c r="A857" s="26" t="s">
        <v>1671</v>
      </c>
      <c r="B857" s="9">
        <v>891480034</v>
      </c>
      <c r="C857" s="6" t="s">
        <v>686</v>
      </c>
      <c r="D857" s="6" t="s">
        <v>1672</v>
      </c>
      <c r="E857" s="9" t="s">
        <v>13</v>
      </c>
      <c r="F857" s="19">
        <v>8838</v>
      </c>
      <c r="G857" s="19">
        <v>14538129190.59</v>
      </c>
      <c r="H857" s="20">
        <v>4680576375</v>
      </c>
      <c r="I857" s="7">
        <v>0</v>
      </c>
      <c r="J857" s="7">
        <v>4680576375</v>
      </c>
      <c r="K857" s="13">
        <v>0</v>
      </c>
      <c r="L857" s="18">
        <v>217270300.00999999</v>
      </c>
      <c r="M857" s="69">
        <v>0</v>
      </c>
      <c r="N857" s="13">
        <v>0</v>
      </c>
      <c r="O857" s="14">
        <v>0</v>
      </c>
      <c r="P857" s="28">
        <v>1629906208.1099999</v>
      </c>
      <c r="Q857" s="30">
        <v>8010376307.4700003</v>
      </c>
      <c r="S857" s="91">
        <v>14538129190.59</v>
      </c>
      <c r="T857" s="43">
        <f t="shared" si="39"/>
        <v>58152517</v>
      </c>
      <c r="U857" s="43">
        <f>VLOOKUP(A857,'IVC - CÁLCULO INICIAL'!$A$12:$U$1118,21,0)</f>
        <v>39469083.359999999</v>
      </c>
      <c r="V857" s="43">
        <f t="shared" si="40"/>
        <v>18683433.640000001</v>
      </c>
      <c r="W857" s="46">
        <f t="shared" si="41"/>
        <v>4670858.41</v>
      </c>
    </row>
    <row r="858" spans="1:23" x14ac:dyDescent="0.2">
      <c r="A858" s="26" t="s">
        <v>1673</v>
      </c>
      <c r="B858" s="9">
        <v>890201222</v>
      </c>
      <c r="C858" s="6" t="s">
        <v>1674</v>
      </c>
      <c r="D858" s="6" t="s">
        <v>1675</v>
      </c>
      <c r="E858" s="9" t="s">
        <v>49</v>
      </c>
      <c r="F858" s="19">
        <v>256340</v>
      </c>
      <c r="G858" s="19">
        <v>418059841932.03998</v>
      </c>
      <c r="H858" s="20">
        <v>138603704364</v>
      </c>
      <c r="I858" s="7">
        <v>0</v>
      </c>
      <c r="J858" s="7">
        <v>138603704364</v>
      </c>
      <c r="K858" s="13">
        <v>0</v>
      </c>
      <c r="L858" s="18">
        <v>9490632812.8199997</v>
      </c>
      <c r="M858" s="69">
        <v>0</v>
      </c>
      <c r="N858" s="13">
        <v>0</v>
      </c>
      <c r="O858" s="14">
        <v>3031056029.8200002</v>
      </c>
      <c r="P858" s="28">
        <v>30971250741.639999</v>
      </c>
      <c r="Q858" s="30">
        <v>235963197983.75995</v>
      </c>
      <c r="S858" s="91">
        <v>418059841932.03998</v>
      </c>
      <c r="T858" s="43">
        <f t="shared" si="39"/>
        <v>1672239368</v>
      </c>
      <c r="U858" s="43">
        <f>VLOOKUP(A858,'IVC - CÁLCULO INICIAL'!$A$12:$U$1118,21,0)</f>
        <v>1134976748.6400001</v>
      </c>
      <c r="V858" s="43">
        <f t="shared" si="40"/>
        <v>537262619.3599999</v>
      </c>
      <c r="W858" s="46">
        <f t="shared" si="41"/>
        <v>134315654.84</v>
      </c>
    </row>
    <row r="859" spans="1:23" x14ac:dyDescent="0.2">
      <c r="A859" s="26" t="s">
        <v>1676</v>
      </c>
      <c r="B859" s="9">
        <v>890210928</v>
      </c>
      <c r="C859" s="6" t="s">
        <v>1674</v>
      </c>
      <c r="D859" s="6" t="s">
        <v>1677</v>
      </c>
      <c r="E859" s="9" t="s">
        <v>16</v>
      </c>
      <c r="F859" s="19">
        <v>1185</v>
      </c>
      <c r="G859" s="19">
        <v>2356733034.6599998</v>
      </c>
      <c r="H859" s="20">
        <v>624635262</v>
      </c>
      <c r="I859" s="7">
        <v>0</v>
      </c>
      <c r="J859" s="7">
        <v>624635262</v>
      </c>
      <c r="K859" s="13">
        <v>0</v>
      </c>
      <c r="L859" s="18">
        <v>57357591.780000001</v>
      </c>
      <c r="M859" s="69">
        <v>0</v>
      </c>
      <c r="N859" s="13">
        <v>0</v>
      </c>
      <c r="O859" s="14">
        <v>0</v>
      </c>
      <c r="P859" s="28">
        <v>145865721.91</v>
      </c>
      <c r="Q859" s="30">
        <v>1528874458.9699998</v>
      </c>
      <c r="S859" s="91">
        <v>2356733034.6599998</v>
      </c>
      <c r="T859" s="43">
        <f t="shared" si="39"/>
        <v>9426932</v>
      </c>
      <c r="U859" s="43">
        <f>VLOOKUP(A859,'IVC - CÁLCULO INICIAL'!$A$12:$U$1118,21,0)</f>
        <v>6398216</v>
      </c>
      <c r="V859" s="43">
        <f t="shared" si="40"/>
        <v>3028716</v>
      </c>
      <c r="W859" s="46">
        <f t="shared" si="41"/>
        <v>757179</v>
      </c>
    </row>
    <row r="860" spans="1:23" x14ac:dyDescent="0.2">
      <c r="A860" s="26" t="s">
        <v>1678</v>
      </c>
      <c r="B860" s="9">
        <v>800099455</v>
      </c>
      <c r="C860" s="6" t="s">
        <v>1674</v>
      </c>
      <c r="D860" s="6" t="s">
        <v>705</v>
      </c>
      <c r="E860" s="9" t="s">
        <v>16</v>
      </c>
      <c r="F860" s="19">
        <v>2386</v>
      </c>
      <c r="G860" s="19">
        <v>4750647234.1300001</v>
      </c>
      <c r="H860" s="20">
        <v>1260541333</v>
      </c>
      <c r="I860" s="7">
        <v>0</v>
      </c>
      <c r="J860" s="7">
        <v>1260541333</v>
      </c>
      <c r="K860" s="13">
        <v>0</v>
      </c>
      <c r="L860" s="18">
        <v>40099110.979999997</v>
      </c>
      <c r="M860" s="69">
        <v>0</v>
      </c>
      <c r="N860" s="13">
        <v>0</v>
      </c>
      <c r="O860" s="14">
        <v>0</v>
      </c>
      <c r="P860" s="28">
        <v>294074173.08999997</v>
      </c>
      <c r="Q860" s="30">
        <v>3155932617.0599999</v>
      </c>
      <c r="S860" s="91">
        <v>4750647234.1300001</v>
      </c>
      <c r="T860" s="43">
        <f t="shared" si="39"/>
        <v>19002589</v>
      </c>
      <c r="U860" s="43">
        <f>VLOOKUP(A860,'IVC - CÁLCULO INICIAL'!$A$12:$U$1118,21,0)</f>
        <v>12897374</v>
      </c>
      <c r="V860" s="43">
        <f t="shared" si="40"/>
        <v>6105215</v>
      </c>
      <c r="W860" s="46">
        <f t="shared" si="41"/>
        <v>1526303.75</v>
      </c>
    </row>
    <row r="861" spans="1:23" x14ac:dyDescent="0.2">
      <c r="A861" s="26" t="s">
        <v>1679</v>
      </c>
      <c r="B861" s="9">
        <v>890205334</v>
      </c>
      <c r="C861" s="6" t="s">
        <v>1674</v>
      </c>
      <c r="D861" s="6" t="s">
        <v>1680</v>
      </c>
      <c r="E861" s="9" t="s">
        <v>13</v>
      </c>
      <c r="F861" s="19">
        <v>5671</v>
      </c>
      <c r="G861" s="19">
        <v>9121316844.3799992</v>
      </c>
      <c r="H861" s="20">
        <v>3060354942</v>
      </c>
      <c r="I861" s="7">
        <v>0</v>
      </c>
      <c r="J861" s="7">
        <v>3060354942</v>
      </c>
      <c r="K861" s="13">
        <v>0</v>
      </c>
      <c r="L861" s="18">
        <v>112328236.68000001</v>
      </c>
      <c r="M861" s="69">
        <v>0</v>
      </c>
      <c r="N861" s="13">
        <v>0</v>
      </c>
      <c r="O861" s="14">
        <v>0</v>
      </c>
      <c r="P861" s="28">
        <v>698873129.16999996</v>
      </c>
      <c r="Q861" s="30">
        <v>5249760536.5299988</v>
      </c>
      <c r="S861" s="91">
        <v>9121316844.3799992</v>
      </c>
      <c r="T861" s="43">
        <f t="shared" si="39"/>
        <v>36485267</v>
      </c>
      <c r="U861" s="43">
        <f>VLOOKUP(A861,'IVC - CÁLCULO INICIAL'!$A$12:$U$1118,21,0)</f>
        <v>24763159.359999999</v>
      </c>
      <c r="V861" s="43">
        <f t="shared" si="40"/>
        <v>11722107.640000001</v>
      </c>
      <c r="W861" s="46">
        <f t="shared" si="41"/>
        <v>2930526.91</v>
      </c>
    </row>
    <row r="862" spans="1:23" x14ac:dyDescent="0.2">
      <c r="A862" s="26" t="s">
        <v>1681</v>
      </c>
      <c r="B862" s="9">
        <v>890206033</v>
      </c>
      <c r="C862" s="6" t="s">
        <v>1674</v>
      </c>
      <c r="D862" s="6" t="s">
        <v>44</v>
      </c>
      <c r="E862" s="9" t="s">
        <v>13</v>
      </c>
      <c r="F862" s="19">
        <v>17734</v>
      </c>
      <c r="G862" s="19">
        <v>25499080733.009998</v>
      </c>
      <c r="H862" s="20">
        <v>9568306535</v>
      </c>
      <c r="I862" s="7">
        <v>0</v>
      </c>
      <c r="J862" s="7">
        <v>9568306535</v>
      </c>
      <c r="K862" s="13">
        <v>0</v>
      </c>
      <c r="L862" s="18">
        <v>570652881.49000001</v>
      </c>
      <c r="M862" s="69">
        <v>0</v>
      </c>
      <c r="N862" s="13">
        <v>0</v>
      </c>
      <c r="O862" s="14">
        <v>0</v>
      </c>
      <c r="P862" s="28">
        <v>2182067354.7800002</v>
      </c>
      <c r="Q862" s="30">
        <v>13178053961.739998</v>
      </c>
      <c r="S862" s="91">
        <v>25499080733.009998</v>
      </c>
      <c r="T862" s="43">
        <f t="shared" si="39"/>
        <v>101996323</v>
      </c>
      <c r="U862" s="43">
        <f>VLOOKUP(A862,'IVC - CÁLCULO INICIAL'!$A$12:$U$1118,21,0)</f>
        <v>69226605.359999999</v>
      </c>
      <c r="V862" s="43">
        <f t="shared" si="40"/>
        <v>32769717.640000001</v>
      </c>
      <c r="W862" s="46">
        <f t="shared" si="41"/>
        <v>8192429.4100000001</v>
      </c>
    </row>
    <row r="863" spans="1:23" x14ac:dyDescent="0.2">
      <c r="A863" s="26" t="s">
        <v>1682</v>
      </c>
      <c r="B863" s="9">
        <v>890210932</v>
      </c>
      <c r="C863" s="6" t="s">
        <v>1674</v>
      </c>
      <c r="D863" s="6" t="s">
        <v>1683</v>
      </c>
      <c r="E863" s="9" t="s">
        <v>13</v>
      </c>
      <c r="F863" s="19">
        <v>4757</v>
      </c>
      <c r="G863" s="19">
        <v>7762621530.6599998</v>
      </c>
      <c r="H863" s="20">
        <v>2571202995</v>
      </c>
      <c r="I863" s="7">
        <v>0</v>
      </c>
      <c r="J863" s="7">
        <v>2571202995</v>
      </c>
      <c r="K863" s="13">
        <v>0</v>
      </c>
      <c r="L863" s="18">
        <v>66262022.520000003</v>
      </c>
      <c r="M863" s="69">
        <v>0</v>
      </c>
      <c r="N863" s="13">
        <v>0</v>
      </c>
      <c r="O863" s="14">
        <v>0</v>
      </c>
      <c r="P863" s="28">
        <v>580626952.23000002</v>
      </c>
      <c r="Q863" s="30">
        <v>4544529560.9099998</v>
      </c>
      <c r="S863" s="91">
        <v>7762621530.6599998</v>
      </c>
      <c r="T863" s="43">
        <f t="shared" si="39"/>
        <v>31050486</v>
      </c>
      <c r="U863" s="43">
        <f>VLOOKUP(A863,'IVC - CÁLCULO INICIAL'!$A$12:$U$1118,21,0)</f>
        <v>21074482.640000001</v>
      </c>
      <c r="V863" s="43">
        <f t="shared" si="40"/>
        <v>9976003.3599999994</v>
      </c>
      <c r="W863" s="46">
        <f t="shared" si="41"/>
        <v>2494000.84</v>
      </c>
    </row>
    <row r="864" spans="1:23" x14ac:dyDescent="0.2">
      <c r="A864" s="26" t="s">
        <v>1684</v>
      </c>
      <c r="B864" s="9">
        <v>890201900</v>
      </c>
      <c r="C864" s="6" t="s">
        <v>1674</v>
      </c>
      <c r="D864" s="6" t="s">
        <v>1685</v>
      </c>
      <c r="E864" s="9" t="s">
        <v>49</v>
      </c>
      <c r="F864" s="19">
        <v>117358</v>
      </c>
      <c r="G864" s="19">
        <v>189869646777.65002</v>
      </c>
      <c r="H864" s="20">
        <v>62592553402</v>
      </c>
      <c r="I864" s="7">
        <v>0</v>
      </c>
      <c r="J864" s="7">
        <v>62592553402</v>
      </c>
      <c r="K864" s="13">
        <v>0</v>
      </c>
      <c r="L864" s="18">
        <v>2455891563.6500001</v>
      </c>
      <c r="M864" s="69">
        <v>1778447937.6199999</v>
      </c>
      <c r="N864" s="13">
        <v>0</v>
      </c>
      <c r="O864" s="14">
        <v>0</v>
      </c>
      <c r="P864" s="28">
        <v>14429362727.73</v>
      </c>
      <c r="Q864" s="30">
        <v>108613391146.65001</v>
      </c>
      <c r="S864" s="91">
        <v>189869646777.65002</v>
      </c>
      <c r="T864" s="43">
        <f t="shared" si="39"/>
        <v>759478587</v>
      </c>
      <c r="U864" s="43">
        <f>VLOOKUP(A864,'IVC - CÁLCULO INICIAL'!$A$12:$U$1118,21,0)</f>
        <v>515470784</v>
      </c>
      <c r="V864" s="43">
        <f t="shared" si="40"/>
        <v>244007803</v>
      </c>
      <c r="W864" s="46">
        <f t="shared" si="41"/>
        <v>61001950.75</v>
      </c>
    </row>
    <row r="865" spans="1:23" x14ac:dyDescent="0.2">
      <c r="A865" s="26" t="s">
        <v>1686</v>
      </c>
      <c r="B865" s="9">
        <v>890208119</v>
      </c>
      <c r="C865" s="6" t="s">
        <v>1674</v>
      </c>
      <c r="D865" s="6" t="s">
        <v>53</v>
      </c>
      <c r="E865" s="9" t="s">
        <v>13</v>
      </c>
      <c r="F865" s="19">
        <v>2842</v>
      </c>
      <c r="G865" s="19">
        <v>4460094986.04</v>
      </c>
      <c r="H865" s="20">
        <v>1553428496</v>
      </c>
      <c r="I865" s="7">
        <v>0</v>
      </c>
      <c r="J865" s="7">
        <v>1553428496</v>
      </c>
      <c r="K865" s="13">
        <v>0</v>
      </c>
      <c r="L865" s="18">
        <v>48470098.289999999</v>
      </c>
      <c r="M865" s="69">
        <v>0</v>
      </c>
      <c r="N865" s="13">
        <v>0</v>
      </c>
      <c r="O865" s="14">
        <v>0</v>
      </c>
      <c r="P865" s="28">
        <v>350176373.81999999</v>
      </c>
      <c r="Q865" s="30">
        <v>2508020017.9299998</v>
      </c>
      <c r="S865" s="91">
        <v>4460094986.04</v>
      </c>
      <c r="T865" s="43">
        <f t="shared" si="39"/>
        <v>17840380</v>
      </c>
      <c r="U865" s="43">
        <f>VLOOKUP(A865,'IVC - CÁLCULO INICIAL'!$A$12:$U$1118,21,0)</f>
        <v>12108563.359999999</v>
      </c>
      <c r="V865" s="43">
        <f t="shared" si="40"/>
        <v>5731816.6400000006</v>
      </c>
      <c r="W865" s="46">
        <f t="shared" si="41"/>
        <v>1432954.16</v>
      </c>
    </row>
    <row r="866" spans="1:23" x14ac:dyDescent="0.2">
      <c r="A866" s="26" t="s">
        <v>1687</v>
      </c>
      <c r="B866" s="9">
        <v>890210890</v>
      </c>
      <c r="C866" s="6" t="s">
        <v>1674</v>
      </c>
      <c r="D866" s="6" t="s">
        <v>743</v>
      </c>
      <c r="E866" s="9" t="s">
        <v>16</v>
      </c>
      <c r="F866" s="19">
        <v>6453</v>
      </c>
      <c r="G866" s="19">
        <v>12304508447.139999</v>
      </c>
      <c r="H866" s="20">
        <v>3380923406</v>
      </c>
      <c r="I866" s="7">
        <v>0</v>
      </c>
      <c r="J866" s="7">
        <v>3380923406</v>
      </c>
      <c r="K866" s="13">
        <v>0</v>
      </c>
      <c r="L866" s="18">
        <v>73939576.840000004</v>
      </c>
      <c r="M866" s="69">
        <v>0</v>
      </c>
      <c r="N866" s="13">
        <v>0</v>
      </c>
      <c r="O866" s="14">
        <v>0</v>
      </c>
      <c r="P866" s="28">
        <v>795294933.50999999</v>
      </c>
      <c r="Q866" s="30">
        <v>8054350530.789999</v>
      </c>
      <c r="S866" s="91">
        <v>12304508447.139999</v>
      </c>
      <c r="T866" s="43">
        <f t="shared" si="39"/>
        <v>49218034</v>
      </c>
      <c r="U866" s="43">
        <f>VLOOKUP(A866,'IVC - CÁLCULO INICIAL'!$A$12:$U$1118,21,0)</f>
        <v>33405100.640000001</v>
      </c>
      <c r="V866" s="43">
        <f t="shared" si="40"/>
        <v>15812933.359999999</v>
      </c>
      <c r="W866" s="46">
        <f t="shared" si="41"/>
        <v>3953233.34</v>
      </c>
    </row>
    <row r="867" spans="1:23" x14ac:dyDescent="0.2">
      <c r="A867" s="26" t="s">
        <v>1688</v>
      </c>
      <c r="B867" s="9">
        <v>890205575</v>
      </c>
      <c r="C867" s="6" t="s">
        <v>1674</v>
      </c>
      <c r="D867" s="6" t="s">
        <v>943</v>
      </c>
      <c r="E867" s="9" t="s">
        <v>13</v>
      </c>
      <c r="F867" s="19">
        <v>1306</v>
      </c>
      <c r="G867" s="19">
        <v>2248411870.5799999</v>
      </c>
      <c r="H867" s="20">
        <v>708915606</v>
      </c>
      <c r="I867" s="7">
        <v>0</v>
      </c>
      <c r="J867" s="7">
        <v>708915606</v>
      </c>
      <c r="K867" s="13">
        <v>0</v>
      </c>
      <c r="L867" s="18">
        <v>22137993.48</v>
      </c>
      <c r="M867" s="69">
        <v>0</v>
      </c>
      <c r="N867" s="13">
        <v>0</v>
      </c>
      <c r="O867" s="14">
        <v>0</v>
      </c>
      <c r="P867" s="28">
        <v>159922097.47999999</v>
      </c>
      <c r="Q867" s="30">
        <v>1357436173.6199999</v>
      </c>
      <c r="S867" s="91">
        <v>2248411870.5799999</v>
      </c>
      <c r="T867" s="43">
        <f t="shared" si="39"/>
        <v>8993647</v>
      </c>
      <c r="U867" s="43">
        <f>VLOOKUP(A867,'IVC - CÁLCULO INICIAL'!$A$12:$U$1118,21,0)</f>
        <v>6104138.6399999997</v>
      </c>
      <c r="V867" s="43">
        <f t="shared" si="40"/>
        <v>2889508.3600000003</v>
      </c>
      <c r="W867" s="46">
        <f t="shared" si="41"/>
        <v>722377.09</v>
      </c>
    </row>
    <row r="868" spans="1:23" x14ac:dyDescent="0.2">
      <c r="A868" s="26" t="s">
        <v>1689</v>
      </c>
      <c r="B868" s="9">
        <v>890210967</v>
      </c>
      <c r="C868" s="6" t="s">
        <v>1674</v>
      </c>
      <c r="D868" s="6" t="s">
        <v>1690</v>
      </c>
      <c r="E868" s="9" t="s">
        <v>13</v>
      </c>
      <c r="F868" s="19">
        <v>1049</v>
      </c>
      <c r="G868" s="19">
        <v>1503278307.6099999</v>
      </c>
      <c r="H868" s="20">
        <v>539306470</v>
      </c>
      <c r="I868" s="7">
        <v>0</v>
      </c>
      <c r="J868" s="7">
        <v>539306470</v>
      </c>
      <c r="K868" s="13">
        <v>0</v>
      </c>
      <c r="L868" s="18">
        <v>13974517.279999999</v>
      </c>
      <c r="M868" s="69">
        <v>0</v>
      </c>
      <c r="N868" s="13">
        <v>0</v>
      </c>
      <c r="O868" s="14">
        <v>0</v>
      </c>
      <c r="P868" s="28">
        <v>129343315.54000001</v>
      </c>
      <c r="Q868" s="30">
        <v>820654004.78999996</v>
      </c>
      <c r="S868" s="91">
        <v>1503278307.6099999</v>
      </c>
      <c r="T868" s="43">
        <f t="shared" si="39"/>
        <v>6013113</v>
      </c>
      <c r="U868" s="43">
        <f>VLOOKUP(A868,'IVC - CÁLCULO INICIAL'!$A$12:$U$1118,21,0)</f>
        <v>4081200</v>
      </c>
      <c r="V868" s="43">
        <f t="shared" si="40"/>
        <v>1931913</v>
      </c>
      <c r="W868" s="46">
        <f t="shared" si="41"/>
        <v>482978.25</v>
      </c>
    </row>
    <row r="869" spans="1:23" x14ac:dyDescent="0.2">
      <c r="A869" s="26" t="s">
        <v>1691</v>
      </c>
      <c r="B869" s="9">
        <v>890205119</v>
      </c>
      <c r="C869" s="6" t="s">
        <v>1674</v>
      </c>
      <c r="D869" s="6" t="s">
        <v>1692</v>
      </c>
      <c r="E869" s="9" t="s">
        <v>13</v>
      </c>
      <c r="F869" s="19">
        <v>3759</v>
      </c>
      <c r="G869" s="19">
        <v>6676496369.7200012</v>
      </c>
      <c r="H869" s="20">
        <v>2049515001</v>
      </c>
      <c r="I869" s="7">
        <v>0</v>
      </c>
      <c r="J869" s="7">
        <v>2049515001</v>
      </c>
      <c r="K869" s="13">
        <v>0</v>
      </c>
      <c r="L869" s="18">
        <v>63524307.32</v>
      </c>
      <c r="M869" s="69">
        <v>0</v>
      </c>
      <c r="N869" s="13">
        <v>0</v>
      </c>
      <c r="O869" s="14">
        <v>0</v>
      </c>
      <c r="P869" s="28">
        <v>462010870.68000001</v>
      </c>
      <c r="Q869" s="30">
        <v>4101446190.7200007</v>
      </c>
      <c r="S869" s="91">
        <v>6676496369.7200012</v>
      </c>
      <c r="T869" s="43">
        <f t="shared" si="39"/>
        <v>26705985</v>
      </c>
      <c r="U869" s="43">
        <f>VLOOKUP(A869,'IVC - CÁLCULO INICIAL'!$A$12:$U$1118,21,0)</f>
        <v>18125798</v>
      </c>
      <c r="V869" s="43">
        <f t="shared" si="40"/>
        <v>8580187</v>
      </c>
      <c r="W869" s="46">
        <f t="shared" si="41"/>
        <v>2145046.75</v>
      </c>
    </row>
    <row r="870" spans="1:23" x14ac:dyDescent="0.2">
      <c r="A870" s="26" t="s">
        <v>1693</v>
      </c>
      <c r="B870" s="9">
        <v>890210933</v>
      </c>
      <c r="C870" s="6" t="s">
        <v>1674</v>
      </c>
      <c r="D870" s="6" t="s">
        <v>1694</v>
      </c>
      <c r="E870" s="9" t="s">
        <v>16</v>
      </c>
      <c r="F870" s="19">
        <v>3680</v>
      </c>
      <c r="G870" s="19">
        <v>6489119792.5900002</v>
      </c>
      <c r="H870" s="20">
        <v>1931986348</v>
      </c>
      <c r="I870" s="7">
        <v>0</v>
      </c>
      <c r="J870" s="7">
        <v>1931986348</v>
      </c>
      <c r="K870" s="13">
        <v>0</v>
      </c>
      <c r="L870" s="18">
        <v>40799199.390000001</v>
      </c>
      <c r="M870" s="69">
        <v>0</v>
      </c>
      <c r="N870" s="13">
        <v>0</v>
      </c>
      <c r="O870" s="14">
        <v>0</v>
      </c>
      <c r="P870" s="28">
        <v>453379762.87</v>
      </c>
      <c r="Q870" s="30">
        <v>4062954482.3299999</v>
      </c>
      <c r="S870" s="91">
        <v>6489119792.5900002</v>
      </c>
      <c r="T870" s="43">
        <f t="shared" si="39"/>
        <v>25956479</v>
      </c>
      <c r="U870" s="43">
        <f>VLOOKUP(A870,'IVC - CÁLCULO INICIAL'!$A$12:$U$1118,21,0)</f>
        <v>17617095.359999999</v>
      </c>
      <c r="V870" s="43">
        <f t="shared" si="40"/>
        <v>8339383.6400000006</v>
      </c>
      <c r="W870" s="46">
        <f t="shared" si="41"/>
        <v>2084845.91</v>
      </c>
    </row>
    <row r="871" spans="1:23" x14ac:dyDescent="0.2">
      <c r="A871" s="26" t="s">
        <v>1695</v>
      </c>
      <c r="B871" s="9">
        <v>890204699</v>
      </c>
      <c r="C871" s="6" t="s">
        <v>1674</v>
      </c>
      <c r="D871" s="6" t="s">
        <v>1696</v>
      </c>
      <c r="E871" s="9" t="s">
        <v>13</v>
      </c>
      <c r="F871" s="19">
        <v>1441</v>
      </c>
      <c r="G871" s="19">
        <v>2194926474.04</v>
      </c>
      <c r="H871" s="20">
        <v>784517774</v>
      </c>
      <c r="I871" s="7">
        <v>0</v>
      </c>
      <c r="J871" s="7">
        <v>784517774</v>
      </c>
      <c r="K871" s="13">
        <v>0</v>
      </c>
      <c r="L871" s="18">
        <v>16423289.5</v>
      </c>
      <c r="M871" s="69">
        <v>0</v>
      </c>
      <c r="N871" s="13">
        <v>0</v>
      </c>
      <c r="O871" s="14">
        <v>0</v>
      </c>
      <c r="P871" s="28">
        <v>177061011.55000001</v>
      </c>
      <c r="Q871" s="30">
        <v>1216924398.99</v>
      </c>
      <c r="S871" s="91">
        <v>2194926474.04</v>
      </c>
      <c r="T871" s="43">
        <f t="shared" si="39"/>
        <v>8779706</v>
      </c>
      <c r="U871" s="43">
        <f>VLOOKUP(A871,'IVC - CÁLCULO INICIAL'!$A$12:$U$1118,21,0)</f>
        <v>5958932.6399999997</v>
      </c>
      <c r="V871" s="43">
        <f t="shared" si="40"/>
        <v>2820773.3600000003</v>
      </c>
      <c r="W871" s="46">
        <f t="shared" si="41"/>
        <v>705193.34</v>
      </c>
    </row>
    <row r="872" spans="1:23" x14ac:dyDescent="0.2">
      <c r="A872" s="26" t="s">
        <v>1697</v>
      </c>
      <c r="B872" s="9">
        <v>890209889</v>
      </c>
      <c r="C872" s="6" t="s">
        <v>1674</v>
      </c>
      <c r="D872" s="6" t="s">
        <v>1698</v>
      </c>
      <c r="E872" s="9" t="s">
        <v>13</v>
      </c>
      <c r="F872" s="19">
        <v>5715</v>
      </c>
      <c r="G872" s="19">
        <v>8459892703.1599998</v>
      </c>
      <c r="H872" s="20">
        <v>3106030762</v>
      </c>
      <c r="I872" s="7">
        <v>0</v>
      </c>
      <c r="J872" s="7">
        <v>3106030762</v>
      </c>
      <c r="K872" s="13">
        <v>0</v>
      </c>
      <c r="L872" s="18">
        <v>71377844.459999993</v>
      </c>
      <c r="M872" s="69">
        <v>0</v>
      </c>
      <c r="N872" s="13">
        <v>0</v>
      </c>
      <c r="O872" s="14">
        <v>0</v>
      </c>
      <c r="P872" s="28">
        <v>698503224.54999995</v>
      </c>
      <c r="Q872" s="30">
        <v>4583980872.1499996</v>
      </c>
      <c r="S872" s="91">
        <v>8459892703.1599998</v>
      </c>
      <c r="T872" s="43">
        <f t="shared" si="39"/>
        <v>33839571</v>
      </c>
      <c r="U872" s="43">
        <f>VLOOKUP(A872,'IVC - CÁLCULO INICIAL'!$A$12:$U$1118,21,0)</f>
        <v>22967481.359999999</v>
      </c>
      <c r="V872" s="43">
        <f t="shared" si="40"/>
        <v>10872089.640000001</v>
      </c>
      <c r="W872" s="46">
        <f t="shared" si="41"/>
        <v>2718022.41</v>
      </c>
    </row>
    <row r="873" spans="1:23" x14ac:dyDescent="0.2">
      <c r="A873" s="26" t="s">
        <v>1699</v>
      </c>
      <c r="B873" s="9">
        <v>890205063</v>
      </c>
      <c r="C873" s="6" t="s">
        <v>1674</v>
      </c>
      <c r="D873" s="6" t="s">
        <v>1700</v>
      </c>
      <c r="E873" s="9" t="s">
        <v>13</v>
      </c>
      <c r="F873" s="19">
        <v>8005</v>
      </c>
      <c r="G873" s="19">
        <v>12952544569.030001</v>
      </c>
      <c r="H873" s="20">
        <v>4283078096</v>
      </c>
      <c r="I873" s="7">
        <v>0</v>
      </c>
      <c r="J873" s="7">
        <v>4283078096</v>
      </c>
      <c r="K873" s="13">
        <v>0</v>
      </c>
      <c r="L873" s="18">
        <v>118088505.66</v>
      </c>
      <c r="M873" s="69">
        <v>0</v>
      </c>
      <c r="N873" s="13">
        <v>0</v>
      </c>
      <c r="O873" s="14">
        <v>0</v>
      </c>
      <c r="P873" s="28">
        <v>986905526.78999996</v>
      </c>
      <c r="Q873" s="30">
        <v>7564472440.5800009</v>
      </c>
      <c r="S873" s="91">
        <v>12952544569.030001</v>
      </c>
      <c r="T873" s="43">
        <f t="shared" si="39"/>
        <v>51810178</v>
      </c>
      <c r="U873" s="43">
        <f>VLOOKUP(A873,'IVC - CÁLCULO INICIAL'!$A$12:$U$1118,21,0)</f>
        <v>35164432</v>
      </c>
      <c r="V873" s="43">
        <f t="shared" si="40"/>
        <v>16645746</v>
      </c>
      <c r="W873" s="46">
        <f t="shared" si="41"/>
        <v>4161436.5</v>
      </c>
    </row>
    <row r="874" spans="1:23" x14ac:dyDescent="0.2">
      <c r="A874" s="26" t="s">
        <v>1701</v>
      </c>
      <c r="B874" s="9">
        <v>890206724</v>
      </c>
      <c r="C874" s="6" t="s">
        <v>1674</v>
      </c>
      <c r="D874" s="6" t="s">
        <v>1702</v>
      </c>
      <c r="E874" s="9" t="s">
        <v>13</v>
      </c>
      <c r="F874" s="19">
        <v>1847</v>
      </c>
      <c r="G874" s="19">
        <v>3170422557.4699998</v>
      </c>
      <c r="H874" s="20">
        <v>1008070665</v>
      </c>
      <c r="I874" s="7">
        <v>0</v>
      </c>
      <c r="J874" s="7">
        <v>1008070665</v>
      </c>
      <c r="K874" s="13">
        <v>0</v>
      </c>
      <c r="L874" s="18">
        <v>24062625.789999999</v>
      </c>
      <c r="M874" s="69">
        <v>0</v>
      </c>
      <c r="N874" s="13">
        <v>0</v>
      </c>
      <c r="O874" s="14">
        <v>0</v>
      </c>
      <c r="P874" s="28">
        <v>226874833.75</v>
      </c>
      <c r="Q874" s="30">
        <v>1911414432.9299998</v>
      </c>
      <c r="S874" s="91">
        <v>3170422557.4699998</v>
      </c>
      <c r="T874" s="43">
        <f t="shared" si="39"/>
        <v>12681690</v>
      </c>
      <c r="U874" s="43">
        <f>VLOOKUP(A874,'IVC - CÁLCULO INICIAL'!$A$12:$U$1118,21,0)</f>
        <v>8607274.6400000006</v>
      </c>
      <c r="V874" s="43">
        <f t="shared" si="40"/>
        <v>4074415.3599999994</v>
      </c>
      <c r="W874" s="46">
        <f t="shared" si="41"/>
        <v>1018603.84</v>
      </c>
    </row>
    <row r="875" spans="1:23" x14ac:dyDescent="0.2">
      <c r="A875" s="26" t="s">
        <v>1703</v>
      </c>
      <c r="B875" s="9">
        <v>890206290</v>
      </c>
      <c r="C875" s="6" t="s">
        <v>1674</v>
      </c>
      <c r="D875" s="6" t="s">
        <v>1704</v>
      </c>
      <c r="E875" s="9" t="s">
        <v>13</v>
      </c>
      <c r="F875" s="19">
        <v>1978</v>
      </c>
      <c r="G875" s="19">
        <v>3124868779.79</v>
      </c>
      <c r="H875" s="20">
        <v>1063775126</v>
      </c>
      <c r="I875" s="7">
        <v>0</v>
      </c>
      <c r="J875" s="7">
        <v>1063775126</v>
      </c>
      <c r="K875" s="13">
        <v>0</v>
      </c>
      <c r="L875" s="18">
        <v>32202039.760000002</v>
      </c>
      <c r="M875" s="69">
        <v>0</v>
      </c>
      <c r="N875" s="13">
        <v>0</v>
      </c>
      <c r="O875" s="14">
        <v>0</v>
      </c>
      <c r="P875" s="28">
        <v>243767144.74000001</v>
      </c>
      <c r="Q875" s="30">
        <v>1785124469.29</v>
      </c>
      <c r="S875" s="91">
        <v>3124868779.79</v>
      </c>
      <c r="T875" s="43">
        <f t="shared" si="39"/>
        <v>12499475</v>
      </c>
      <c r="U875" s="43">
        <f>VLOOKUP(A875,'IVC - CÁLCULO INICIAL'!$A$12:$U$1118,21,0)</f>
        <v>8483602</v>
      </c>
      <c r="V875" s="43">
        <f t="shared" si="40"/>
        <v>4015873</v>
      </c>
      <c r="W875" s="46">
        <f t="shared" si="41"/>
        <v>1003968.25</v>
      </c>
    </row>
    <row r="876" spans="1:23" x14ac:dyDescent="0.2">
      <c r="A876" s="26" t="s">
        <v>1705</v>
      </c>
      <c r="B876" s="9">
        <v>890208098</v>
      </c>
      <c r="C876" s="6" t="s">
        <v>1674</v>
      </c>
      <c r="D876" s="6" t="s">
        <v>1706</v>
      </c>
      <c r="E876" s="9" t="s">
        <v>16</v>
      </c>
      <c r="F876" s="19">
        <v>3047</v>
      </c>
      <c r="G876" s="19">
        <v>5651725680.6300001</v>
      </c>
      <c r="H876" s="20">
        <v>1622352513</v>
      </c>
      <c r="I876" s="7">
        <v>0</v>
      </c>
      <c r="J876" s="7">
        <v>1622352513</v>
      </c>
      <c r="K876" s="13">
        <v>0</v>
      </c>
      <c r="L876" s="18">
        <v>38972955.399999999</v>
      </c>
      <c r="M876" s="69">
        <v>0</v>
      </c>
      <c r="N876" s="13">
        <v>0</v>
      </c>
      <c r="O876" s="14">
        <v>0</v>
      </c>
      <c r="P876" s="28">
        <v>375453189.54000002</v>
      </c>
      <c r="Q876" s="30">
        <v>3614947022.6900001</v>
      </c>
      <c r="S876" s="91">
        <v>5651725680.6300001</v>
      </c>
      <c r="T876" s="43">
        <f t="shared" si="39"/>
        <v>22606903</v>
      </c>
      <c r="U876" s="43">
        <f>VLOOKUP(A876,'IVC - CÁLCULO INICIAL'!$A$12:$U$1118,21,0)</f>
        <v>15343682</v>
      </c>
      <c r="V876" s="43">
        <f t="shared" si="40"/>
        <v>7263221</v>
      </c>
      <c r="W876" s="46">
        <f t="shared" si="41"/>
        <v>1815805.25</v>
      </c>
    </row>
    <row r="877" spans="1:23" x14ac:dyDescent="0.2">
      <c r="A877" s="26" t="s">
        <v>1707</v>
      </c>
      <c r="B877" s="9">
        <v>890208363</v>
      </c>
      <c r="C877" s="6" t="s">
        <v>1674</v>
      </c>
      <c r="D877" s="6" t="s">
        <v>1708</v>
      </c>
      <c r="E877" s="9" t="s">
        <v>13</v>
      </c>
      <c r="F877" s="19">
        <v>23343</v>
      </c>
      <c r="G877" s="19">
        <v>33336679446.779999</v>
      </c>
      <c r="H877" s="20">
        <v>12666001003</v>
      </c>
      <c r="I877" s="7">
        <v>0</v>
      </c>
      <c r="J877" s="7">
        <v>12666001003</v>
      </c>
      <c r="K877" s="13">
        <v>0</v>
      </c>
      <c r="L877" s="18">
        <v>377106748.41000003</v>
      </c>
      <c r="M877" s="69">
        <v>0</v>
      </c>
      <c r="N877" s="13">
        <v>0</v>
      </c>
      <c r="O877" s="14">
        <v>0</v>
      </c>
      <c r="P877" s="28">
        <v>2876871533.1199999</v>
      </c>
      <c r="Q877" s="30">
        <v>17416700162.25</v>
      </c>
      <c r="S877" s="91">
        <v>33336679446.779999</v>
      </c>
      <c r="T877" s="43">
        <f t="shared" si="39"/>
        <v>133346718</v>
      </c>
      <c r="U877" s="43">
        <f>VLOOKUP(A877,'IVC - CÁLCULO INICIAL'!$A$12:$U$1118,21,0)</f>
        <v>90504641.359999999</v>
      </c>
      <c r="V877" s="43">
        <f t="shared" si="40"/>
        <v>42842076.640000001</v>
      </c>
      <c r="W877" s="46">
        <f t="shared" si="41"/>
        <v>10710519.16</v>
      </c>
    </row>
    <row r="878" spans="1:23" x14ac:dyDescent="0.2">
      <c r="A878" s="26" t="s">
        <v>1709</v>
      </c>
      <c r="B878" s="9">
        <v>800104060</v>
      </c>
      <c r="C878" s="6" t="s">
        <v>1674</v>
      </c>
      <c r="D878" s="6" t="s">
        <v>89</v>
      </c>
      <c r="E878" s="9" t="s">
        <v>13</v>
      </c>
      <c r="F878" s="19">
        <v>5093</v>
      </c>
      <c r="G878" s="19">
        <v>8021944351.1999998</v>
      </c>
      <c r="H878" s="20">
        <v>2740361993</v>
      </c>
      <c r="I878" s="7">
        <v>0</v>
      </c>
      <c r="J878" s="7">
        <v>2740361993</v>
      </c>
      <c r="K878" s="13">
        <v>0</v>
      </c>
      <c r="L878" s="18">
        <v>58904986.579999998</v>
      </c>
      <c r="M878" s="69">
        <v>0</v>
      </c>
      <c r="N878" s="13">
        <v>0</v>
      </c>
      <c r="O878" s="14">
        <v>0</v>
      </c>
      <c r="P878" s="28">
        <v>627111632.84000003</v>
      </c>
      <c r="Q878" s="30">
        <v>4595565738.7799997</v>
      </c>
      <c r="S878" s="91">
        <v>8021944351.1999998</v>
      </c>
      <c r="T878" s="43">
        <f t="shared" si="39"/>
        <v>32087777</v>
      </c>
      <c r="U878" s="43">
        <f>VLOOKUP(A878,'IVC - CÁLCULO INICIAL'!$A$12:$U$1118,21,0)</f>
        <v>21778510</v>
      </c>
      <c r="V878" s="43">
        <f t="shared" si="40"/>
        <v>10309267</v>
      </c>
      <c r="W878" s="46">
        <f t="shared" si="41"/>
        <v>2577316.75</v>
      </c>
    </row>
    <row r="879" spans="1:23" x14ac:dyDescent="0.2">
      <c r="A879" s="26" t="s">
        <v>1710</v>
      </c>
      <c r="B879" s="9">
        <v>890208947</v>
      </c>
      <c r="C879" s="6" t="s">
        <v>1674</v>
      </c>
      <c r="D879" s="6" t="s">
        <v>1711</v>
      </c>
      <c r="E879" s="9" t="s">
        <v>13</v>
      </c>
      <c r="F879" s="19">
        <v>2377</v>
      </c>
      <c r="G879" s="19">
        <v>3501743296.3899999</v>
      </c>
      <c r="H879" s="20">
        <v>1292889345</v>
      </c>
      <c r="I879" s="7">
        <v>0</v>
      </c>
      <c r="J879" s="7">
        <v>1292889345</v>
      </c>
      <c r="K879" s="13">
        <v>0</v>
      </c>
      <c r="L879" s="18">
        <v>29074107.75</v>
      </c>
      <c r="M879" s="69">
        <v>0</v>
      </c>
      <c r="N879" s="13">
        <v>0</v>
      </c>
      <c r="O879" s="14">
        <v>0</v>
      </c>
      <c r="P879" s="28">
        <v>289635317.64999998</v>
      </c>
      <c r="Q879" s="30">
        <v>1890144525.9899998</v>
      </c>
      <c r="S879" s="91">
        <v>3501743296.3899999</v>
      </c>
      <c r="T879" s="43">
        <f t="shared" si="39"/>
        <v>14006973</v>
      </c>
      <c r="U879" s="43">
        <f>VLOOKUP(A879,'IVC - CÁLCULO INICIAL'!$A$12:$U$1118,21,0)</f>
        <v>9506766</v>
      </c>
      <c r="V879" s="43">
        <f t="shared" si="40"/>
        <v>4500207</v>
      </c>
      <c r="W879" s="46">
        <f t="shared" si="41"/>
        <v>1125051.75</v>
      </c>
    </row>
    <row r="880" spans="1:23" x14ac:dyDescent="0.2">
      <c r="A880" s="26" t="s">
        <v>1712</v>
      </c>
      <c r="B880" s="9">
        <v>890206058</v>
      </c>
      <c r="C880" s="6" t="s">
        <v>1674</v>
      </c>
      <c r="D880" s="6" t="s">
        <v>1713</v>
      </c>
      <c r="E880" s="9" t="s">
        <v>13</v>
      </c>
      <c r="F880" s="19">
        <v>2473</v>
      </c>
      <c r="G880" s="19">
        <v>4402540688.9499998</v>
      </c>
      <c r="H880" s="20">
        <v>1325795777</v>
      </c>
      <c r="I880" s="7">
        <v>0</v>
      </c>
      <c r="J880" s="7">
        <v>1325795777</v>
      </c>
      <c r="K880" s="13">
        <v>0</v>
      </c>
      <c r="L880" s="18">
        <v>31553984.280000001</v>
      </c>
      <c r="M880" s="69">
        <v>0</v>
      </c>
      <c r="N880" s="13">
        <v>0</v>
      </c>
      <c r="O880" s="14">
        <v>0</v>
      </c>
      <c r="P880" s="28">
        <v>304801407.07999998</v>
      </c>
      <c r="Q880" s="30">
        <v>2740389520.5899997</v>
      </c>
      <c r="S880" s="91">
        <v>4402540688.9499998</v>
      </c>
      <c r="T880" s="43">
        <f t="shared" si="39"/>
        <v>17610163</v>
      </c>
      <c r="U880" s="43">
        <f>VLOOKUP(A880,'IVC - CÁLCULO INICIAL'!$A$12:$U$1118,21,0)</f>
        <v>11952311.359999999</v>
      </c>
      <c r="V880" s="43">
        <f t="shared" si="40"/>
        <v>5657851.6400000006</v>
      </c>
      <c r="W880" s="46">
        <f t="shared" si="41"/>
        <v>1414462.91</v>
      </c>
    </row>
    <row r="881" spans="1:23" x14ac:dyDescent="0.2">
      <c r="A881" s="26" t="s">
        <v>1714</v>
      </c>
      <c r="B881" s="9">
        <v>890205058</v>
      </c>
      <c r="C881" s="6" t="s">
        <v>1674</v>
      </c>
      <c r="D881" s="6" t="s">
        <v>1715</v>
      </c>
      <c r="E881" s="9" t="s">
        <v>13</v>
      </c>
      <c r="F881" s="19">
        <v>4467</v>
      </c>
      <c r="G881" s="19">
        <v>6994012710.3699989</v>
      </c>
      <c r="H881" s="20">
        <v>2365530694</v>
      </c>
      <c r="I881" s="7">
        <v>0</v>
      </c>
      <c r="J881" s="7">
        <v>2365530694</v>
      </c>
      <c r="K881" s="13">
        <v>0</v>
      </c>
      <c r="L881" s="18">
        <v>52319877.140000001</v>
      </c>
      <c r="M881" s="69">
        <v>0</v>
      </c>
      <c r="N881" s="13">
        <v>0</v>
      </c>
      <c r="O881" s="14">
        <v>0</v>
      </c>
      <c r="P881" s="28">
        <v>550048170.28999996</v>
      </c>
      <c r="Q881" s="30">
        <v>4026113968.9399996</v>
      </c>
      <c r="S881" s="91">
        <v>6994012710.3699989</v>
      </c>
      <c r="T881" s="43">
        <f t="shared" si="39"/>
        <v>27976051</v>
      </c>
      <c r="U881" s="43">
        <f>VLOOKUP(A881,'IVC - CÁLCULO INICIAL'!$A$12:$U$1118,21,0)</f>
        <v>18987812</v>
      </c>
      <c r="V881" s="43">
        <f t="shared" si="40"/>
        <v>8988239</v>
      </c>
      <c r="W881" s="46">
        <f t="shared" si="41"/>
        <v>2247059.75</v>
      </c>
    </row>
    <row r="882" spans="1:23" x14ac:dyDescent="0.2">
      <c r="A882" s="26" t="s">
        <v>1716</v>
      </c>
      <c r="B882" s="9">
        <v>800099489</v>
      </c>
      <c r="C882" s="6" t="s">
        <v>1674</v>
      </c>
      <c r="D882" s="6" t="s">
        <v>1717</v>
      </c>
      <c r="E882" s="9" t="s">
        <v>13</v>
      </c>
      <c r="F882" s="19">
        <v>7844</v>
      </c>
      <c r="G882" s="19">
        <v>12338844736.120001</v>
      </c>
      <c r="H882" s="20">
        <v>4285026830</v>
      </c>
      <c r="I882" s="7">
        <v>0</v>
      </c>
      <c r="J882" s="7">
        <v>4285026830</v>
      </c>
      <c r="K882" s="13">
        <v>0</v>
      </c>
      <c r="L882" s="18">
        <v>109466472.68000001</v>
      </c>
      <c r="M882" s="69">
        <v>0</v>
      </c>
      <c r="N882" s="13">
        <v>0</v>
      </c>
      <c r="O882" s="14">
        <v>0</v>
      </c>
      <c r="P882" s="28">
        <v>962738424.94000006</v>
      </c>
      <c r="Q882" s="30">
        <v>6981613008.5</v>
      </c>
      <c r="S882" s="91">
        <v>12338844736.120001</v>
      </c>
      <c r="T882" s="43">
        <f t="shared" si="39"/>
        <v>49355379</v>
      </c>
      <c r="U882" s="43">
        <f>VLOOKUP(A882,'IVC - CÁLCULO INICIAL'!$A$12:$U$1118,21,0)</f>
        <v>33498318.640000001</v>
      </c>
      <c r="V882" s="43">
        <f t="shared" si="40"/>
        <v>15857060.359999999</v>
      </c>
      <c r="W882" s="46">
        <f t="shared" si="41"/>
        <v>3964265.09</v>
      </c>
    </row>
    <row r="883" spans="1:23" x14ac:dyDescent="0.2">
      <c r="A883" s="26" t="s">
        <v>1718</v>
      </c>
      <c r="B883" s="9">
        <v>890270859</v>
      </c>
      <c r="C883" s="6" t="s">
        <v>1674</v>
      </c>
      <c r="D883" s="6" t="s">
        <v>1719</v>
      </c>
      <c r="E883" s="9" t="s">
        <v>13</v>
      </c>
      <c r="F883" s="19">
        <v>12627</v>
      </c>
      <c r="G883" s="19">
        <v>17455584421.860001</v>
      </c>
      <c r="H883" s="20">
        <v>6768183061</v>
      </c>
      <c r="I883" s="7">
        <v>0</v>
      </c>
      <c r="J883" s="7">
        <v>6768183061</v>
      </c>
      <c r="K883" s="13">
        <v>0</v>
      </c>
      <c r="L883" s="18">
        <v>148101195.93000001</v>
      </c>
      <c r="M883" s="69">
        <v>0</v>
      </c>
      <c r="N883" s="13">
        <v>0</v>
      </c>
      <c r="O883" s="14">
        <v>0</v>
      </c>
      <c r="P883" s="28">
        <v>1556312038.8800001</v>
      </c>
      <c r="Q883" s="30">
        <v>8982988126.0499992</v>
      </c>
      <c r="S883" s="91">
        <v>17455584421.860001</v>
      </c>
      <c r="T883" s="43">
        <f t="shared" si="39"/>
        <v>69822338</v>
      </c>
      <c r="U883" s="43">
        <f>VLOOKUP(A883,'IVC - CÁLCULO INICIAL'!$A$12:$U$1118,21,0)</f>
        <v>47389585.359999999</v>
      </c>
      <c r="V883" s="43">
        <f t="shared" si="40"/>
        <v>22432752.640000001</v>
      </c>
      <c r="W883" s="46">
        <f t="shared" si="41"/>
        <v>5608188.1600000001</v>
      </c>
    </row>
    <row r="884" spans="1:23" x14ac:dyDescent="0.2">
      <c r="A884" s="26" t="s">
        <v>1720</v>
      </c>
      <c r="B884" s="9">
        <v>890205439</v>
      </c>
      <c r="C884" s="6" t="s">
        <v>1674</v>
      </c>
      <c r="D884" s="6" t="s">
        <v>1721</v>
      </c>
      <c r="E884" s="9" t="s">
        <v>16</v>
      </c>
      <c r="F884" s="19">
        <v>1393</v>
      </c>
      <c r="G884" s="19">
        <v>2727476224.1100001</v>
      </c>
      <c r="H884" s="20">
        <v>738608321</v>
      </c>
      <c r="I884" s="7">
        <v>0</v>
      </c>
      <c r="J884" s="7">
        <v>738608321</v>
      </c>
      <c r="K884" s="13">
        <v>0</v>
      </c>
      <c r="L884" s="18">
        <v>18850054.859999999</v>
      </c>
      <c r="M884" s="69">
        <v>0</v>
      </c>
      <c r="N884" s="13">
        <v>0</v>
      </c>
      <c r="O884" s="14">
        <v>0</v>
      </c>
      <c r="P884" s="28">
        <v>171512442.25</v>
      </c>
      <c r="Q884" s="30">
        <v>1798505406.0000002</v>
      </c>
      <c r="S884" s="91">
        <v>2727476224.1100001</v>
      </c>
      <c r="T884" s="43">
        <f t="shared" si="39"/>
        <v>10909905</v>
      </c>
      <c r="U884" s="43">
        <f>VLOOKUP(A884,'IVC - CÁLCULO INICIAL'!$A$12:$U$1118,21,0)</f>
        <v>7404734.6399999997</v>
      </c>
      <c r="V884" s="43">
        <f t="shared" si="40"/>
        <v>3505170.3600000003</v>
      </c>
      <c r="W884" s="46">
        <f t="shared" si="41"/>
        <v>876292.59</v>
      </c>
    </row>
    <row r="885" spans="1:23" x14ac:dyDescent="0.2">
      <c r="A885" s="26" t="s">
        <v>1722</v>
      </c>
      <c r="B885" s="9">
        <v>800213967</v>
      </c>
      <c r="C885" s="6" t="s">
        <v>1674</v>
      </c>
      <c r="D885" s="6" t="s">
        <v>340</v>
      </c>
      <c r="E885" s="9" t="s">
        <v>16</v>
      </c>
      <c r="F885" s="19">
        <v>3650</v>
      </c>
      <c r="G885" s="19">
        <v>5731723555.6599998</v>
      </c>
      <c r="H885" s="20">
        <v>1946539248</v>
      </c>
      <c r="I885" s="7">
        <v>0</v>
      </c>
      <c r="J885" s="7">
        <v>1946539248</v>
      </c>
      <c r="K885" s="13">
        <v>0</v>
      </c>
      <c r="L885" s="18">
        <v>46201054.539999999</v>
      </c>
      <c r="M885" s="69">
        <v>0</v>
      </c>
      <c r="N885" s="13">
        <v>0</v>
      </c>
      <c r="O885" s="14">
        <v>0</v>
      </c>
      <c r="P885" s="28">
        <v>449557415.13</v>
      </c>
      <c r="Q885" s="30">
        <v>3289425837.9899998</v>
      </c>
      <c r="S885" s="91">
        <v>5731723555.6599998</v>
      </c>
      <c r="T885" s="43">
        <f t="shared" si="39"/>
        <v>22926894</v>
      </c>
      <c r="U885" s="43">
        <f>VLOOKUP(A885,'IVC - CÁLCULO INICIAL'!$A$12:$U$1118,21,0)</f>
        <v>15560865.359999999</v>
      </c>
      <c r="V885" s="43">
        <f t="shared" si="40"/>
        <v>7366028.6400000006</v>
      </c>
      <c r="W885" s="46">
        <f t="shared" si="41"/>
        <v>1841507.16</v>
      </c>
    </row>
    <row r="886" spans="1:23" x14ac:dyDescent="0.2">
      <c r="A886" s="26" t="s">
        <v>1723</v>
      </c>
      <c r="B886" s="9">
        <v>890208199</v>
      </c>
      <c r="C886" s="6" t="s">
        <v>1674</v>
      </c>
      <c r="D886" s="6" t="s">
        <v>1724</v>
      </c>
      <c r="E886" s="9" t="s">
        <v>13</v>
      </c>
      <c r="F886" s="19">
        <v>10962</v>
      </c>
      <c r="G886" s="19">
        <v>16239484571.669998</v>
      </c>
      <c r="H886" s="20">
        <v>5932308457</v>
      </c>
      <c r="I886" s="7">
        <v>0</v>
      </c>
      <c r="J886" s="7">
        <v>5932308457</v>
      </c>
      <c r="K886" s="13">
        <v>0</v>
      </c>
      <c r="L886" s="18">
        <v>135469957.02000001</v>
      </c>
      <c r="M886" s="69">
        <v>0</v>
      </c>
      <c r="N886" s="13">
        <v>0</v>
      </c>
      <c r="O886" s="14">
        <v>0</v>
      </c>
      <c r="P886" s="28">
        <v>1349658657.7</v>
      </c>
      <c r="Q886" s="30">
        <v>8822047499.9499989</v>
      </c>
      <c r="S886" s="91">
        <v>16239484571.669998</v>
      </c>
      <c r="T886" s="43">
        <f t="shared" si="39"/>
        <v>64957938</v>
      </c>
      <c r="U886" s="43">
        <f>VLOOKUP(A886,'IVC - CÁLCULO INICIAL'!$A$12:$U$1118,21,0)</f>
        <v>44088036</v>
      </c>
      <c r="V886" s="43">
        <f t="shared" si="40"/>
        <v>20869902</v>
      </c>
      <c r="W886" s="46">
        <f t="shared" si="41"/>
        <v>5217475.5</v>
      </c>
    </row>
    <row r="887" spans="1:23" x14ac:dyDescent="0.2">
      <c r="A887" s="26" t="s">
        <v>1725</v>
      </c>
      <c r="B887" s="9">
        <v>890205114</v>
      </c>
      <c r="C887" s="6" t="s">
        <v>1674</v>
      </c>
      <c r="D887" s="6" t="s">
        <v>1726</v>
      </c>
      <c r="E887" s="9" t="s">
        <v>16</v>
      </c>
      <c r="F887" s="19">
        <v>1824</v>
      </c>
      <c r="G887" s="19">
        <v>3086752778.1800003</v>
      </c>
      <c r="H887" s="20">
        <v>970924863</v>
      </c>
      <c r="I887" s="7">
        <v>0</v>
      </c>
      <c r="J887" s="7">
        <v>970924863</v>
      </c>
      <c r="K887" s="13">
        <v>0</v>
      </c>
      <c r="L887" s="18">
        <v>24978887.82</v>
      </c>
      <c r="M887" s="69">
        <v>0</v>
      </c>
      <c r="N887" s="13">
        <v>0</v>
      </c>
      <c r="O887" s="14">
        <v>0</v>
      </c>
      <c r="P887" s="28">
        <v>224902009.09999999</v>
      </c>
      <c r="Q887" s="30">
        <v>1865947018.26</v>
      </c>
      <c r="S887" s="91">
        <v>3086752778.1800003</v>
      </c>
      <c r="T887" s="43">
        <f t="shared" si="39"/>
        <v>12347011</v>
      </c>
      <c r="U887" s="43">
        <f>VLOOKUP(A887,'IVC - CÁLCULO INICIAL'!$A$12:$U$1118,21,0)</f>
        <v>8380122.6399999997</v>
      </c>
      <c r="V887" s="43">
        <f t="shared" si="40"/>
        <v>3966888.3600000003</v>
      </c>
      <c r="W887" s="46">
        <f t="shared" si="41"/>
        <v>991722.09</v>
      </c>
    </row>
    <row r="888" spans="1:23" x14ac:dyDescent="0.2">
      <c r="A888" s="26" t="s">
        <v>1727</v>
      </c>
      <c r="B888" s="9">
        <v>890209666</v>
      </c>
      <c r="C888" s="6" t="s">
        <v>1674</v>
      </c>
      <c r="D888" s="6" t="s">
        <v>1728</v>
      </c>
      <c r="E888" s="9" t="s">
        <v>16</v>
      </c>
      <c r="F888" s="19">
        <v>2595</v>
      </c>
      <c r="G888" s="19">
        <v>4980050363.6000004</v>
      </c>
      <c r="H888" s="20">
        <v>1375050009</v>
      </c>
      <c r="I888" s="7">
        <v>0</v>
      </c>
      <c r="J888" s="7">
        <v>1375050009</v>
      </c>
      <c r="K888" s="13">
        <v>0</v>
      </c>
      <c r="L888" s="18">
        <v>34728106.359999999</v>
      </c>
      <c r="M888" s="69">
        <v>0</v>
      </c>
      <c r="N888" s="13">
        <v>0</v>
      </c>
      <c r="O888" s="14">
        <v>0</v>
      </c>
      <c r="P888" s="28">
        <v>319350988.80000001</v>
      </c>
      <c r="Q888" s="30">
        <v>3250921259.4400001</v>
      </c>
      <c r="S888" s="91">
        <v>4980050363.6000004</v>
      </c>
      <c r="T888" s="43">
        <f t="shared" si="39"/>
        <v>19920201</v>
      </c>
      <c r="U888" s="43">
        <f>VLOOKUP(A888,'IVC - CÁLCULO INICIAL'!$A$12:$U$1118,21,0)</f>
        <v>13520172.640000001</v>
      </c>
      <c r="V888" s="43">
        <f t="shared" si="40"/>
        <v>6400028.3599999994</v>
      </c>
      <c r="W888" s="46">
        <f t="shared" si="41"/>
        <v>1600007.09</v>
      </c>
    </row>
    <row r="889" spans="1:23" x14ac:dyDescent="0.2">
      <c r="A889" s="26" t="s">
        <v>1729</v>
      </c>
      <c r="B889" s="9">
        <v>890209640</v>
      </c>
      <c r="C889" s="6" t="s">
        <v>1674</v>
      </c>
      <c r="D889" s="6" t="s">
        <v>1730</v>
      </c>
      <c r="E889" s="9" t="s">
        <v>16</v>
      </c>
      <c r="F889" s="19">
        <v>4204</v>
      </c>
      <c r="G889" s="19">
        <v>7570672366.1300001</v>
      </c>
      <c r="H889" s="20">
        <v>2207619719</v>
      </c>
      <c r="I889" s="7">
        <v>0</v>
      </c>
      <c r="J889" s="7">
        <v>2207619719</v>
      </c>
      <c r="K889" s="13">
        <v>0</v>
      </c>
      <c r="L889" s="18">
        <v>53387899.659999996</v>
      </c>
      <c r="M889" s="69">
        <v>0</v>
      </c>
      <c r="N889" s="13">
        <v>0</v>
      </c>
      <c r="O889" s="14">
        <v>0</v>
      </c>
      <c r="P889" s="28">
        <v>517866468.32999998</v>
      </c>
      <c r="Q889" s="30">
        <v>4791798279.1400003</v>
      </c>
      <c r="S889" s="91">
        <v>7570672366.1300001</v>
      </c>
      <c r="T889" s="43">
        <f t="shared" si="39"/>
        <v>30282689</v>
      </c>
      <c r="U889" s="43">
        <f>VLOOKUP(A889,'IVC - CÁLCULO INICIAL'!$A$12:$U$1118,21,0)</f>
        <v>20553366.640000001</v>
      </c>
      <c r="V889" s="43">
        <f t="shared" si="40"/>
        <v>9729322.3599999994</v>
      </c>
      <c r="W889" s="46">
        <f t="shared" si="41"/>
        <v>2432330.59</v>
      </c>
    </row>
    <row r="890" spans="1:23" x14ac:dyDescent="0.2">
      <c r="A890" s="26" t="s">
        <v>1731</v>
      </c>
      <c r="B890" s="9">
        <v>890205176</v>
      </c>
      <c r="C890" s="6" t="s">
        <v>1674</v>
      </c>
      <c r="D890" s="6" t="s">
        <v>1732</v>
      </c>
      <c r="E890" s="9" t="s">
        <v>49</v>
      </c>
      <c r="F890" s="19">
        <v>102223</v>
      </c>
      <c r="G890" s="19">
        <v>173687492373.22</v>
      </c>
      <c r="H890" s="20">
        <v>55353406557</v>
      </c>
      <c r="I890" s="7">
        <v>0</v>
      </c>
      <c r="J890" s="7">
        <v>55353406557</v>
      </c>
      <c r="K890" s="13">
        <v>0</v>
      </c>
      <c r="L890" s="18">
        <v>2967191751.8899999</v>
      </c>
      <c r="M890" s="69">
        <v>0</v>
      </c>
      <c r="N890" s="13">
        <v>0</v>
      </c>
      <c r="O890" s="14">
        <v>0</v>
      </c>
      <c r="P890" s="28">
        <v>12448523486.370001</v>
      </c>
      <c r="Q890" s="30">
        <v>102918370577.96001</v>
      </c>
      <c r="S890" s="91">
        <v>173687492373.22</v>
      </c>
      <c r="T890" s="43">
        <f t="shared" si="39"/>
        <v>694749969</v>
      </c>
      <c r="U890" s="43">
        <f>VLOOKUP(A890,'IVC - CÁLCULO INICIAL'!$A$12:$U$1118,21,0)</f>
        <v>471538391.36000001</v>
      </c>
      <c r="V890" s="43">
        <f t="shared" si="40"/>
        <v>223211577.63999999</v>
      </c>
      <c r="W890" s="46">
        <f t="shared" si="41"/>
        <v>55802894.409999996</v>
      </c>
    </row>
    <row r="891" spans="1:23" x14ac:dyDescent="0.2">
      <c r="A891" s="26" t="s">
        <v>1733</v>
      </c>
      <c r="B891" s="9">
        <v>890206722</v>
      </c>
      <c r="C891" s="6" t="s">
        <v>1674</v>
      </c>
      <c r="D891" s="6" t="s">
        <v>1734</v>
      </c>
      <c r="E891" s="9" t="s">
        <v>13</v>
      </c>
      <c r="F891" s="19">
        <v>2586</v>
      </c>
      <c r="G891" s="19">
        <v>4246480919.9699998</v>
      </c>
      <c r="H891" s="20">
        <v>1374286467</v>
      </c>
      <c r="I891" s="7">
        <v>0</v>
      </c>
      <c r="J891" s="7">
        <v>1374286467</v>
      </c>
      <c r="K891" s="13">
        <v>0</v>
      </c>
      <c r="L891" s="18">
        <v>29111369.629999999</v>
      </c>
      <c r="M891" s="69">
        <v>0</v>
      </c>
      <c r="N891" s="13">
        <v>0</v>
      </c>
      <c r="O891" s="14">
        <v>0</v>
      </c>
      <c r="P891" s="28">
        <v>318611179.56</v>
      </c>
      <c r="Q891" s="30">
        <v>2524471903.7799997</v>
      </c>
      <c r="S891" s="91">
        <v>4246480919.9699998</v>
      </c>
      <c r="T891" s="43">
        <f t="shared" si="39"/>
        <v>16985924</v>
      </c>
      <c r="U891" s="43">
        <f>VLOOKUP(A891,'IVC - CÁLCULO INICIAL'!$A$12:$U$1118,21,0)</f>
        <v>11528630</v>
      </c>
      <c r="V891" s="43">
        <f t="shared" si="40"/>
        <v>5457294</v>
      </c>
      <c r="W891" s="46">
        <f t="shared" si="41"/>
        <v>1364323.5</v>
      </c>
    </row>
    <row r="892" spans="1:23" x14ac:dyDescent="0.2">
      <c r="A892" s="26" t="s">
        <v>1735</v>
      </c>
      <c r="B892" s="9">
        <v>800099691</v>
      </c>
      <c r="C892" s="6" t="s">
        <v>1674</v>
      </c>
      <c r="D892" s="6" t="s">
        <v>1736</v>
      </c>
      <c r="E892" s="9" t="s">
        <v>16</v>
      </c>
      <c r="F892" s="19">
        <v>2966</v>
      </c>
      <c r="G892" s="19">
        <v>4882311955.0200005</v>
      </c>
      <c r="H892" s="20">
        <v>1599651347</v>
      </c>
      <c r="I892" s="7">
        <v>0</v>
      </c>
      <c r="J892" s="7">
        <v>1599651347</v>
      </c>
      <c r="K892" s="13">
        <v>0</v>
      </c>
      <c r="L892" s="18">
        <v>34345238.049999997</v>
      </c>
      <c r="M892" s="69">
        <v>0</v>
      </c>
      <c r="N892" s="13">
        <v>0</v>
      </c>
      <c r="O892" s="14">
        <v>0</v>
      </c>
      <c r="P892" s="28">
        <v>365465764.79000002</v>
      </c>
      <c r="Q892" s="30">
        <v>2882849605.1800003</v>
      </c>
      <c r="S892" s="91">
        <v>4882311955.0200005</v>
      </c>
      <c r="T892" s="43">
        <f t="shared" si="39"/>
        <v>19529248</v>
      </c>
      <c r="U892" s="43">
        <f>VLOOKUP(A892,'IVC - CÁLCULO INICIAL'!$A$12:$U$1118,21,0)</f>
        <v>13254826</v>
      </c>
      <c r="V892" s="43">
        <f t="shared" si="40"/>
        <v>6274422</v>
      </c>
      <c r="W892" s="46">
        <f t="shared" si="41"/>
        <v>1568605.5</v>
      </c>
    </row>
    <row r="893" spans="1:23" x14ac:dyDescent="0.2">
      <c r="A893" s="26" t="s">
        <v>1737</v>
      </c>
      <c r="B893" s="9">
        <v>890204802</v>
      </c>
      <c r="C893" s="6" t="s">
        <v>1674</v>
      </c>
      <c r="D893" s="6" t="s">
        <v>1738</v>
      </c>
      <c r="E893" s="9" t="s">
        <v>13</v>
      </c>
      <c r="F893" s="19">
        <v>75252</v>
      </c>
      <c r="G893" s="19">
        <v>108939833218.58</v>
      </c>
      <c r="H893" s="20">
        <v>40850087212</v>
      </c>
      <c r="I893" s="7">
        <v>0</v>
      </c>
      <c r="J893" s="7">
        <v>40850087212</v>
      </c>
      <c r="K893" s="13">
        <v>0</v>
      </c>
      <c r="L893" s="18">
        <v>1329858513.55</v>
      </c>
      <c r="M893" s="69">
        <v>746795129.14999998</v>
      </c>
      <c r="N893" s="13">
        <v>0</v>
      </c>
      <c r="O893" s="14">
        <v>0</v>
      </c>
      <c r="P893" s="28">
        <v>9130602344.3799992</v>
      </c>
      <c r="Q893" s="30">
        <v>56882490019.5</v>
      </c>
      <c r="S893" s="91">
        <v>108939833218.58</v>
      </c>
      <c r="T893" s="43">
        <f t="shared" si="39"/>
        <v>435759333</v>
      </c>
      <c r="U893" s="43">
        <f>VLOOKUP(A893,'IVC - CÁLCULO INICIAL'!$A$12:$U$1118,21,0)</f>
        <v>295757126.63999999</v>
      </c>
      <c r="V893" s="43">
        <f t="shared" si="40"/>
        <v>140002206.36000001</v>
      </c>
      <c r="W893" s="46">
        <f t="shared" si="41"/>
        <v>35000551.590000004</v>
      </c>
    </row>
    <row r="894" spans="1:23" x14ac:dyDescent="0.2">
      <c r="A894" s="26" t="s">
        <v>1739</v>
      </c>
      <c r="B894" s="9">
        <v>890208360</v>
      </c>
      <c r="C894" s="6" t="s">
        <v>1674</v>
      </c>
      <c r="D894" s="6" t="s">
        <v>1740</v>
      </c>
      <c r="E894" s="9" t="s">
        <v>13</v>
      </c>
      <c r="F894" s="19">
        <v>4839</v>
      </c>
      <c r="G894" s="19">
        <v>7455696145.3000002</v>
      </c>
      <c r="H894" s="20">
        <v>2600063793</v>
      </c>
      <c r="I894" s="7">
        <v>0</v>
      </c>
      <c r="J894" s="7">
        <v>2600063793</v>
      </c>
      <c r="K894" s="13">
        <v>0</v>
      </c>
      <c r="L894" s="18">
        <v>57562804.140000001</v>
      </c>
      <c r="M894" s="69">
        <v>0</v>
      </c>
      <c r="N894" s="13">
        <v>0</v>
      </c>
      <c r="O894" s="14">
        <v>0</v>
      </c>
      <c r="P894" s="28">
        <v>596039644.74000001</v>
      </c>
      <c r="Q894" s="30">
        <v>4202029903.4200001</v>
      </c>
      <c r="S894" s="91">
        <v>7455696145.3000002</v>
      </c>
      <c r="T894" s="43">
        <f t="shared" si="39"/>
        <v>29822785</v>
      </c>
      <c r="U894" s="43">
        <f>VLOOKUP(A894,'IVC - CÁLCULO INICIAL'!$A$12:$U$1118,21,0)</f>
        <v>20241221.359999999</v>
      </c>
      <c r="V894" s="43">
        <f t="shared" si="40"/>
        <v>9581563.6400000006</v>
      </c>
      <c r="W894" s="46">
        <f t="shared" si="41"/>
        <v>2395390.91</v>
      </c>
    </row>
    <row r="895" spans="1:23" x14ac:dyDescent="0.2">
      <c r="A895" s="26" t="s">
        <v>1741</v>
      </c>
      <c r="B895" s="9">
        <v>800099694</v>
      </c>
      <c r="C895" s="6" t="s">
        <v>1674</v>
      </c>
      <c r="D895" s="6" t="s">
        <v>119</v>
      </c>
      <c r="E895" s="9" t="s">
        <v>16</v>
      </c>
      <c r="F895" s="19">
        <v>3417</v>
      </c>
      <c r="G895" s="19">
        <v>6433955054.1899996</v>
      </c>
      <c r="H895" s="20">
        <v>1813010371</v>
      </c>
      <c r="I895" s="7">
        <v>0</v>
      </c>
      <c r="J895" s="7">
        <v>1813010371</v>
      </c>
      <c r="K895" s="13">
        <v>0</v>
      </c>
      <c r="L895" s="18">
        <v>42948083.719999999</v>
      </c>
      <c r="M895" s="69">
        <v>0</v>
      </c>
      <c r="N895" s="13">
        <v>0</v>
      </c>
      <c r="O895" s="14">
        <v>0</v>
      </c>
      <c r="P895" s="28">
        <v>421321362.44999999</v>
      </c>
      <c r="Q895" s="30">
        <v>4156675237.0199995</v>
      </c>
      <c r="S895" s="91">
        <v>6433955054.1899996</v>
      </c>
      <c r="T895" s="43">
        <f t="shared" si="39"/>
        <v>25735820</v>
      </c>
      <c r="U895" s="43">
        <f>VLOOKUP(A895,'IVC - CÁLCULO INICIAL'!$A$12:$U$1118,21,0)</f>
        <v>17467330.640000001</v>
      </c>
      <c r="V895" s="43">
        <f t="shared" si="40"/>
        <v>8268489.3599999994</v>
      </c>
      <c r="W895" s="46">
        <f t="shared" si="41"/>
        <v>2067122.34</v>
      </c>
    </row>
    <row r="896" spans="1:23" x14ac:dyDescent="0.2">
      <c r="A896" s="26" t="s">
        <v>1742</v>
      </c>
      <c r="B896" s="9">
        <v>890204979</v>
      </c>
      <c r="C896" s="6" t="s">
        <v>1674</v>
      </c>
      <c r="D896" s="6" t="s">
        <v>1743</v>
      </c>
      <c r="E896" s="9" t="s">
        <v>13</v>
      </c>
      <c r="F896" s="19">
        <v>1308</v>
      </c>
      <c r="G896" s="19">
        <v>2196042397.6999998</v>
      </c>
      <c r="H896" s="20">
        <v>703644879</v>
      </c>
      <c r="I896" s="7">
        <v>0</v>
      </c>
      <c r="J896" s="7">
        <v>703644879</v>
      </c>
      <c r="K896" s="13">
        <v>0</v>
      </c>
      <c r="L896" s="18">
        <v>18765797.890000001</v>
      </c>
      <c r="M896" s="69">
        <v>0</v>
      </c>
      <c r="N896" s="13">
        <v>0</v>
      </c>
      <c r="O896" s="14">
        <v>0</v>
      </c>
      <c r="P896" s="28">
        <v>161155112.88</v>
      </c>
      <c r="Q896" s="30">
        <v>1312476607.9299998</v>
      </c>
      <c r="S896" s="91">
        <v>2196042397.6999998</v>
      </c>
      <c r="T896" s="43">
        <f t="shared" si="39"/>
        <v>8784170</v>
      </c>
      <c r="U896" s="43">
        <f>VLOOKUP(A896,'IVC - CÁLCULO INICIAL'!$A$12:$U$1118,21,0)</f>
        <v>5961962.6399999997</v>
      </c>
      <c r="V896" s="43">
        <f t="shared" si="40"/>
        <v>2822207.3600000003</v>
      </c>
      <c r="W896" s="46">
        <f t="shared" si="41"/>
        <v>705551.84</v>
      </c>
    </row>
    <row r="897" spans="1:23" x14ac:dyDescent="0.2">
      <c r="A897" s="26" t="s">
        <v>1744</v>
      </c>
      <c r="B897" s="9">
        <v>890210945</v>
      </c>
      <c r="C897" s="6" t="s">
        <v>1674</v>
      </c>
      <c r="D897" s="6" t="s">
        <v>1745</v>
      </c>
      <c r="E897" s="9" t="s">
        <v>16</v>
      </c>
      <c r="F897" s="19">
        <v>2811</v>
      </c>
      <c r="G897" s="19">
        <v>5930753628.6499996</v>
      </c>
      <c r="H897" s="20">
        <v>1517912347</v>
      </c>
      <c r="I897" s="7">
        <v>0</v>
      </c>
      <c r="J897" s="7">
        <v>1517912347</v>
      </c>
      <c r="K897" s="13">
        <v>0</v>
      </c>
      <c r="L897" s="18">
        <v>35772645.420000002</v>
      </c>
      <c r="M897" s="69">
        <v>0</v>
      </c>
      <c r="N897" s="13">
        <v>0</v>
      </c>
      <c r="O897" s="14">
        <v>0</v>
      </c>
      <c r="P897" s="28">
        <v>346600629.16000003</v>
      </c>
      <c r="Q897" s="30">
        <v>4030468007.0699997</v>
      </c>
      <c r="S897" s="91">
        <v>5930753628.6499996</v>
      </c>
      <c r="T897" s="43">
        <f t="shared" si="39"/>
        <v>23723015</v>
      </c>
      <c r="U897" s="43">
        <f>VLOOKUP(A897,'IVC - CÁLCULO INICIAL'!$A$12:$U$1118,21,0)</f>
        <v>16101205.359999999</v>
      </c>
      <c r="V897" s="43">
        <f t="shared" si="40"/>
        <v>7621809.6400000006</v>
      </c>
      <c r="W897" s="46">
        <f t="shared" si="41"/>
        <v>1905452.41</v>
      </c>
    </row>
    <row r="898" spans="1:23" x14ac:dyDescent="0.2">
      <c r="A898" s="26" t="s">
        <v>1746</v>
      </c>
      <c r="B898" s="9">
        <v>890207790</v>
      </c>
      <c r="C898" s="6" t="s">
        <v>1674</v>
      </c>
      <c r="D898" s="6" t="s">
        <v>1747</v>
      </c>
      <c r="E898" s="9" t="s">
        <v>13</v>
      </c>
      <c r="F898" s="19">
        <v>3348</v>
      </c>
      <c r="G898" s="19">
        <v>5081211055.3500004</v>
      </c>
      <c r="H898" s="20">
        <v>1817739774</v>
      </c>
      <c r="I898" s="7">
        <v>0</v>
      </c>
      <c r="J898" s="7">
        <v>1817739774</v>
      </c>
      <c r="K898" s="13">
        <v>0</v>
      </c>
      <c r="L898" s="18">
        <v>51526369</v>
      </c>
      <c r="M898" s="69">
        <v>0</v>
      </c>
      <c r="N898" s="13">
        <v>0</v>
      </c>
      <c r="O898" s="14">
        <v>0</v>
      </c>
      <c r="P898" s="28">
        <v>408498002.27999997</v>
      </c>
      <c r="Q898" s="30">
        <v>2803446910.0700006</v>
      </c>
      <c r="S898" s="91">
        <v>5081211055.3500004</v>
      </c>
      <c r="T898" s="43">
        <f t="shared" si="39"/>
        <v>20324844</v>
      </c>
      <c r="U898" s="43">
        <f>VLOOKUP(A898,'IVC - CÁLCULO INICIAL'!$A$12:$U$1118,21,0)</f>
        <v>13794810.640000001</v>
      </c>
      <c r="V898" s="43">
        <f t="shared" si="40"/>
        <v>6530033.3599999994</v>
      </c>
      <c r="W898" s="46">
        <f t="shared" si="41"/>
        <v>1632508.34</v>
      </c>
    </row>
    <row r="899" spans="1:23" x14ac:dyDescent="0.2">
      <c r="A899" s="26" t="s">
        <v>1748</v>
      </c>
      <c r="B899" s="9">
        <v>890210438</v>
      </c>
      <c r="C899" s="6" t="s">
        <v>1674</v>
      </c>
      <c r="D899" s="6" t="s">
        <v>1749</v>
      </c>
      <c r="E899" s="9" t="s">
        <v>13</v>
      </c>
      <c r="F899" s="19">
        <v>1802</v>
      </c>
      <c r="G899" s="19">
        <v>2741560267.77</v>
      </c>
      <c r="H899" s="20">
        <v>971967611</v>
      </c>
      <c r="I899" s="7">
        <v>0</v>
      </c>
      <c r="J899" s="7">
        <v>971967611</v>
      </c>
      <c r="K899" s="13">
        <v>0</v>
      </c>
      <c r="L899" s="18">
        <v>21133638.27</v>
      </c>
      <c r="M899" s="69">
        <v>0</v>
      </c>
      <c r="N899" s="13">
        <v>0</v>
      </c>
      <c r="O899" s="14">
        <v>0</v>
      </c>
      <c r="P899" s="28">
        <v>219353439.80000001</v>
      </c>
      <c r="Q899" s="30">
        <v>1529105578.7</v>
      </c>
      <c r="S899" s="91">
        <v>2741560267.77</v>
      </c>
      <c r="T899" s="43">
        <f t="shared" si="39"/>
        <v>10966241</v>
      </c>
      <c r="U899" s="43">
        <f>VLOOKUP(A899,'IVC - CÁLCULO INICIAL'!$A$12:$U$1118,21,0)</f>
        <v>7442970.6399999997</v>
      </c>
      <c r="V899" s="43">
        <f t="shared" si="40"/>
        <v>3523270.3600000003</v>
      </c>
      <c r="W899" s="46">
        <f t="shared" si="41"/>
        <v>880817.59</v>
      </c>
    </row>
    <row r="900" spans="1:23" x14ac:dyDescent="0.2">
      <c r="A900" s="26" t="s">
        <v>1750</v>
      </c>
      <c r="B900" s="9">
        <v>890210946</v>
      </c>
      <c r="C900" s="6" t="s">
        <v>1674</v>
      </c>
      <c r="D900" s="6" t="s">
        <v>1751</v>
      </c>
      <c r="E900" s="9" t="s">
        <v>16</v>
      </c>
      <c r="F900" s="19">
        <v>2386</v>
      </c>
      <c r="G900" s="19">
        <v>4710002144.8199997</v>
      </c>
      <c r="H900" s="20">
        <v>1258586890</v>
      </c>
      <c r="I900" s="7">
        <v>0</v>
      </c>
      <c r="J900" s="7">
        <v>1258586890</v>
      </c>
      <c r="K900" s="13">
        <v>0</v>
      </c>
      <c r="L900" s="18">
        <v>41014209.380000003</v>
      </c>
      <c r="M900" s="69">
        <v>0</v>
      </c>
      <c r="N900" s="13">
        <v>0</v>
      </c>
      <c r="O900" s="14">
        <v>0</v>
      </c>
      <c r="P900" s="28">
        <v>294074173.08999997</v>
      </c>
      <c r="Q900" s="30">
        <v>3116326872.3499994</v>
      </c>
      <c r="S900" s="91">
        <v>4710002144.8199997</v>
      </c>
      <c r="T900" s="43">
        <f t="shared" si="39"/>
        <v>18840009</v>
      </c>
      <c r="U900" s="43">
        <f>VLOOKUP(A900,'IVC - CÁLCULO INICIAL'!$A$12:$U$1118,21,0)</f>
        <v>12787028</v>
      </c>
      <c r="V900" s="43">
        <f t="shared" si="40"/>
        <v>6052981</v>
      </c>
      <c r="W900" s="46">
        <f t="shared" si="41"/>
        <v>1513245.25</v>
      </c>
    </row>
    <row r="901" spans="1:23" x14ac:dyDescent="0.2">
      <c r="A901" s="26" t="s">
        <v>1752</v>
      </c>
      <c r="B901" s="9">
        <v>800124166</v>
      </c>
      <c r="C901" s="6" t="s">
        <v>1674</v>
      </c>
      <c r="D901" s="6" t="s">
        <v>1753</v>
      </c>
      <c r="E901" s="9" t="s">
        <v>13</v>
      </c>
      <c r="F901" s="19">
        <v>1161</v>
      </c>
      <c r="G901" s="19">
        <v>1709308542.55</v>
      </c>
      <c r="H901" s="20">
        <v>630162401</v>
      </c>
      <c r="I901" s="7">
        <v>0</v>
      </c>
      <c r="J901" s="7">
        <v>630162401</v>
      </c>
      <c r="K901" s="13">
        <v>0</v>
      </c>
      <c r="L901" s="18">
        <v>14629789.57</v>
      </c>
      <c r="M901" s="69">
        <v>0</v>
      </c>
      <c r="N901" s="13">
        <v>0</v>
      </c>
      <c r="O901" s="14">
        <v>0</v>
      </c>
      <c r="P901" s="28">
        <v>143153088.03</v>
      </c>
      <c r="Q901" s="30">
        <v>921363263.94999993</v>
      </c>
      <c r="S901" s="91">
        <v>1709308542.55</v>
      </c>
      <c r="T901" s="43">
        <f t="shared" si="39"/>
        <v>6837234</v>
      </c>
      <c r="U901" s="43">
        <f>VLOOKUP(A901,'IVC - CÁLCULO INICIAL'!$A$12:$U$1118,21,0)</f>
        <v>4640544.6399999997</v>
      </c>
      <c r="V901" s="43">
        <f t="shared" si="40"/>
        <v>2196689.3600000003</v>
      </c>
      <c r="W901" s="46">
        <f t="shared" si="41"/>
        <v>549172.34</v>
      </c>
    </row>
    <row r="902" spans="1:23" x14ac:dyDescent="0.2">
      <c r="A902" s="26" t="s">
        <v>1754</v>
      </c>
      <c r="B902" s="9">
        <v>890210617</v>
      </c>
      <c r="C902" s="6" t="s">
        <v>1674</v>
      </c>
      <c r="D902" s="6" t="s">
        <v>1755</v>
      </c>
      <c r="E902" s="9" t="s">
        <v>16</v>
      </c>
      <c r="F902" s="19">
        <v>5580</v>
      </c>
      <c r="G902" s="19">
        <v>9467476036.0100002</v>
      </c>
      <c r="H902" s="20">
        <v>2989442298</v>
      </c>
      <c r="I902" s="7">
        <v>0</v>
      </c>
      <c r="J902" s="7">
        <v>2989442298</v>
      </c>
      <c r="K902" s="13">
        <v>0</v>
      </c>
      <c r="L902" s="18">
        <v>61913844.060000002</v>
      </c>
      <c r="M902" s="69">
        <v>0</v>
      </c>
      <c r="N902" s="13">
        <v>0</v>
      </c>
      <c r="O902" s="14">
        <v>0</v>
      </c>
      <c r="P902" s="28">
        <v>687652689.01999998</v>
      </c>
      <c r="Q902" s="30">
        <v>5728467204.9300003</v>
      </c>
      <c r="S902" s="91">
        <v>9467476036.0100002</v>
      </c>
      <c r="T902" s="43">
        <f t="shared" si="39"/>
        <v>37869904</v>
      </c>
      <c r="U902" s="43">
        <f>VLOOKUP(A902,'IVC - CÁLCULO INICIAL'!$A$12:$U$1118,21,0)</f>
        <v>25702935.359999999</v>
      </c>
      <c r="V902" s="43">
        <f t="shared" si="40"/>
        <v>12166968.640000001</v>
      </c>
      <c r="W902" s="46">
        <f t="shared" si="41"/>
        <v>3041742.16</v>
      </c>
    </row>
    <row r="903" spans="1:23" x14ac:dyDescent="0.2">
      <c r="A903" s="26" t="s">
        <v>1756</v>
      </c>
      <c r="B903" s="9">
        <v>890210704</v>
      </c>
      <c r="C903" s="6" t="s">
        <v>1674</v>
      </c>
      <c r="D903" s="6" t="s">
        <v>1757</v>
      </c>
      <c r="E903" s="9" t="s">
        <v>16</v>
      </c>
      <c r="F903" s="19">
        <v>9084</v>
      </c>
      <c r="G903" s="19">
        <v>15304207726.809998</v>
      </c>
      <c r="H903" s="20">
        <v>4935747905</v>
      </c>
      <c r="I903" s="7">
        <v>0</v>
      </c>
      <c r="J903" s="7">
        <v>4935747905</v>
      </c>
      <c r="K903" s="13">
        <v>0</v>
      </c>
      <c r="L903" s="18">
        <v>106404059.36</v>
      </c>
      <c r="M903" s="69">
        <v>0</v>
      </c>
      <c r="N903" s="13">
        <v>0</v>
      </c>
      <c r="O903" s="14">
        <v>0</v>
      </c>
      <c r="P903" s="28">
        <v>1107371131.45</v>
      </c>
      <c r="Q903" s="30">
        <v>9154684630.9999981</v>
      </c>
      <c r="S903" s="91">
        <v>15304207726.809998</v>
      </c>
      <c r="T903" s="43">
        <f t="shared" si="39"/>
        <v>61216831</v>
      </c>
      <c r="U903" s="43">
        <f>VLOOKUP(A903,'IVC - CÁLCULO INICIAL'!$A$12:$U$1118,21,0)</f>
        <v>41548884</v>
      </c>
      <c r="V903" s="43">
        <f t="shared" si="40"/>
        <v>19667947</v>
      </c>
      <c r="W903" s="46">
        <f t="shared" si="41"/>
        <v>4916986.75</v>
      </c>
    </row>
    <row r="904" spans="1:23" x14ac:dyDescent="0.2">
      <c r="A904" s="26" t="s">
        <v>1758</v>
      </c>
      <c r="B904" s="9">
        <v>890205308</v>
      </c>
      <c r="C904" s="6" t="s">
        <v>1674</v>
      </c>
      <c r="D904" s="6" t="s">
        <v>857</v>
      </c>
      <c r="E904" s="9" t="s">
        <v>16</v>
      </c>
      <c r="F904" s="19">
        <v>3106</v>
      </c>
      <c r="G904" s="19">
        <v>6255209164.2399998</v>
      </c>
      <c r="H904" s="20">
        <v>1640820002</v>
      </c>
      <c r="I904" s="7">
        <v>0</v>
      </c>
      <c r="J904" s="7">
        <v>1640820002</v>
      </c>
      <c r="K904" s="13">
        <v>0</v>
      </c>
      <c r="L904" s="18">
        <v>40249234.990000002</v>
      </c>
      <c r="M904" s="69">
        <v>0</v>
      </c>
      <c r="N904" s="13">
        <v>0</v>
      </c>
      <c r="O904" s="14">
        <v>0</v>
      </c>
      <c r="P904" s="28">
        <v>382974583.49000001</v>
      </c>
      <c r="Q904" s="30">
        <v>4191165343.7600002</v>
      </c>
      <c r="S904" s="91">
        <v>6255209164.2399998</v>
      </c>
      <c r="T904" s="43">
        <f t="shared" si="39"/>
        <v>25020837</v>
      </c>
      <c r="U904" s="43">
        <f>VLOOKUP(A904,'IVC - CÁLCULO INICIAL'!$A$12:$U$1118,21,0)</f>
        <v>16982059.359999999</v>
      </c>
      <c r="V904" s="43">
        <f t="shared" si="40"/>
        <v>8038777.6400000006</v>
      </c>
      <c r="W904" s="46">
        <f t="shared" si="41"/>
        <v>2009694.41</v>
      </c>
    </row>
    <row r="905" spans="1:23" x14ac:dyDescent="0.2">
      <c r="A905" s="26" t="s">
        <v>1759</v>
      </c>
      <c r="B905" s="9">
        <v>890206110</v>
      </c>
      <c r="C905" s="6" t="s">
        <v>1674</v>
      </c>
      <c r="D905" s="6" t="s">
        <v>1760</v>
      </c>
      <c r="E905" s="9" t="s">
        <v>13</v>
      </c>
      <c r="F905" s="19">
        <v>24832</v>
      </c>
      <c r="G905" s="19">
        <v>36241622617.760002</v>
      </c>
      <c r="H905" s="20">
        <v>13519397194</v>
      </c>
      <c r="I905" s="7">
        <v>0</v>
      </c>
      <c r="J905" s="7">
        <v>13519397194</v>
      </c>
      <c r="K905" s="13">
        <v>0</v>
      </c>
      <c r="L905" s="18">
        <v>583510011.08000004</v>
      </c>
      <c r="M905" s="69">
        <v>0</v>
      </c>
      <c r="N905" s="13">
        <v>0</v>
      </c>
      <c r="O905" s="14">
        <v>0</v>
      </c>
      <c r="P905" s="28">
        <v>3039752867.5700002</v>
      </c>
      <c r="Q905" s="30">
        <v>19098962545.110001</v>
      </c>
      <c r="S905" s="91">
        <v>36241622617.760002</v>
      </c>
      <c r="T905" s="43">
        <f t="shared" si="39"/>
        <v>144966490</v>
      </c>
      <c r="U905" s="43">
        <f>VLOOKUP(A905,'IVC - CÁLCULO INICIAL'!$A$12:$U$1118,21,0)</f>
        <v>98391174.640000001</v>
      </c>
      <c r="V905" s="43">
        <f t="shared" si="40"/>
        <v>46575315.359999999</v>
      </c>
      <c r="W905" s="46">
        <f t="shared" si="41"/>
        <v>11643828.84</v>
      </c>
    </row>
    <row r="906" spans="1:23" x14ac:dyDescent="0.2">
      <c r="A906" s="26" t="s">
        <v>1761</v>
      </c>
      <c r="B906" s="9">
        <v>890204537</v>
      </c>
      <c r="C906" s="6" t="s">
        <v>1674</v>
      </c>
      <c r="D906" s="6" t="s">
        <v>1762</v>
      </c>
      <c r="E906" s="9" t="s">
        <v>13</v>
      </c>
      <c r="F906" s="19">
        <v>7355</v>
      </c>
      <c r="G906" s="19">
        <v>11043859662.709999</v>
      </c>
      <c r="H906" s="20">
        <v>4003119867</v>
      </c>
      <c r="I906" s="7">
        <v>0</v>
      </c>
      <c r="J906" s="7">
        <v>4003119867</v>
      </c>
      <c r="K906" s="13">
        <v>0</v>
      </c>
      <c r="L906" s="18">
        <v>96499452.069999993</v>
      </c>
      <c r="M906" s="69">
        <v>0</v>
      </c>
      <c r="N906" s="13">
        <v>0</v>
      </c>
      <c r="O906" s="14">
        <v>0</v>
      </c>
      <c r="P906" s="28">
        <v>906143018.03999996</v>
      </c>
      <c r="Q906" s="30">
        <v>6038097325.5999994</v>
      </c>
      <c r="S906" s="91">
        <v>11043859662.709999</v>
      </c>
      <c r="T906" s="43">
        <f t="shared" si="39"/>
        <v>44175439</v>
      </c>
      <c r="U906" s="43">
        <f>VLOOKUP(A906,'IVC - CÁLCULO INICIAL'!$A$12:$U$1118,21,0)</f>
        <v>29982606.640000001</v>
      </c>
      <c r="V906" s="43">
        <f t="shared" si="40"/>
        <v>14192832.359999999</v>
      </c>
      <c r="W906" s="46">
        <f t="shared" si="41"/>
        <v>3548208.09</v>
      </c>
    </row>
    <row r="907" spans="1:23" x14ac:dyDescent="0.2">
      <c r="A907" s="26" t="s">
        <v>1763</v>
      </c>
      <c r="B907" s="9">
        <v>890210947</v>
      </c>
      <c r="C907" s="6" t="s">
        <v>1674</v>
      </c>
      <c r="D907" s="6" t="s">
        <v>1764</v>
      </c>
      <c r="E907" s="9" t="s">
        <v>16</v>
      </c>
      <c r="F907" s="19">
        <v>1625</v>
      </c>
      <c r="G907" s="19">
        <v>3272854246.9200001</v>
      </c>
      <c r="H907" s="20">
        <v>857988857</v>
      </c>
      <c r="I907" s="7">
        <v>0</v>
      </c>
      <c r="J907" s="7">
        <v>857988857</v>
      </c>
      <c r="K907" s="13">
        <v>0</v>
      </c>
      <c r="L907" s="18">
        <v>25260791.34</v>
      </c>
      <c r="M907" s="69">
        <v>0</v>
      </c>
      <c r="N907" s="13">
        <v>0</v>
      </c>
      <c r="O907" s="14">
        <v>0</v>
      </c>
      <c r="P907" s="28">
        <v>200241701.09</v>
      </c>
      <c r="Q907" s="30">
        <v>2189362897.4899998</v>
      </c>
      <c r="S907" s="91">
        <v>3272854246.9200001</v>
      </c>
      <c r="T907" s="43">
        <f t="shared" si="39"/>
        <v>13091417</v>
      </c>
      <c r="U907" s="43">
        <f>VLOOKUP(A907,'IVC - CÁLCULO INICIAL'!$A$12:$U$1118,21,0)</f>
        <v>8885363.3599999994</v>
      </c>
      <c r="V907" s="43">
        <f t="shared" si="40"/>
        <v>4206053.6400000006</v>
      </c>
      <c r="W907" s="46">
        <f t="shared" si="41"/>
        <v>1051513.4099999999</v>
      </c>
    </row>
    <row r="908" spans="1:23" x14ac:dyDescent="0.2">
      <c r="A908" s="26" t="s">
        <v>1765</v>
      </c>
      <c r="B908" s="9">
        <v>890205229</v>
      </c>
      <c r="C908" s="6" t="s">
        <v>1674</v>
      </c>
      <c r="D908" s="6" t="s">
        <v>1766</v>
      </c>
      <c r="E908" s="9" t="s">
        <v>13</v>
      </c>
      <c r="F908" s="19">
        <v>14080</v>
      </c>
      <c r="G908" s="19">
        <v>21834067698.950001</v>
      </c>
      <c r="H908" s="20">
        <v>7659819072</v>
      </c>
      <c r="I908" s="7">
        <v>0</v>
      </c>
      <c r="J908" s="7">
        <v>7659819072</v>
      </c>
      <c r="K908" s="13">
        <v>0</v>
      </c>
      <c r="L908" s="18">
        <v>359886334.74000001</v>
      </c>
      <c r="M908" s="69">
        <v>0</v>
      </c>
      <c r="N908" s="13">
        <v>0</v>
      </c>
      <c r="O908" s="14">
        <v>0</v>
      </c>
      <c r="P908" s="28">
        <v>1723139022.5999999</v>
      </c>
      <c r="Q908" s="30">
        <v>12091223269.610001</v>
      </c>
      <c r="S908" s="91">
        <v>21834067698.950001</v>
      </c>
      <c r="T908" s="43">
        <f t="shared" si="39"/>
        <v>87336271</v>
      </c>
      <c r="U908" s="43">
        <f>VLOOKUP(A908,'IVC - CÁLCULO INICIAL'!$A$12:$U$1118,21,0)</f>
        <v>59276583.359999999</v>
      </c>
      <c r="V908" s="43">
        <f t="shared" si="40"/>
        <v>28059687.640000001</v>
      </c>
      <c r="W908" s="46">
        <f t="shared" si="41"/>
        <v>7014921.9100000001</v>
      </c>
    </row>
    <row r="909" spans="1:23" x14ac:dyDescent="0.2">
      <c r="A909" s="26" t="s">
        <v>1767</v>
      </c>
      <c r="B909" s="9">
        <v>890206696</v>
      </c>
      <c r="C909" s="6" t="s">
        <v>1674</v>
      </c>
      <c r="D909" s="6" t="s">
        <v>1768</v>
      </c>
      <c r="E909" s="9" t="s">
        <v>13</v>
      </c>
      <c r="F909" s="19">
        <v>3513</v>
      </c>
      <c r="G909" s="19">
        <v>5622583226.0100002</v>
      </c>
      <c r="H909" s="20">
        <v>1905797954</v>
      </c>
      <c r="I909" s="7">
        <v>0</v>
      </c>
      <c r="J909" s="7">
        <v>1905797954</v>
      </c>
      <c r="K909" s="13">
        <v>0</v>
      </c>
      <c r="L909" s="18">
        <v>39370499.969999999</v>
      </c>
      <c r="M909" s="69">
        <v>0</v>
      </c>
      <c r="N909" s="13">
        <v>0</v>
      </c>
      <c r="O909" s="14">
        <v>0</v>
      </c>
      <c r="P909" s="28">
        <v>432911707.22000003</v>
      </c>
      <c r="Q909" s="30">
        <v>3244503064.8200006</v>
      </c>
      <c r="S909" s="91">
        <v>5622583226.0100002</v>
      </c>
      <c r="T909" s="43">
        <f t="shared" ref="T909:T972" si="42">+ROUND(S909*0.004,0)</f>
        <v>22490333</v>
      </c>
      <c r="U909" s="43">
        <f>VLOOKUP(A909,'IVC - CÁLCULO INICIAL'!$A$12:$U$1118,21,0)</f>
        <v>15264564</v>
      </c>
      <c r="V909" s="43">
        <f t="shared" ref="V909:V972" si="43">+T909-U909</f>
        <v>7225769</v>
      </c>
      <c r="W909" s="46">
        <f t="shared" ref="W909:W972" si="44">ROUND(V909/4,2)</f>
        <v>1806442.25</v>
      </c>
    </row>
    <row r="910" spans="1:23" x14ac:dyDescent="0.2">
      <c r="A910" s="26" t="s">
        <v>1769</v>
      </c>
      <c r="B910" s="9">
        <v>890205632</v>
      </c>
      <c r="C910" s="6" t="s">
        <v>1674</v>
      </c>
      <c r="D910" s="6" t="s">
        <v>1770</v>
      </c>
      <c r="E910" s="9" t="s">
        <v>13</v>
      </c>
      <c r="F910" s="19">
        <v>8276</v>
      </c>
      <c r="G910" s="19">
        <v>12266856740.389999</v>
      </c>
      <c r="H910" s="20">
        <v>4514636785</v>
      </c>
      <c r="I910" s="7">
        <v>0</v>
      </c>
      <c r="J910" s="7">
        <v>4514636785</v>
      </c>
      <c r="K910" s="13">
        <v>0</v>
      </c>
      <c r="L910" s="18">
        <v>93294159.290000007</v>
      </c>
      <c r="M910" s="69">
        <v>0</v>
      </c>
      <c r="N910" s="13">
        <v>0</v>
      </c>
      <c r="O910" s="14">
        <v>0</v>
      </c>
      <c r="P910" s="28">
        <v>1018100816.4299999</v>
      </c>
      <c r="Q910" s="30">
        <v>6640824979.6699991</v>
      </c>
      <c r="S910" s="91">
        <v>12266856740.389999</v>
      </c>
      <c r="T910" s="43">
        <f t="shared" si="42"/>
        <v>49067427</v>
      </c>
      <c r="U910" s="43">
        <f>VLOOKUP(A910,'IVC - CÁLCULO INICIAL'!$A$12:$U$1118,21,0)</f>
        <v>33302881.359999999</v>
      </c>
      <c r="V910" s="43">
        <f t="shared" si="43"/>
        <v>15764545.640000001</v>
      </c>
      <c r="W910" s="46">
        <f t="shared" si="44"/>
        <v>3941136.41</v>
      </c>
    </row>
    <row r="911" spans="1:23" x14ac:dyDescent="0.2">
      <c r="A911" s="26" t="s">
        <v>1771</v>
      </c>
      <c r="B911" s="9">
        <v>890205326</v>
      </c>
      <c r="C911" s="6" t="s">
        <v>1674</v>
      </c>
      <c r="D911" s="6" t="s">
        <v>1772</v>
      </c>
      <c r="E911" s="9" t="s">
        <v>13</v>
      </c>
      <c r="F911" s="19">
        <v>3328</v>
      </c>
      <c r="G911" s="19">
        <v>5739504864.3699999</v>
      </c>
      <c r="H911" s="20">
        <v>1711100158</v>
      </c>
      <c r="I911" s="7">
        <v>0</v>
      </c>
      <c r="J911" s="7">
        <v>1711100158</v>
      </c>
      <c r="K911" s="13">
        <v>0</v>
      </c>
      <c r="L911" s="18">
        <v>43207859.600000001</v>
      </c>
      <c r="M911" s="69">
        <v>0</v>
      </c>
      <c r="N911" s="13">
        <v>0</v>
      </c>
      <c r="O911" s="14">
        <v>0</v>
      </c>
      <c r="P911" s="28">
        <v>410100922.30000001</v>
      </c>
      <c r="Q911" s="30">
        <v>3575095924.4699998</v>
      </c>
      <c r="S911" s="91">
        <v>5739504864.3699999</v>
      </c>
      <c r="T911" s="43">
        <f t="shared" si="42"/>
        <v>22958019</v>
      </c>
      <c r="U911" s="43">
        <f>VLOOKUP(A911,'IVC - CÁLCULO INICIAL'!$A$12:$U$1118,21,0)</f>
        <v>15581990.640000001</v>
      </c>
      <c r="V911" s="43">
        <f t="shared" si="43"/>
        <v>7376028.3599999994</v>
      </c>
      <c r="W911" s="46">
        <f t="shared" si="44"/>
        <v>1844007.09</v>
      </c>
    </row>
    <row r="912" spans="1:23" x14ac:dyDescent="0.2">
      <c r="A912" s="26" t="s">
        <v>1773</v>
      </c>
      <c r="B912" s="9">
        <v>890205124</v>
      </c>
      <c r="C912" s="6" t="s">
        <v>1674</v>
      </c>
      <c r="D912" s="6" t="s">
        <v>1774</v>
      </c>
      <c r="E912" s="9" t="s">
        <v>13</v>
      </c>
      <c r="F912" s="19">
        <v>3527</v>
      </c>
      <c r="G912" s="19">
        <v>5487328317.8100004</v>
      </c>
      <c r="H912" s="20">
        <v>1891866144</v>
      </c>
      <c r="I912" s="7">
        <v>0</v>
      </c>
      <c r="J912" s="7">
        <v>1891866144</v>
      </c>
      <c r="K912" s="13">
        <v>0</v>
      </c>
      <c r="L912" s="18">
        <v>42309644.609999999</v>
      </c>
      <c r="M912" s="69">
        <v>0</v>
      </c>
      <c r="N912" s="13">
        <v>0</v>
      </c>
      <c r="O912" s="14">
        <v>0</v>
      </c>
      <c r="P912" s="28">
        <v>434268024.16000003</v>
      </c>
      <c r="Q912" s="30">
        <v>3118884505.0400004</v>
      </c>
      <c r="S912" s="91">
        <v>5487328317.8100004</v>
      </c>
      <c r="T912" s="43">
        <f t="shared" si="42"/>
        <v>21949313</v>
      </c>
      <c r="U912" s="43">
        <f>VLOOKUP(A912,'IVC - CÁLCULO INICIAL'!$A$12:$U$1118,21,0)</f>
        <v>14897364.640000001</v>
      </c>
      <c r="V912" s="43">
        <f t="shared" si="43"/>
        <v>7051948.3599999994</v>
      </c>
      <c r="W912" s="46">
        <f t="shared" si="44"/>
        <v>1762987.09</v>
      </c>
    </row>
    <row r="913" spans="1:23" x14ac:dyDescent="0.2">
      <c r="A913" s="26" t="s">
        <v>1775</v>
      </c>
      <c r="B913" s="9">
        <v>890210948</v>
      </c>
      <c r="C913" s="6" t="s">
        <v>1674</v>
      </c>
      <c r="D913" s="6" t="s">
        <v>1776</v>
      </c>
      <c r="E913" s="9" t="s">
        <v>13</v>
      </c>
      <c r="F913" s="19">
        <v>7598</v>
      </c>
      <c r="G913" s="19">
        <v>11891635278.790001</v>
      </c>
      <c r="H913" s="20">
        <v>4146261410</v>
      </c>
      <c r="I913" s="7">
        <v>0</v>
      </c>
      <c r="J913" s="7">
        <v>4146261410</v>
      </c>
      <c r="K913" s="13">
        <v>0</v>
      </c>
      <c r="L913" s="18">
        <v>113367543.73999999</v>
      </c>
      <c r="M913" s="69">
        <v>0</v>
      </c>
      <c r="N913" s="13">
        <v>0</v>
      </c>
      <c r="O913" s="14">
        <v>0</v>
      </c>
      <c r="P913" s="28">
        <v>934132467.63999999</v>
      </c>
      <c r="Q913" s="30">
        <v>6697873857.4100008</v>
      </c>
      <c r="S913" s="91">
        <v>11891635278.790001</v>
      </c>
      <c r="T913" s="43">
        <f t="shared" si="42"/>
        <v>47566541</v>
      </c>
      <c r="U913" s="43">
        <f>VLOOKUP(A913,'IVC - CÁLCULO INICIAL'!$A$12:$U$1118,21,0)</f>
        <v>32284204.640000001</v>
      </c>
      <c r="V913" s="43">
        <f t="shared" si="43"/>
        <v>15282336.359999999</v>
      </c>
      <c r="W913" s="46">
        <f t="shared" si="44"/>
        <v>3820584.09</v>
      </c>
    </row>
    <row r="914" spans="1:23" x14ac:dyDescent="0.2">
      <c r="A914" s="26" t="s">
        <v>1777</v>
      </c>
      <c r="B914" s="9">
        <v>890208148</v>
      </c>
      <c r="C914" s="6" t="s">
        <v>1674</v>
      </c>
      <c r="D914" s="6" t="s">
        <v>1778</v>
      </c>
      <c r="E914" s="9" t="s">
        <v>16</v>
      </c>
      <c r="F914" s="19">
        <v>3112</v>
      </c>
      <c r="G914" s="19">
        <v>6257975661.75</v>
      </c>
      <c r="H914" s="20">
        <v>1670353165</v>
      </c>
      <c r="I914" s="7">
        <v>0</v>
      </c>
      <c r="J914" s="7">
        <v>1670353165</v>
      </c>
      <c r="K914" s="13">
        <v>0</v>
      </c>
      <c r="L914" s="18">
        <v>41781711.100000001</v>
      </c>
      <c r="M914" s="69">
        <v>0</v>
      </c>
      <c r="N914" s="13">
        <v>0</v>
      </c>
      <c r="O914" s="14">
        <v>0</v>
      </c>
      <c r="P914" s="28">
        <v>383714392.73000002</v>
      </c>
      <c r="Q914" s="30">
        <v>4162126392.9199996</v>
      </c>
      <c r="S914" s="91">
        <v>6257975661.75</v>
      </c>
      <c r="T914" s="43">
        <f t="shared" si="42"/>
        <v>25031903</v>
      </c>
      <c r="U914" s="43">
        <f>VLOOKUP(A914,'IVC - CÁLCULO INICIAL'!$A$12:$U$1118,21,0)</f>
        <v>16989570</v>
      </c>
      <c r="V914" s="43">
        <f t="shared" si="43"/>
        <v>8042333</v>
      </c>
      <c r="W914" s="46">
        <f t="shared" si="44"/>
        <v>2010583.25</v>
      </c>
    </row>
    <row r="915" spans="1:23" x14ac:dyDescent="0.2">
      <c r="A915" s="26" t="s">
        <v>1779</v>
      </c>
      <c r="B915" s="9">
        <v>800099818</v>
      </c>
      <c r="C915" s="6" t="s">
        <v>1674</v>
      </c>
      <c r="D915" s="6" t="s">
        <v>1780</v>
      </c>
      <c r="E915" s="9" t="s">
        <v>13</v>
      </c>
      <c r="F915" s="19">
        <v>1052</v>
      </c>
      <c r="G915" s="19">
        <v>1734620174.3699999</v>
      </c>
      <c r="H915" s="20">
        <v>553397828</v>
      </c>
      <c r="I915" s="7">
        <v>0</v>
      </c>
      <c r="J915" s="7">
        <v>553397828</v>
      </c>
      <c r="K915" s="13">
        <v>0</v>
      </c>
      <c r="L915" s="18">
        <v>12470927.85</v>
      </c>
      <c r="M915" s="69">
        <v>0</v>
      </c>
      <c r="N915" s="13">
        <v>0</v>
      </c>
      <c r="O915" s="14">
        <v>0</v>
      </c>
      <c r="P915" s="28">
        <v>129713220.16</v>
      </c>
      <c r="Q915" s="30">
        <v>1039038198.36</v>
      </c>
      <c r="S915" s="91">
        <v>1734620174.3699999</v>
      </c>
      <c r="T915" s="43">
        <f t="shared" si="42"/>
        <v>6938481</v>
      </c>
      <c r="U915" s="43">
        <f>VLOOKUP(A915,'IVC - CÁLCULO INICIAL'!$A$12:$U$1118,21,0)</f>
        <v>4709262.6399999997</v>
      </c>
      <c r="V915" s="43">
        <f t="shared" si="43"/>
        <v>2229218.3600000003</v>
      </c>
      <c r="W915" s="46">
        <f t="shared" si="44"/>
        <v>557304.59</v>
      </c>
    </row>
    <row r="916" spans="1:23" x14ac:dyDescent="0.2">
      <c r="A916" s="26" t="s">
        <v>1781</v>
      </c>
      <c r="B916" s="9">
        <v>800003253</v>
      </c>
      <c r="C916" s="6" t="s">
        <v>1674</v>
      </c>
      <c r="D916" s="6" t="s">
        <v>1782</v>
      </c>
      <c r="E916" s="9" t="s">
        <v>13</v>
      </c>
      <c r="F916" s="19">
        <v>1721</v>
      </c>
      <c r="G916" s="19">
        <v>2736982317.3099999</v>
      </c>
      <c r="H916" s="20">
        <v>907163315</v>
      </c>
      <c r="I916" s="7">
        <v>0</v>
      </c>
      <c r="J916" s="7">
        <v>907163315</v>
      </c>
      <c r="K916" s="13">
        <v>0</v>
      </c>
      <c r="L916" s="18">
        <v>24314752.859999999</v>
      </c>
      <c r="M916" s="69">
        <v>0</v>
      </c>
      <c r="N916" s="13">
        <v>0</v>
      </c>
      <c r="O916" s="14">
        <v>0</v>
      </c>
      <c r="P916" s="28">
        <v>212078648.94</v>
      </c>
      <c r="Q916" s="30">
        <v>1593425600.51</v>
      </c>
      <c r="S916" s="91">
        <v>2736982317.3099999</v>
      </c>
      <c r="T916" s="43">
        <f t="shared" si="42"/>
        <v>10947929</v>
      </c>
      <c r="U916" s="43">
        <f>VLOOKUP(A916,'IVC - CÁLCULO INICIAL'!$A$12:$U$1118,21,0)</f>
        <v>7430542</v>
      </c>
      <c r="V916" s="43">
        <f t="shared" si="43"/>
        <v>3517387</v>
      </c>
      <c r="W916" s="46">
        <f t="shared" si="44"/>
        <v>879346.75</v>
      </c>
    </row>
    <row r="917" spans="1:23" x14ac:dyDescent="0.2">
      <c r="A917" s="26" t="s">
        <v>1783</v>
      </c>
      <c r="B917" s="9">
        <v>800099819</v>
      </c>
      <c r="C917" s="6" t="s">
        <v>1674</v>
      </c>
      <c r="D917" s="6" t="s">
        <v>1784</v>
      </c>
      <c r="E917" s="9" t="s">
        <v>13</v>
      </c>
      <c r="F917" s="19">
        <v>3410</v>
      </c>
      <c r="G917" s="19">
        <v>5053812098.96</v>
      </c>
      <c r="H917" s="20">
        <v>1842207345</v>
      </c>
      <c r="I917" s="7">
        <v>0</v>
      </c>
      <c r="J917" s="7">
        <v>1842207345</v>
      </c>
      <c r="K917" s="13">
        <v>0</v>
      </c>
      <c r="L917" s="18">
        <v>53922982.710000001</v>
      </c>
      <c r="M917" s="69">
        <v>0</v>
      </c>
      <c r="N917" s="13">
        <v>0</v>
      </c>
      <c r="O917" s="14">
        <v>0</v>
      </c>
      <c r="P917" s="28">
        <v>420211648.58999997</v>
      </c>
      <c r="Q917" s="30">
        <v>2737470122.6599998</v>
      </c>
      <c r="S917" s="91">
        <v>5053812098.96</v>
      </c>
      <c r="T917" s="43">
        <f t="shared" si="42"/>
        <v>20215248</v>
      </c>
      <c r="U917" s="43">
        <f>VLOOKUP(A917,'IVC - CÁLCULO INICIAL'!$A$12:$U$1118,21,0)</f>
        <v>13720426</v>
      </c>
      <c r="V917" s="43">
        <f t="shared" si="43"/>
        <v>6494822</v>
      </c>
      <c r="W917" s="46">
        <f t="shared" si="44"/>
        <v>1623705.5</v>
      </c>
    </row>
    <row r="918" spans="1:23" x14ac:dyDescent="0.2">
      <c r="A918" s="26" t="s">
        <v>1785</v>
      </c>
      <c r="B918" s="9">
        <v>890205383</v>
      </c>
      <c r="C918" s="6" t="s">
        <v>1674</v>
      </c>
      <c r="D918" s="6" t="s">
        <v>1786</v>
      </c>
      <c r="E918" s="9" t="s">
        <v>13</v>
      </c>
      <c r="F918" s="19">
        <v>67005</v>
      </c>
      <c r="G918" s="19">
        <v>97713661430.690002</v>
      </c>
      <c r="H918" s="20">
        <v>36198633699</v>
      </c>
      <c r="I918" s="7">
        <v>0</v>
      </c>
      <c r="J918" s="7">
        <v>36198633699</v>
      </c>
      <c r="K918" s="13">
        <v>0</v>
      </c>
      <c r="L918" s="18">
        <v>1345565438.1600001</v>
      </c>
      <c r="M918" s="69">
        <v>0</v>
      </c>
      <c r="N918" s="13">
        <v>0</v>
      </c>
      <c r="O918" s="14">
        <v>0</v>
      </c>
      <c r="P918" s="28">
        <v>8133586091.3000002</v>
      </c>
      <c r="Q918" s="30">
        <v>52035876202.229996</v>
      </c>
      <c r="S918" s="91">
        <v>97713661430.690002</v>
      </c>
      <c r="T918" s="43">
        <f t="shared" si="42"/>
        <v>390854646</v>
      </c>
      <c r="U918" s="43">
        <f>VLOOKUP(A918,'IVC - CÁLCULO INICIAL'!$A$12:$U$1118,21,0)</f>
        <v>265279566.63999999</v>
      </c>
      <c r="V918" s="43">
        <f t="shared" si="43"/>
        <v>125575079.36000001</v>
      </c>
      <c r="W918" s="46">
        <f t="shared" si="44"/>
        <v>31393769.84</v>
      </c>
    </row>
    <row r="919" spans="1:23" x14ac:dyDescent="0.2">
      <c r="A919" s="26" t="s">
        <v>1787</v>
      </c>
      <c r="B919" s="9">
        <v>890204265</v>
      </c>
      <c r="C919" s="6" t="s">
        <v>1674</v>
      </c>
      <c r="D919" s="6" t="s">
        <v>1788</v>
      </c>
      <c r="E919" s="9" t="s">
        <v>13</v>
      </c>
      <c r="F919" s="19">
        <v>2169</v>
      </c>
      <c r="G919" s="19">
        <v>3502735696.7399998</v>
      </c>
      <c r="H919" s="20">
        <v>1177565843</v>
      </c>
      <c r="I919" s="7">
        <v>0</v>
      </c>
      <c r="J919" s="7">
        <v>1177565843</v>
      </c>
      <c r="K919" s="13">
        <v>0</v>
      </c>
      <c r="L919" s="18">
        <v>28960700.93</v>
      </c>
      <c r="M919" s="69">
        <v>0</v>
      </c>
      <c r="N919" s="13">
        <v>0</v>
      </c>
      <c r="O919" s="14">
        <v>0</v>
      </c>
      <c r="P919" s="28">
        <v>267194437.34999999</v>
      </c>
      <c r="Q919" s="30">
        <v>2029014715.46</v>
      </c>
      <c r="S919" s="91">
        <v>3502735696.7399998</v>
      </c>
      <c r="T919" s="43">
        <f t="shared" si="42"/>
        <v>14010943</v>
      </c>
      <c r="U919" s="43">
        <f>VLOOKUP(A919,'IVC - CÁLCULO INICIAL'!$A$12:$U$1118,21,0)</f>
        <v>9509460.6400000006</v>
      </c>
      <c r="V919" s="43">
        <f t="shared" si="43"/>
        <v>4501482.3599999994</v>
      </c>
      <c r="W919" s="46">
        <f t="shared" si="44"/>
        <v>1125370.5900000001</v>
      </c>
    </row>
    <row r="920" spans="1:23" x14ac:dyDescent="0.2">
      <c r="A920" s="26" t="s">
        <v>1789</v>
      </c>
      <c r="B920" s="9">
        <v>890209299</v>
      </c>
      <c r="C920" s="6" t="s">
        <v>1674</v>
      </c>
      <c r="D920" s="6" t="s">
        <v>1790</v>
      </c>
      <c r="E920" s="9" t="s">
        <v>13</v>
      </c>
      <c r="F920" s="19">
        <v>7645</v>
      </c>
      <c r="G920" s="19">
        <v>13216488136.49</v>
      </c>
      <c r="H920" s="20">
        <v>4081320374</v>
      </c>
      <c r="I920" s="7">
        <v>0</v>
      </c>
      <c r="J920" s="7">
        <v>4081320374</v>
      </c>
      <c r="K920" s="13">
        <v>0</v>
      </c>
      <c r="L920" s="18">
        <v>140067486.03</v>
      </c>
      <c r="M920" s="69">
        <v>0</v>
      </c>
      <c r="N920" s="13">
        <v>116542061</v>
      </c>
      <c r="O920" s="14">
        <v>0</v>
      </c>
      <c r="P920" s="28">
        <v>942270369.27999997</v>
      </c>
      <c r="Q920" s="30">
        <v>7936287846.1799994</v>
      </c>
      <c r="S920" s="91">
        <v>13216488136.49</v>
      </c>
      <c r="T920" s="43">
        <f t="shared" si="42"/>
        <v>52865953</v>
      </c>
      <c r="U920" s="43">
        <f>VLOOKUP(A920,'IVC - CÁLCULO INICIAL'!$A$12:$U$1118,21,0)</f>
        <v>35881004</v>
      </c>
      <c r="V920" s="43">
        <f t="shared" si="43"/>
        <v>16984949</v>
      </c>
      <c r="W920" s="46">
        <f t="shared" si="44"/>
        <v>4246237.25</v>
      </c>
    </row>
    <row r="921" spans="1:23" x14ac:dyDescent="0.2">
      <c r="A921" s="26" t="s">
        <v>1791</v>
      </c>
      <c r="B921" s="9">
        <v>800060525</v>
      </c>
      <c r="C921" s="6" t="s">
        <v>1674</v>
      </c>
      <c r="D921" s="6" t="s">
        <v>1792</v>
      </c>
      <c r="E921" s="9" t="s">
        <v>13</v>
      </c>
      <c r="F921" s="19">
        <v>4428</v>
      </c>
      <c r="G921" s="19">
        <v>6107235025.3500004</v>
      </c>
      <c r="H921" s="20">
        <v>2378636282</v>
      </c>
      <c r="I921" s="7">
        <v>0</v>
      </c>
      <c r="J921" s="7">
        <v>2378636282</v>
      </c>
      <c r="K921" s="13">
        <v>0</v>
      </c>
      <c r="L921" s="18">
        <v>55387772.950000003</v>
      </c>
      <c r="M921" s="69">
        <v>0</v>
      </c>
      <c r="N921" s="13">
        <v>0</v>
      </c>
      <c r="O921" s="14">
        <v>0</v>
      </c>
      <c r="P921" s="28">
        <v>545362711.76999998</v>
      </c>
      <c r="Q921" s="30">
        <v>3127848258.6300006</v>
      </c>
      <c r="S921" s="91">
        <v>6107235025.3500004</v>
      </c>
      <c r="T921" s="43">
        <f t="shared" si="42"/>
        <v>24428940</v>
      </c>
      <c r="U921" s="43">
        <f>VLOOKUP(A921,'IVC - CÁLCULO INICIAL'!$A$12:$U$1118,21,0)</f>
        <v>16580329.359999999</v>
      </c>
      <c r="V921" s="43">
        <f t="shared" si="43"/>
        <v>7848610.6400000006</v>
      </c>
      <c r="W921" s="46">
        <f t="shared" si="44"/>
        <v>1962152.66</v>
      </c>
    </row>
    <row r="922" spans="1:23" x14ac:dyDescent="0.2">
      <c r="A922" s="26" t="s">
        <v>1793</v>
      </c>
      <c r="B922" s="9">
        <v>890201190</v>
      </c>
      <c r="C922" s="6" t="s">
        <v>1674</v>
      </c>
      <c r="D922" s="6" t="s">
        <v>1794</v>
      </c>
      <c r="E922" s="9" t="s">
        <v>13</v>
      </c>
      <c r="F922" s="19">
        <v>18883</v>
      </c>
      <c r="G922" s="19">
        <v>27136900954.200001</v>
      </c>
      <c r="H922" s="20">
        <v>10306043043</v>
      </c>
      <c r="I922" s="7">
        <v>0</v>
      </c>
      <c r="J922" s="7">
        <v>10306043043</v>
      </c>
      <c r="K922" s="13">
        <v>0</v>
      </c>
      <c r="L922" s="18">
        <v>253360376.06999999</v>
      </c>
      <c r="M922" s="69">
        <v>0</v>
      </c>
      <c r="N922" s="13">
        <v>0</v>
      </c>
      <c r="O922" s="14">
        <v>0</v>
      </c>
      <c r="P922" s="28">
        <v>2326330156.6700001</v>
      </c>
      <c r="Q922" s="30">
        <v>14251167378.460001</v>
      </c>
      <c r="S922" s="91">
        <v>27136900954.200001</v>
      </c>
      <c r="T922" s="43">
        <f t="shared" si="42"/>
        <v>108547604</v>
      </c>
      <c r="U922" s="43">
        <f>VLOOKUP(A922,'IVC - CÁLCULO INICIAL'!$A$12:$U$1118,21,0)</f>
        <v>73673069.359999999</v>
      </c>
      <c r="V922" s="43">
        <f t="shared" si="43"/>
        <v>34874534.640000001</v>
      </c>
      <c r="W922" s="46">
        <f t="shared" si="44"/>
        <v>8718633.6600000001</v>
      </c>
    </row>
    <row r="923" spans="1:23" x14ac:dyDescent="0.2">
      <c r="A923" s="26" t="s">
        <v>1795</v>
      </c>
      <c r="B923" s="9">
        <v>890204646</v>
      </c>
      <c r="C923" s="6" t="s">
        <v>1674</v>
      </c>
      <c r="D923" s="6" t="s">
        <v>181</v>
      </c>
      <c r="E923" s="9" t="s">
        <v>13</v>
      </c>
      <c r="F923" s="19">
        <v>17260</v>
      </c>
      <c r="G923" s="19">
        <v>27341210741.27</v>
      </c>
      <c r="H923" s="20">
        <v>9293607657</v>
      </c>
      <c r="I923" s="7">
        <v>0</v>
      </c>
      <c r="J923" s="7">
        <v>9293607657</v>
      </c>
      <c r="K923" s="13">
        <v>0</v>
      </c>
      <c r="L923" s="18">
        <v>216850129.86000001</v>
      </c>
      <c r="M923" s="69">
        <v>0</v>
      </c>
      <c r="N923" s="13">
        <v>0</v>
      </c>
      <c r="O923" s="14">
        <v>0</v>
      </c>
      <c r="P923" s="28">
        <v>2127321470.98</v>
      </c>
      <c r="Q923" s="30">
        <v>15703431483.43</v>
      </c>
      <c r="S923" s="91">
        <v>27341210741.27</v>
      </c>
      <c r="T923" s="43">
        <f t="shared" si="42"/>
        <v>109364843</v>
      </c>
      <c r="U923" s="43">
        <f>VLOOKUP(A923,'IVC - CÁLCULO INICIAL'!$A$12:$U$1118,21,0)</f>
        <v>74227742.640000001</v>
      </c>
      <c r="V923" s="43">
        <f t="shared" si="43"/>
        <v>35137100.359999999</v>
      </c>
      <c r="W923" s="46">
        <f t="shared" si="44"/>
        <v>8784275.0899999999</v>
      </c>
    </row>
    <row r="924" spans="1:23" x14ac:dyDescent="0.2">
      <c r="A924" s="26" t="s">
        <v>1796</v>
      </c>
      <c r="B924" s="9">
        <v>890204643</v>
      </c>
      <c r="C924" s="6" t="s">
        <v>1674</v>
      </c>
      <c r="D924" s="6" t="s">
        <v>1797</v>
      </c>
      <c r="E924" s="9" t="s">
        <v>13</v>
      </c>
      <c r="F924" s="19">
        <v>20846</v>
      </c>
      <c r="G924" s="19">
        <v>28036721125.060001</v>
      </c>
      <c r="H924" s="20">
        <v>11240163941</v>
      </c>
      <c r="I924" s="7">
        <v>0</v>
      </c>
      <c r="J924" s="7">
        <v>11240163941</v>
      </c>
      <c r="K924" s="13">
        <v>0</v>
      </c>
      <c r="L924" s="18">
        <v>323240245.91000003</v>
      </c>
      <c r="M924" s="69">
        <v>0</v>
      </c>
      <c r="N924" s="13">
        <v>0</v>
      </c>
      <c r="O924" s="14">
        <v>0</v>
      </c>
      <c r="P924" s="28">
        <v>2520406780.75</v>
      </c>
      <c r="Q924" s="30">
        <v>13952910157.400002</v>
      </c>
      <c r="S924" s="91">
        <v>28036721125.060001</v>
      </c>
      <c r="T924" s="43">
        <f t="shared" si="42"/>
        <v>112146885</v>
      </c>
      <c r="U924" s="43">
        <f>VLOOKUP(A924,'IVC - CÁLCULO INICIAL'!$A$12:$U$1118,21,0)</f>
        <v>76115960.640000001</v>
      </c>
      <c r="V924" s="43">
        <f t="shared" si="43"/>
        <v>36030924.359999999</v>
      </c>
      <c r="W924" s="46">
        <f t="shared" si="44"/>
        <v>9007731.0899999999</v>
      </c>
    </row>
    <row r="925" spans="1:23" x14ac:dyDescent="0.2">
      <c r="A925" s="26" t="s">
        <v>1798</v>
      </c>
      <c r="B925" s="9">
        <v>890207022</v>
      </c>
      <c r="C925" s="6" t="s">
        <v>1674</v>
      </c>
      <c r="D925" s="6" t="s">
        <v>1799</v>
      </c>
      <c r="E925" s="9" t="s">
        <v>13</v>
      </c>
      <c r="F925" s="19">
        <v>5969</v>
      </c>
      <c r="G925" s="19">
        <v>10449534599.5</v>
      </c>
      <c r="H925" s="20">
        <v>3159934644</v>
      </c>
      <c r="I925" s="7">
        <v>0</v>
      </c>
      <c r="J925" s="7">
        <v>3159934644</v>
      </c>
      <c r="K925" s="13">
        <v>0</v>
      </c>
      <c r="L925" s="18">
        <v>96215403.209999993</v>
      </c>
      <c r="M925" s="69">
        <v>0</v>
      </c>
      <c r="N925" s="13">
        <v>0</v>
      </c>
      <c r="O925" s="14">
        <v>0</v>
      </c>
      <c r="P925" s="28">
        <v>735616988.11000001</v>
      </c>
      <c r="Q925" s="30">
        <v>6457767564.1800003</v>
      </c>
      <c r="S925" s="91">
        <v>10449534599.5</v>
      </c>
      <c r="T925" s="43">
        <f t="shared" si="42"/>
        <v>41798138</v>
      </c>
      <c r="U925" s="43">
        <f>VLOOKUP(A925,'IVC - CÁLCULO INICIAL'!$A$12:$U$1118,21,0)</f>
        <v>28369093.359999999</v>
      </c>
      <c r="V925" s="43">
        <f t="shared" si="43"/>
        <v>13429044.640000001</v>
      </c>
      <c r="W925" s="46">
        <f t="shared" si="44"/>
        <v>3357261.16</v>
      </c>
    </row>
    <row r="926" spans="1:23" x14ac:dyDescent="0.2">
      <c r="A926" s="26" t="s">
        <v>1800</v>
      </c>
      <c r="B926" s="9">
        <v>890210227</v>
      </c>
      <c r="C926" s="6" t="s">
        <v>1674</v>
      </c>
      <c r="D926" s="6" t="s">
        <v>1801</v>
      </c>
      <c r="E926" s="9" t="s">
        <v>16</v>
      </c>
      <c r="F926" s="19">
        <v>2196</v>
      </c>
      <c r="G926" s="19">
        <v>4133691111.71</v>
      </c>
      <c r="H926" s="20">
        <v>1168277971</v>
      </c>
      <c r="I926" s="7">
        <v>0</v>
      </c>
      <c r="J926" s="7">
        <v>1168277971</v>
      </c>
      <c r="K926" s="13">
        <v>0</v>
      </c>
      <c r="L926" s="18">
        <v>27718870.670000002</v>
      </c>
      <c r="M926" s="69">
        <v>0</v>
      </c>
      <c r="N926" s="13">
        <v>0</v>
      </c>
      <c r="O926" s="14">
        <v>0</v>
      </c>
      <c r="P926" s="28">
        <v>270646880.47000003</v>
      </c>
      <c r="Q926" s="30">
        <v>2667047389.5699997</v>
      </c>
      <c r="S926" s="91">
        <v>4133691111.71</v>
      </c>
      <c r="T926" s="43">
        <f t="shared" si="42"/>
        <v>16534764</v>
      </c>
      <c r="U926" s="43">
        <f>VLOOKUP(A926,'IVC - CÁLCULO INICIAL'!$A$12:$U$1118,21,0)</f>
        <v>11222420.640000001</v>
      </c>
      <c r="V926" s="43">
        <f t="shared" si="43"/>
        <v>5312343.3599999994</v>
      </c>
      <c r="W926" s="46">
        <f t="shared" si="44"/>
        <v>1328085.8400000001</v>
      </c>
    </row>
    <row r="927" spans="1:23" x14ac:dyDescent="0.2">
      <c r="A927" s="26" t="s">
        <v>1802</v>
      </c>
      <c r="B927" s="9">
        <v>800099824</v>
      </c>
      <c r="C927" s="6" t="s">
        <v>1674</v>
      </c>
      <c r="D927" s="6" t="s">
        <v>1803</v>
      </c>
      <c r="E927" s="9" t="s">
        <v>13</v>
      </c>
      <c r="F927" s="19">
        <v>31247</v>
      </c>
      <c r="G927" s="19">
        <v>45878047168.440002</v>
      </c>
      <c r="H927" s="20">
        <v>16931016123</v>
      </c>
      <c r="I927" s="7">
        <v>0</v>
      </c>
      <c r="J927" s="7">
        <v>16931016123</v>
      </c>
      <c r="K927" s="13">
        <v>0</v>
      </c>
      <c r="L927" s="18">
        <v>1205755713.49</v>
      </c>
      <c r="M927" s="69">
        <v>0</v>
      </c>
      <c r="N927" s="13">
        <v>0</v>
      </c>
      <c r="O927" s="14">
        <v>0</v>
      </c>
      <c r="P927" s="28">
        <v>3805578733</v>
      </c>
      <c r="Q927" s="30">
        <v>23935696598.950001</v>
      </c>
      <c r="S927" s="91">
        <v>45878047168.440002</v>
      </c>
      <c r="T927" s="43">
        <f t="shared" si="42"/>
        <v>183512189</v>
      </c>
      <c r="U927" s="43">
        <f>VLOOKUP(A927,'IVC - CÁLCULO INICIAL'!$A$12:$U$1118,21,0)</f>
        <v>124552783.36</v>
      </c>
      <c r="V927" s="43">
        <f t="shared" si="43"/>
        <v>58959405.640000001</v>
      </c>
      <c r="W927" s="46">
        <f t="shared" si="44"/>
        <v>14739851.41</v>
      </c>
    </row>
    <row r="928" spans="1:23" x14ac:dyDescent="0.2">
      <c r="A928" s="26" t="s">
        <v>1804</v>
      </c>
      <c r="B928" s="9">
        <v>890208676</v>
      </c>
      <c r="C928" s="6" t="s">
        <v>1674</v>
      </c>
      <c r="D928" s="6" t="s">
        <v>1805</v>
      </c>
      <c r="E928" s="9" t="s">
        <v>13</v>
      </c>
      <c r="F928" s="19">
        <v>1661</v>
      </c>
      <c r="G928" s="19">
        <v>2884264066.1500006</v>
      </c>
      <c r="H928" s="20">
        <v>876313894</v>
      </c>
      <c r="I928" s="7">
        <v>0</v>
      </c>
      <c r="J928" s="7">
        <v>876313894</v>
      </c>
      <c r="K928" s="13">
        <v>0</v>
      </c>
      <c r="L928" s="18">
        <v>24787507.84</v>
      </c>
      <c r="M928" s="69">
        <v>0</v>
      </c>
      <c r="N928" s="13">
        <v>0</v>
      </c>
      <c r="O928" s="14">
        <v>0</v>
      </c>
      <c r="P928" s="28">
        <v>204803858.06999999</v>
      </c>
      <c r="Q928" s="30">
        <v>1778358806.2400002</v>
      </c>
      <c r="S928" s="91">
        <v>2884264066.1500006</v>
      </c>
      <c r="T928" s="43">
        <f t="shared" si="42"/>
        <v>11537056</v>
      </c>
      <c r="U928" s="43">
        <f>VLOOKUP(A928,'IVC - CÁLCULO INICIAL'!$A$12:$U$1118,21,0)</f>
        <v>7830392.6399999997</v>
      </c>
      <c r="V928" s="43">
        <f t="shared" si="43"/>
        <v>3706663.3600000003</v>
      </c>
      <c r="W928" s="46">
        <f t="shared" si="44"/>
        <v>926665.84</v>
      </c>
    </row>
    <row r="929" spans="1:23" x14ac:dyDescent="0.2">
      <c r="A929" s="26" t="s">
        <v>1806</v>
      </c>
      <c r="B929" s="9">
        <v>890204890</v>
      </c>
      <c r="C929" s="6" t="s">
        <v>1674</v>
      </c>
      <c r="D929" s="6" t="s">
        <v>1807</v>
      </c>
      <c r="E929" s="9" t="s">
        <v>13</v>
      </c>
      <c r="F929" s="19">
        <v>2937</v>
      </c>
      <c r="G929" s="19">
        <v>5072421970.21</v>
      </c>
      <c r="H929" s="20">
        <v>1570015617</v>
      </c>
      <c r="I929" s="7">
        <v>0</v>
      </c>
      <c r="J929" s="7">
        <v>1570015617</v>
      </c>
      <c r="K929" s="13">
        <v>0</v>
      </c>
      <c r="L929" s="18">
        <v>39096203.979999997</v>
      </c>
      <c r="M929" s="69">
        <v>0</v>
      </c>
      <c r="N929" s="13">
        <v>0</v>
      </c>
      <c r="O929" s="14">
        <v>0</v>
      </c>
      <c r="P929" s="28">
        <v>361890020.13</v>
      </c>
      <c r="Q929" s="30">
        <v>3101420129.0999999</v>
      </c>
      <c r="S929" s="91">
        <v>5072421970.21</v>
      </c>
      <c r="T929" s="43">
        <f t="shared" si="42"/>
        <v>20289688</v>
      </c>
      <c r="U929" s="43">
        <f>VLOOKUP(A929,'IVC - CÁLCULO INICIAL'!$A$12:$U$1118,21,0)</f>
        <v>13770949.359999999</v>
      </c>
      <c r="V929" s="43">
        <f t="shared" si="43"/>
        <v>6518738.6400000006</v>
      </c>
      <c r="W929" s="46">
        <f t="shared" si="44"/>
        <v>1629684.66</v>
      </c>
    </row>
    <row r="930" spans="1:23" x14ac:dyDescent="0.2">
      <c r="A930" s="26" t="s">
        <v>1808</v>
      </c>
      <c r="B930" s="9">
        <v>890210950</v>
      </c>
      <c r="C930" s="6" t="s">
        <v>1674</v>
      </c>
      <c r="D930" s="6" t="s">
        <v>1809</v>
      </c>
      <c r="E930" s="9" t="s">
        <v>16</v>
      </c>
      <c r="F930" s="19">
        <v>1743</v>
      </c>
      <c r="G930" s="19">
        <v>3384702807.2600002</v>
      </c>
      <c r="H930" s="20">
        <v>917163449</v>
      </c>
      <c r="I930" s="7">
        <v>0</v>
      </c>
      <c r="J930" s="7">
        <v>917163449</v>
      </c>
      <c r="K930" s="13">
        <v>0</v>
      </c>
      <c r="L930" s="18">
        <v>32492364.559999999</v>
      </c>
      <c r="M930" s="69">
        <v>0</v>
      </c>
      <c r="N930" s="13">
        <v>0</v>
      </c>
      <c r="O930" s="14">
        <v>0</v>
      </c>
      <c r="P930" s="28">
        <v>214914584.36000001</v>
      </c>
      <c r="Q930" s="30">
        <v>2220132409.3400002</v>
      </c>
      <c r="S930" s="91">
        <v>3384702807.2600002</v>
      </c>
      <c r="T930" s="43">
        <f t="shared" si="42"/>
        <v>13538811</v>
      </c>
      <c r="U930" s="43">
        <f>VLOOKUP(A930,'IVC - CÁLCULO INICIAL'!$A$12:$U$1118,21,0)</f>
        <v>9189016.6400000006</v>
      </c>
      <c r="V930" s="43">
        <f t="shared" si="43"/>
        <v>4349794.3599999994</v>
      </c>
      <c r="W930" s="46">
        <f t="shared" si="44"/>
        <v>1087448.5900000001</v>
      </c>
    </row>
    <row r="931" spans="1:23" x14ac:dyDescent="0.2">
      <c r="A931" s="26" t="s">
        <v>1810</v>
      </c>
      <c r="B931" s="9">
        <v>800099829</v>
      </c>
      <c r="C931" s="6" t="s">
        <v>1674</v>
      </c>
      <c r="D931" s="6" t="s">
        <v>1811</v>
      </c>
      <c r="E931" s="9" t="s">
        <v>13</v>
      </c>
      <c r="F931" s="19">
        <v>19830</v>
      </c>
      <c r="G931" s="19">
        <v>30480797049.48</v>
      </c>
      <c r="H931" s="20">
        <v>10657489425</v>
      </c>
      <c r="I931" s="7">
        <v>0</v>
      </c>
      <c r="J931" s="7">
        <v>10657489425</v>
      </c>
      <c r="K931" s="13">
        <v>0</v>
      </c>
      <c r="L931" s="18">
        <v>358595607.76999998</v>
      </c>
      <c r="M931" s="69">
        <v>0</v>
      </c>
      <c r="N931" s="13">
        <v>0</v>
      </c>
      <c r="O931" s="14">
        <v>0</v>
      </c>
      <c r="P931" s="28">
        <v>2443713222.8200002</v>
      </c>
      <c r="Q931" s="30">
        <v>17020998793.889999</v>
      </c>
      <c r="S931" s="91">
        <v>30480797049.48</v>
      </c>
      <c r="T931" s="43">
        <f t="shared" si="42"/>
        <v>121923188</v>
      </c>
      <c r="U931" s="43">
        <f>VLOOKUP(A931,'IVC - CÁLCULO INICIAL'!$A$12:$U$1118,21,0)</f>
        <v>82751301.359999999</v>
      </c>
      <c r="V931" s="43">
        <f t="shared" si="43"/>
        <v>39171886.640000001</v>
      </c>
      <c r="W931" s="46">
        <f t="shared" si="44"/>
        <v>9792971.6600000001</v>
      </c>
    </row>
    <row r="932" spans="1:23" x14ac:dyDescent="0.2">
      <c r="A932" s="26" t="s">
        <v>1812</v>
      </c>
      <c r="B932" s="9">
        <v>890205973</v>
      </c>
      <c r="C932" s="6" t="s">
        <v>1674</v>
      </c>
      <c r="D932" s="6" t="s">
        <v>1530</v>
      </c>
      <c r="E932" s="9" t="s">
        <v>13</v>
      </c>
      <c r="F932" s="19">
        <v>1478</v>
      </c>
      <c r="G932" s="19">
        <v>2441585239.5900002</v>
      </c>
      <c r="H932" s="20">
        <v>808050855</v>
      </c>
      <c r="I932" s="7">
        <v>0</v>
      </c>
      <c r="J932" s="7">
        <v>808050855</v>
      </c>
      <c r="K932" s="13">
        <v>0</v>
      </c>
      <c r="L932" s="18">
        <v>17340897.539999999</v>
      </c>
      <c r="M932" s="69">
        <v>0</v>
      </c>
      <c r="N932" s="13">
        <v>0</v>
      </c>
      <c r="O932" s="14">
        <v>0</v>
      </c>
      <c r="P932" s="28">
        <v>181129962.38</v>
      </c>
      <c r="Q932" s="30">
        <v>1435063524.6700001</v>
      </c>
      <c r="S932" s="91">
        <v>2441585239.5900002</v>
      </c>
      <c r="T932" s="43">
        <f t="shared" si="42"/>
        <v>9766341</v>
      </c>
      <c r="U932" s="43">
        <f>VLOOKUP(A932,'IVC - CÁLCULO INICIAL'!$A$12:$U$1118,21,0)</f>
        <v>6628578.6399999997</v>
      </c>
      <c r="V932" s="43">
        <f t="shared" si="43"/>
        <v>3137762.3600000003</v>
      </c>
      <c r="W932" s="46">
        <f t="shared" si="44"/>
        <v>784440.59</v>
      </c>
    </row>
    <row r="933" spans="1:23" x14ac:dyDescent="0.2">
      <c r="A933" s="26" t="s">
        <v>1813</v>
      </c>
      <c r="B933" s="9">
        <v>800099832</v>
      </c>
      <c r="C933" s="6" t="s">
        <v>1674</v>
      </c>
      <c r="D933" s="6" t="s">
        <v>1814</v>
      </c>
      <c r="E933" s="9" t="s">
        <v>16</v>
      </c>
      <c r="F933" s="19">
        <v>3272</v>
      </c>
      <c r="G933" s="19">
        <v>5184134118.21</v>
      </c>
      <c r="H933" s="20">
        <v>1719271209</v>
      </c>
      <c r="I933" s="7">
        <v>0</v>
      </c>
      <c r="J933" s="7">
        <v>1719271209</v>
      </c>
      <c r="K933" s="13">
        <v>0</v>
      </c>
      <c r="L933" s="18">
        <v>39376850.600000001</v>
      </c>
      <c r="M933" s="69">
        <v>0</v>
      </c>
      <c r="N933" s="13">
        <v>0</v>
      </c>
      <c r="O933" s="14">
        <v>0</v>
      </c>
      <c r="P933" s="28">
        <v>403442639.13999999</v>
      </c>
      <c r="Q933" s="30">
        <v>3022043419.4700003</v>
      </c>
      <c r="S933" s="91">
        <v>5184134118.21</v>
      </c>
      <c r="T933" s="43">
        <f t="shared" si="42"/>
        <v>20736536</v>
      </c>
      <c r="U933" s="43">
        <f>VLOOKUP(A933,'IVC - CÁLCULO INICIAL'!$A$12:$U$1118,21,0)</f>
        <v>14074233.359999999</v>
      </c>
      <c r="V933" s="43">
        <f t="shared" si="43"/>
        <v>6662302.6400000006</v>
      </c>
      <c r="W933" s="46">
        <f t="shared" si="44"/>
        <v>1665575.66</v>
      </c>
    </row>
    <row r="934" spans="1:23" x14ac:dyDescent="0.2">
      <c r="A934" s="26" t="s">
        <v>1815</v>
      </c>
      <c r="B934" s="9">
        <v>890208807</v>
      </c>
      <c r="C934" s="6" t="s">
        <v>1674</v>
      </c>
      <c r="D934" s="6" t="s">
        <v>1816</v>
      </c>
      <c r="E934" s="9" t="s">
        <v>13</v>
      </c>
      <c r="F934" s="19">
        <v>5902</v>
      </c>
      <c r="G934" s="19">
        <v>9278199439.7600002</v>
      </c>
      <c r="H934" s="20">
        <v>3160840635</v>
      </c>
      <c r="I934" s="7">
        <v>0</v>
      </c>
      <c r="J934" s="7">
        <v>3160840635</v>
      </c>
      <c r="K934" s="13">
        <v>0</v>
      </c>
      <c r="L934" s="18">
        <v>71156150.739999995</v>
      </c>
      <c r="M934" s="69">
        <v>0</v>
      </c>
      <c r="N934" s="13">
        <v>0</v>
      </c>
      <c r="O934" s="14">
        <v>0</v>
      </c>
      <c r="P934" s="28">
        <v>727109181.85000002</v>
      </c>
      <c r="Q934" s="30">
        <v>5319093472.1700001</v>
      </c>
      <c r="S934" s="91">
        <v>9278199439.7600002</v>
      </c>
      <c r="T934" s="43">
        <f t="shared" si="42"/>
        <v>37112798</v>
      </c>
      <c r="U934" s="43">
        <f>VLOOKUP(A934,'IVC - CÁLCULO INICIAL'!$A$12:$U$1118,21,0)</f>
        <v>25189074.640000001</v>
      </c>
      <c r="V934" s="43">
        <f t="shared" si="43"/>
        <v>11923723.359999999</v>
      </c>
      <c r="W934" s="46">
        <f t="shared" si="44"/>
        <v>2980930.84</v>
      </c>
    </row>
    <row r="935" spans="1:23" x14ac:dyDescent="0.2">
      <c r="A935" s="26" t="s">
        <v>1817</v>
      </c>
      <c r="B935" s="9">
        <v>890203688</v>
      </c>
      <c r="C935" s="6" t="s">
        <v>1674</v>
      </c>
      <c r="D935" s="6" t="s">
        <v>1818</v>
      </c>
      <c r="E935" s="9" t="s">
        <v>13</v>
      </c>
      <c r="F935" s="19">
        <v>17703</v>
      </c>
      <c r="G935" s="19">
        <v>26495155044.610001</v>
      </c>
      <c r="H935" s="20">
        <v>9632210520</v>
      </c>
      <c r="I935" s="7">
        <v>0</v>
      </c>
      <c r="J935" s="7">
        <v>9632210520</v>
      </c>
      <c r="K935" s="13">
        <v>0</v>
      </c>
      <c r="L935" s="18">
        <v>540762822.82000005</v>
      </c>
      <c r="M935" s="69">
        <v>0</v>
      </c>
      <c r="N935" s="13">
        <v>0</v>
      </c>
      <c r="O935" s="14">
        <v>0</v>
      </c>
      <c r="P935" s="28">
        <v>2162092505.2800002</v>
      </c>
      <c r="Q935" s="30">
        <v>14160089196.51</v>
      </c>
      <c r="S935" s="91">
        <v>26495155044.610001</v>
      </c>
      <c r="T935" s="43">
        <f t="shared" si="42"/>
        <v>105980620</v>
      </c>
      <c r="U935" s="43">
        <f>VLOOKUP(A935,'IVC - CÁLCULO INICIAL'!$A$12:$U$1118,21,0)</f>
        <v>71930814.640000001</v>
      </c>
      <c r="V935" s="43">
        <f t="shared" si="43"/>
        <v>34049805.359999999</v>
      </c>
      <c r="W935" s="46">
        <f t="shared" si="44"/>
        <v>8512451.3399999999</v>
      </c>
    </row>
    <row r="936" spans="1:23" x14ac:dyDescent="0.2">
      <c r="A936" s="26" t="s">
        <v>1819</v>
      </c>
      <c r="B936" s="9">
        <v>890204985</v>
      </c>
      <c r="C936" s="6" t="s">
        <v>1674</v>
      </c>
      <c r="D936" s="6" t="s">
        <v>1820</v>
      </c>
      <c r="E936" s="9" t="s">
        <v>16</v>
      </c>
      <c r="F936" s="19">
        <v>6704</v>
      </c>
      <c r="G936" s="19">
        <v>12469116967.290001</v>
      </c>
      <c r="H936" s="20">
        <v>3632715984</v>
      </c>
      <c r="I936" s="7">
        <v>0</v>
      </c>
      <c r="J936" s="7">
        <v>3632715984</v>
      </c>
      <c r="K936" s="13">
        <v>0</v>
      </c>
      <c r="L936" s="18">
        <v>93765537.900000006</v>
      </c>
      <c r="M936" s="69">
        <v>0</v>
      </c>
      <c r="N936" s="13">
        <v>0</v>
      </c>
      <c r="O936" s="14">
        <v>0</v>
      </c>
      <c r="P936" s="28">
        <v>825133906.21000004</v>
      </c>
      <c r="Q936" s="30">
        <v>7917501539.1800013</v>
      </c>
      <c r="S936" s="91">
        <v>12469116967.290001</v>
      </c>
      <c r="T936" s="43">
        <f t="shared" si="42"/>
        <v>49876468</v>
      </c>
      <c r="U936" s="43">
        <f>VLOOKUP(A936,'IVC - CÁLCULO INICIAL'!$A$12:$U$1118,21,0)</f>
        <v>33851990.640000001</v>
      </c>
      <c r="V936" s="43">
        <f t="shared" si="43"/>
        <v>16024477.359999999</v>
      </c>
      <c r="W936" s="46">
        <f t="shared" si="44"/>
        <v>4006119.34</v>
      </c>
    </row>
    <row r="937" spans="1:23" x14ac:dyDescent="0.2">
      <c r="A937" s="26" t="s">
        <v>1821</v>
      </c>
      <c r="B937" s="9">
        <v>890210883</v>
      </c>
      <c r="C937" s="6" t="s">
        <v>1674</v>
      </c>
      <c r="D937" s="6" t="s">
        <v>804</v>
      </c>
      <c r="E937" s="9" t="s">
        <v>16</v>
      </c>
      <c r="F937" s="19">
        <v>5004</v>
      </c>
      <c r="G937" s="19">
        <v>9456555619.7199993</v>
      </c>
      <c r="H937" s="20">
        <v>2632981623</v>
      </c>
      <c r="I937" s="7">
        <v>0</v>
      </c>
      <c r="J937" s="7">
        <v>2632981623</v>
      </c>
      <c r="K937" s="13">
        <v>0</v>
      </c>
      <c r="L937" s="18">
        <v>56123530.439999998</v>
      </c>
      <c r="M937" s="69">
        <v>0</v>
      </c>
      <c r="N937" s="13">
        <v>0</v>
      </c>
      <c r="O937" s="14">
        <v>0</v>
      </c>
      <c r="P937" s="28">
        <v>616877605.00999999</v>
      </c>
      <c r="Q937" s="30">
        <v>6150572861.2699995</v>
      </c>
      <c r="S937" s="91">
        <v>9456555619.7199993</v>
      </c>
      <c r="T937" s="43">
        <f t="shared" si="42"/>
        <v>37826222</v>
      </c>
      <c r="U937" s="43">
        <f>VLOOKUP(A937,'IVC - CÁLCULO INICIAL'!$A$12:$U$1118,21,0)</f>
        <v>25673288</v>
      </c>
      <c r="V937" s="43">
        <f t="shared" si="43"/>
        <v>12152934</v>
      </c>
      <c r="W937" s="46">
        <f t="shared" si="44"/>
        <v>3038233.5</v>
      </c>
    </row>
    <row r="938" spans="1:23" x14ac:dyDescent="0.2">
      <c r="A938" s="26" t="s">
        <v>1822</v>
      </c>
      <c r="B938" s="9">
        <v>890205051</v>
      </c>
      <c r="C938" s="6" t="s">
        <v>1674</v>
      </c>
      <c r="D938" s="6" t="s">
        <v>1823</v>
      </c>
      <c r="E938" s="9" t="s">
        <v>13</v>
      </c>
      <c r="F938" s="19">
        <v>2701</v>
      </c>
      <c r="G938" s="19">
        <v>4268889351.1899996</v>
      </c>
      <c r="H938" s="20">
        <v>1459199296</v>
      </c>
      <c r="I938" s="7">
        <v>0</v>
      </c>
      <c r="J938" s="7">
        <v>1459199296</v>
      </c>
      <c r="K938" s="13">
        <v>0</v>
      </c>
      <c r="L938" s="18">
        <v>29895555.359999999</v>
      </c>
      <c r="M938" s="69">
        <v>0</v>
      </c>
      <c r="N938" s="13">
        <v>0</v>
      </c>
      <c r="O938" s="14">
        <v>0</v>
      </c>
      <c r="P938" s="28">
        <v>332914158.20999998</v>
      </c>
      <c r="Q938" s="30">
        <v>2446880341.6199999</v>
      </c>
      <c r="S938" s="91">
        <v>4268889351.1899996</v>
      </c>
      <c r="T938" s="43">
        <f t="shared" si="42"/>
        <v>17075557</v>
      </c>
      <c r="U938" s="43">
        <f>VLOOKUP(A938,'IVC - CÁLCULO INICIAL'!$A$12:$U$1118,21,0)</f>
        <v>11589465.359999999</v>
      </c>
      <c r="V938" s="43">
        <f t="shared" si="43"/>
        <v>5486091.6400000006</v>
      </c>
      <c r="W938" s="46">
        <f t="shared" si="44"/>
        <v>1371522.91</v>
      </c>
    </row>
    <row r="939" spans="1:23" x14ac:dyDescent="0.2">
      <c r="A939" s="26" t="s">
        <v>1824</v>
      </c>
      <c r="B939" s="9">
        <v>890205581</v>
      </c>
      <c r="C939" s="6" t="s">
        <v>1674</v>
      </c>
      <c r="D939" s="6" t="s">
        <v>1825</v>
      </c>
      <c r="E939" s="9" t="s">
        <v>13</v>
      </c>
      <c r="F939" s="19">
        <v>4826</v>
      </c>
      <c r="G939" s="19">
        <v>7012440076.4099998</v>
      </c>
      <c r="H939" s="20">
        <v>2617659465</v>
      </c>
      <c r="I939" s="7">
        <v>0</v>
      </c>
      <c r="J939" s="7">
        <v>2617659465</v>
      </c>
      <c r="K939" s="13">
        <v>0</v>
      </c>
      <c r="L939" s="18">
        <v>72577267.739999995</v>
      </c>
      <c r="M939" s="69">
        <v>0</v>
      </c>
      <c r="N939" s="13">
        <v>0</v>
      </c>
      <c r="O939" s="14">
        <v>0</v>
      </c>
      <c r="P939" s="28">
        <v>590121170.82000005</v>
      </c>
      <c r="Q939" s="30">
        <v>3732082172.8499999</v>
      </c>
      <c r="S939" s="91">
        <v>7012440076.4099998</v>
      </c>
      <c r="T939" s="43">
        <f t="shared" si="42"/>
        <v>28049760</v>
      </c>
      <c r="U939" s="43">
        <f>VLOOKUP(A939,'IVC - CÁLCULO INICIAL'!$A$12:$U$1118,21,0)</f>
        <v>19037840</v>
      </c>
      <c r="V939" s="43">
        <f t="shared" si="43"/>
        <v>9011920</v>
      </c>
      <c r="W939" s="46">
        <f t="shared" si="44"/>
        <v>2252980</v>
      </c>
    </row>
    <row r="940" spans="1:23" x14ac:dyDescent="0.2">
      <c r="A940" s="26" t="s">
        <v>1826</v>
      </c>
      <c r="B940" s="9">
        <v>890205460</v>
      </c>
      <c r="C940" s="6" t="s">
        <v>1674</v>
      </c>
      <c r="D940" s="6" t="s">
        <v>1827</v>
      </c>
      <c r="E940" s="9" t="s">
        <v>13</v>
      </c>
      <c r="F940" s="19">
        <v>4463</v>
      </c>
      <c r="G940" s="19">
        <v>6655533781.8500004</v>
      </c>
      <c r="H940" s="20">
        <v>2411075464</v>
      </c>
      <c r="I940" s="7">
        <v>0</v>
      </c>
      <c r="J940" s="7">
        <v>2411075464</v>
      </c>
      <c r="K940" s="13">
        <v>0</v>
      </c>
      <c r="L940" s="18">
        <v>46648070.630000003</v>
      </c>
      <c r="M940" s="69">
        <v>0</v>
      </c>
      <c r="N940" s="13">
        <v>0</v>
      </c>
      <c r="O940" s="14">
        <v>0</v>
      </c>
      <c r="P940" s="28">
        <v>543143284.04999995</v>
      </c>
      <c r="Q940" s="30">
        <v>3654666963.1700001</v>
      </c>
      <c r="S940" s="91">
        <v>6655533781.8500004</v>
      </c>
      <c r="T940" s="43">
        <f t="shared" si="42"/>
        <v>26622135</v>
      </c>
      <c r="U940" s="43">
        <f>VLOOKUP(A940,'IVC - CÁLCULO INICIAL'!$A$12:$U$1118,21,0)</f>
        <v>18068887.359999999</v>
      </c>
      <c r="V940" s="43">
        <f t="shared" si="43"/>
        <v>8553247.6400000006</v>
      </c>
      <c r="W940" s="46">
        <f t="shared" si="44"/>
        <v>2138311.91</v>
      </c>
    </row>
    <row r="941" spans="1:23" x14ac:dyDescent="0.2">
      <c r="A941" s="26" t="s">
        <v>1828</v>
      </c>
      <c r="B941" s="9">
        <v>890205677</v>
      </c>
      <c r="C941" s="6" t="s">
        <v>1674</v>
      </c>
      <c r="D941" s="6" t="s">
        <v>1829</v>
      </c>
      <c r="E941" s="9" t="s">
        <v>13</v>
      </c>
      <c r="F941" s="19">
        <v>11909</v>
      </c>
      <c r="G941" s="19">
        <v>19838605822.849998</v>
      </c>
      <c r="H941" s="20">
        <v>6495808979</v>
      </c>
      <c r="I941" s="7">
        <v>0</v>
      </c>
      <c r="J941" s="7">
        <v>6495808979</v>
      </c>
      <c r="K941" s="13">
        <v>0</v>
      </c>
      <c r="L941" s="18">
        <v>214814276.06999999</v>
      </c>
      <c r="M941" s="69">
        <v>0</v>
      </c>
      <c r="N941" s="13">
        <v>0</v>
      </c>
      <c r="O941" s="14">
        <v>0</v>
      </c>
      <c r="P941" s="28">
        <v>1461616456.0999999</v>
      </c>
      <c r="Q941" s="30">
        <v>11666366111.679998</v>
      </c>
      <c r="S941" s="91">
        <v>19838605822.849998</v>
      </c>
      <c r="T941" s="43">
        <f t="shared" si="42"/>
        <v>79354423</v>
      </c>
      <c r="U941" s="43">
        <f>VLOOKUP(A941,'IVC - CÁLCULO INICIAL'!$A$12:$U$1118,21,0)</f>
        <v>53859170.640000001</v>
      </c>
      <c r="V941" s="43">
        <f t="shared" si="43"/>
        <v>25495252.359999999</v>
      </c>
      <c r="W941" s="46">
        <f t="shared" si="44"/>
        <v>6373813.0899999999</v>
      </c>
    </row>
    <row r="942" spans="1:23" x14ac:dyDescent="0.2">
      <c r="A942" s="26" t="s">
        <v>1830</v>
      </c>
      <c r="B942" s="9">
        <v>890210951</v>
      </c>
      <c r="C942" s="6" t="s">
        <v>1674</v>
      </c>
      <c r="D942" s="6" t="s">
        <v>1831</v>
      </c>
      <c r="E942" s="9" t="s">
        <v>13</v>
      </c>
      <c r="F942" s="19">
        <v>684</v>
      </c>
      <c r="G942" s="19">
        <v>1135578047.1700001</v>
      </c>
      <c r="H942" s="20">
        <v>362050500</v>
      </c>
      <c r="I942" s="7">
        <v>0</v>
      </c>
      <c r="J942" s="7">
        <v>362050500</v>
      </c>
      <c r="K942" s="13">
        <v>0</v>
      </c>
      <c r="L942" s="18">
        <v>14506271.050000001</v>
      </c>
      <c r="M942" s="69">
        <v>0</v>
      </c>
      <c r="N942" s="13">
        <v>0</v>
      </c>
      <c r="O942" s="14">
        <v>0</v>
      </c>
      <c r="P942" s="28">
        <v>84338253.409999996</v>
      </c>
      <c r="Q942" s="30">
        <v>674683022.71000016</v>
      </c>
      <c r="S942" s="91">
        <v>1135578047.1700001</v>
      </c>
      <c r="T942" s="43">
        <f t="shared" si="42"/>
        <v>4542312</v>
      </c>
      <c r="U942" s="43">
        <f>VLOOKUP(A942,'IVC - CÁLCULO INICIAL'!$A$12:$U$1118,21,0)</f>
        <v>3082943.36</v>
      </c>
      <c r="V942" s="43">
        <f t="shared" si="43"/>
        <v>1459368.6400000001</v>
      </c>
      <c r="W942" s="46">
        <f t="shared" si="44"/>
        <v>364842.16</v>
      </c>
    </row>
    <row r="943" spans="1:23" x14ac:dyDescent="0.2">
      <c r="A943" s="26" t="s">
        <v>1832</v>
      </c>
      <c r="B943" s="9">
        <v>890206250</v>
      </c>
      <c r="C943" s="6" t="s">
        <v>1674</v>
      </c>
      <c r="D943" s="6" t="s">
        <v>400</v>
      </c>
      <c r="E943" s="9" t="s">
        <v>13</v>
      </c>
      <c r="F943" s="19">
        <v>5849</v>
      </c>
      <c r="G943" s="19">
        <v>9403563467.7800007</v>
      </c>
      <c r="H943" s="20">
        <v>3169666952</v>
      </c>
      <c r="I943" s="7">
        <v>0</v>
      </c>
      <c r="J943" s="7">
        <v>3169666952</v>
      </c>
      <c r="K943" s="13">
        <v>0</v>
      </c>
      <c r="L943" s="18">
        <v>104693677.59999999</v>
      </c>
      <c r="M943" s="69">
        <v>0</v>
      </c>
      <c r="N943" s="13">
        <v>0</v>
      </c>
      <c r="O943" s="14">
        <v>0</v>
      </c>
      <c r="P943" s="28">
        <v>705038206.16999996</v>
      </c>
      <c r="Q943" s="30">
        <v>5424164632.0100002</v>
      </c>
      <c r="S943" s="91">
        <v>9403563467.7800007</v>
      </c>
      <c r="T943" s="43">
        <f t="shared" si="42"/>
        <v>37614254</v>
      </c>
      <c r="U943" s="43">
        <f>VLOOKUP(A943,'IVC - CÁLCULO INICIAL'!$A$12:$U$1118,21,0)</f>
        <v>25529421.359999999</v>
      </c>
      <c r="V943" s="43">
        <f t="shared" si="43"/>
        <v>12084832.640000001</v>
      </c>
      <c r="W943" s="46">
        <f t="shared" si="44"/>
        <v>3021208.16</v>
      </c>
    </row>
    <row r="944" spans="1:23" x14ac:dyDescent="0.2">
      <c r="A944" s="26" t="s">
        <v>1833</v>
      </c>
      <c r="B944" s="9">
        <v>890204138</v>
      </c>
      <c r="C944" s="6" t="s">
        <v>1674</v>
      </c>
      <c r="D944" s="6" t="s">
        <v>1834</v>
      </c>
      <c r="E944" s="9" t="s">
        <v>13</v>
      </c>
      <c r="F944" s="19">
        <v>5727</v>
      </c>
      <c r="G944" s="19">
        <v>9130542239.2099991</v>
      </c>
      <c r="H944" s="20">
        <v>3060901963</v>
      </c>
      <c r="I944" s="7">
        <v>0</v>
      </c>
      <c r="J944" s="7">
        <v>3060901963</v>
      </c>
      <c r="K944" s="13">
        <v>0</v>
      </c>
      <c r="L944" s="18">
        <v>105921617.69</v>
      </c>
      <c r="M944" s="69">
        <v>0</v>
      </c>
      <c r="N944" s="13">
        <v>0</v>
      </c>
      <c r="O944" s="14">
        <v>0</v>
      </c>
      <c r="P944" s="28">
        <v>706024618.49000001</v>
      </c>
      <c r="Q944" s="30">
        <v>5257694040.0299997</v>
      </c>
      <c r="S944" s="91">
        <v>9130542239.2099991</v>
      </c>
      <c r="T944" s="43">
        <f t="shared" si="42"/>
        <v>36522169</v>
      </c>
      <c r="U944" s="43">
        <f>VLOOKUP(A944,'IVC - CÁLCULO INICIAL'!$A$12:$U$1118,21,0)</f>
        <v>24788205.359999999</v>
      </c>
      <c r="V944" s="43">
        <f t="shared" si="43"/>
        <v>11733963.640000001</v>
      </c>
      <c r="W944" s="46">
        <f t="shared" si="44"/>
        <v>2933490.91</v>
      </c>
    </row>
    <row r="945" spans="1:23" x14ac:dyDescent="0.2">
      <c r="A945" s="26" t="s">
        <v>1835</v>
      </c>
      <c r="B945" s="9">
        <v>800104062</v>
      </c>
      <c r="C945" s="6" t="s">
        <v>804</v>
      </c>
      <c r="D945" s="6" t="s">
        <v>1836</v>
      </c>
      <c r="E945" s="9" t="s">
        <v>49</v>
      </c>
      <c r="F945" s="19">
        <v>239422</v>
      </c>
      <c r="G945" s="19">
        <v>409582717666.65991</v>
      </c>
      <c r="H945" s="20">
        <v>129080196808</v>
      </c>
      <c r="I945" s="7">
        <v>0</v>
      </c>
      <c r="J945" s="7">
        <v>129080196808</v>
      </c>
      <c r="K945" s="13">
        <v>0</v>
      </c>
      <c r="L945" s="18">
        <v>3643629917.27</v>
      </c>
      <c r="M945" s="69">
        <v>0</v>
      </c>
      <c r="N945" s="13">
        <v>0</v>
      </c>
      <c r="O945" s="14">
        <v>1103531562.5899999</v>
      </c>
      <c r="P945" s="28">
        <v>7383110136.5700006</v>
      </c>
      <c r="Q945" s="30">
        <v>268372249242.22992</v>
      </c>
      <c r="S945" s="91">
        <v>409582717666.65991</v>
      </c>
      <c r="T945" s="43">
        <f t="shared" si="42"/>
        <v>1638330871</v>
      </c>
      <c r="U945" s="43">
        <f>VLOOKUP(A945,'IVC - CÁLCULO INICIAL'!$A$12:$U$1118,21,0)</f>
        <v>1111962486</v>
      </c>
      <c r="V945" s="43">
        <f t="shared" si="43"/>
        <v>526368385</v>
      </c>
      <c r="W945" s="46">
        <f t="shared" si="44"/>
        <v>131592096.25</v>
      </c>
    </row>
    <row r="946" spans="1:23" x14ac:dyDescent="0.2">
      <c r="A946" s="26" t="s">
        <v>1837</v>
      </c>
      <c r="B946" s="9">
        <v>892201286</v>
      </c>
      <c r="C946" s="6" t="s">
        <v>804</v>
      </c>
      <c r="D946" s="6" t="s">
        <v>424</v>
      </c>
      <c r="E946" s="9" t="s">
        <v>16</v>
      </c>
      <c r="F946" s="19">
        <v>9484</v>
      </c>
      <c r="G946" s="19">
        <v>15654256247.74</v>
      </c>
      <c r="H946" s="20">
        <v>5099231623</v>
      </c>
      <c r="I946" s="7">
        <v>0</v>
      </c>
      <c r="J946" s="7">
        <v>5099231623</v>
      </c>
      <c r="K946" s="13">
        <v>0</v>
      </c>
      <c r="L946" s="18">
        <v>107700465.59999999</v>
      </c>
      <c r="M946" s="69">
        <v>0</v>
      </c>
      <c r="N946" s="13">
        <v>0</v>
      </c>
      <c r="O946" s="14">
        <v>0</v>
      </c>
      <c r="P946" s="28">
        <v>294836743</v>
      </c>
      <c r="Q946" s="30">
        <v>10152487416.139999</v>
      </c>
      <c r="S946" s="91">
        <v>15654256247.74</v>
      </c>
      <c r="T946" s="43">
        <f t="shared" si="42"/>
        <v>62617025</v>
      </c>
      <c r="U946" s="43">
        <f>VLOOKUP(A946,'IVC - CÁLCULO INICIAL'!$A$12:$U$1118,21,0)</f>
        <v>42499219.359999999</v>
      </c>
      <c r="V946" s="43">
        <f t="shared" si="43"/>
        <v>20117805.640000001</v>
      </c>
      <c r="W946" s="46">
        <f t="shared" si="44"/>
        <v>5029451.41</v>
      </c>
    </row>
    <row r="947" spans="1:23" x14ac:dyDescent="0.2">
      <c r="A947" s="26" t="s">
        <v>1838</v>
      </c>
      <c r="B947" s="9">
        <v>892200058</v>
      </c>
      <c r="C947" s="6" t="s">
        <v>804</v>
      </c>
      <c r="D947" s="6" t="s">
        <v>1839</v>
      </c>
      <c r="E947" s="9" t="s">
        <v>16</v>
      </c>
      <c r="F947" s="19">
        <v>11423</v>
      </c>
      <c r="G947" s="19">
        <v>17939184244.700001</v>
      </c>
      <c r="H947" s="20">
        <v>6148072075</v>
      </c>
      <c r="I947" s="7">
        <v>0</v>
      </c>
      <c r="J947" s="7">
        <v>6148072075</v>
      </c>
      <c r="K947" s="13">
        <v>0</v>
      </c>
      <c r="L947" s="18">
        <v>122975626.95999999</v>
      </c>
      <c r="M947" s="69">
        <v>0</v>
      </c>
      <c r="N947" s="13">
        <v>0</v>
      </c>
      <c r="O947" s="14">
        <v>0</v>
      </c>
      <c r="P947" s="28">
        <v>355203633.10000002</v>
      </c>
      <c r="Q947" s="30">
        <v>11312932909.640001</v>
      </c>
      <c r="S947" s="91">
        <v>17939184244.700001</v>
      </c>
      <c r="T947" s="43">
        <f t="shared" si="42"/>
        <v>71756737</v>
      </c>
      <c r="U947" s="43">
        <f>VLOOKUP(A947,'IVC - CÁLCULO INICIAL'!$A$12:$U$1118,21,0)</f>
        <v>48702494</v>
      </c>
      <c r="V947" s="43">
        <f t="shared" si="43"/>
        <v>23054243</v>
      </c>
      <c r="W947" s="46">
        <f t="shared" si="44"/>
        <v>5763560.75</v>
      </c>
    </row>
    <row r="948" spans="1:23" x14ac:dyDescent="0.2">
      <c r="A948" s="26" t="s">
        <v>1840</v>
      </c>
      <c r="B948" s="9">
        <v>892280053</v>
      </c>
      <c r="C948" s="6" t="s">
        <v>804</v>
      </c>
      <c r="D948" s="6" t="s">
        <v>1841</v>
      </c>
      <c r="E948" s="9" t="s">
        <v>16</v>
      </c>
      <c r="F948" s="19">
        <v>7135</v>
      </c>
      <c r="G948" s="19">
        <v>12059023089.23</v>
      </c>
      <c r="H948" s="20">
        <v>3880690854</v>
      </c>
      <c r="I948" s="7">
        <v>0</v>
      </c>
      <c r="J948" s="7">
        <v>3880690854</v>
      </c>
      <c r="K948" s="13">
        <v>0</v>
      </c>
      <c r="L948" s="18">
        <v>79398554.290000007</v>
      </c>
      <c r="M948" s="69">
        <v>0</v>
      </c>
      <c r="N948" s="13">
        <v>0</v>
      </c>
      <c r="O948" s="14">
        <v>0</v>
      </c>
      <c r="P948" s="28">
        <v>221749575.69999999</v>
      </c>
      <c r="Q948" s="30">
        <v>7877184105.2399998</v>
      </c>
      <c r="S948" s="91">
        <v>12059023089.23</v>
      </c>
      <c r="T948" s="43">
        <f t="shared" si="42"/>
        <v>48236092</v>
      </c>
      <c r="U948" s="43">
        <f>VLOOKUP(A948,'IVC - CÁLCULO INICIAL'!$A$12:$U$1118,21,0)</f>
        <v>32738640.640000001</v>
      </c>
      <c r="V948" s="43">
        <f t="shared" si="43"/>
        <v>15497451.359999999</v>
      </c>
      <c r="W948" s="46">
        <f t="shared" si="44"/>
        <v>3874362.84</v>
      </c>
    </row>
    <row r="949" spans="1:23" x14ac:dyDescent="0.2">
      <c r="A949" s="26" t="s">
        <v>1842</v>
      </c>
      <c r="B949" s="9">
        <v>892280032</v>
      </c>
      <c r="C949" s="6" t="s">
        <v>804</v>
      </c>
      <c r="D949" s="6" t="s">
        <v>1843</v>
      </c>
      <c r="E949" s="9" t="s">
        <v>16</v>
      </c>
      <c r="F949" s="19">
        <v>48172</v>
      </c>
      <c r="G949" s="19">
        <v>82194462328.699997</v>
      </c>
      <c r="H949" s="20">
        <v>26096867101</v>
      </c>
      <c r="I949" s="7">
        <v>0</v>
      </c>
      <c r="J949" s="7">
        <v>26096867101</v>
      </c>
      <c r="K949" s="13">
        <v>0</v>
      </c>
      <c r="L949" s="18">
        <v>632736205.91999996</v>
      </c>
      <c r="M949" s="69">
        <v>0</v>
      </c>
      <c r="N949" s="13">
        <v>894808640</v>
      </c>
      <c r="O949" s="14">
        <v>0</v>
      </c>
      <c r="P949" s="28">
        <v>1496700782.72</v>
      </c>
      <c r="Q949" s="30">
        <v>53073349599.059998</v>
      </c>
      <c r="S949" s="91">
        <v>82194462328.699997</v>
      </c>
      <c r="T949" s="43">
        <f t="shared" si="42"/>
        <v>328777849</v>
      </c>
      <c r="U949" s="43">
        <f>VLOOKUP(A949,'IVC - CÁLCULO INICIAL'!$A$12:$U$1118,21,0)</f>
        <v>223147010</v>
      </c>
      <c r="V949" s="43">
        <f t="shared" si="43"/>
        <v>105630839</v>
      </c>
      <c r="W949" s="46">
        <f t="shared" si="44"/>
        <v>26407709.75</v>
      </c>
    </row>
    <row r="950" spans="1:23" x14ac:dyDescent="0.2">
      <c r="A950" s="26" t="s">
        <v>1844</v>
      </c>
      <c r="B950" s="9">
        <v>823003543</v>
      </c>
      <c r="C950" s="6" t="s">
        <v>804</v>
      </c>
      <c r="D950" s="6" t="s">
        <v>1845</v>
      </c>
      <c r="E950" s="9" t="s">
        <v>16</v>
      </c>
      <c r="F950" s="19">
        <v>10996</v>
      </c>
      <c r="G950" s="19">
        <v>17085464248.389999</v>
      </c>
      <c r="H950" s="20">
        <v>5949670511</v>
      </c>
      <c r="I950" s="7">
        <v>0</v>
      </c>
      <c r="J950" s="7">
        <v>5949670511</v>
      </c>
      <c r="K950" s="13">
        <v>0</v>
      </c>
      <c r="L950" s="18">
        <v>153087499.66</v>
      </c>
      <c r="M950" s="69">
        <v>0</v>
      </c>
      <c r="N950" s="13">
        <v>0</v>
      </c>
      <c r="O950" s="14">
        <v>0</v>
      </c>
      <c r="P950" s="28">
        <v>341177117.17000002</v>
      </c>
      <c r="Q950" s="30">
        <v>10641529120.559999</v>
      </c>
      <c r="S950" s="91">
        <v>17085464248.389999</v>
      </c>
      <c r="T950" s="43">
        <f t="shared" si="42"/>
        <v>68341857</v>
      </c>
      <c r="U950" s="43">
        <f>VLOOKUP(A950,'IVC - CÁLCULO INICIAL'!$A$12:$U$1118,21,0)</f>
        <v>46384758</v>
      </c>
      <c r="V950" s="43">
        <f t="shared" si="43"/>
        <v>21957099</v>
      </c>
      <c r="W950" s="46">
        <f t="shared" si="44"/>
        <v>5489274.75</v>
      </c>
    </row>
    <row r="951" spans="1:23" x14ac:dyDescent="0.2">
      <c r="A951" s="26" t="s">
        <v>1846</v>
      </c>
      <c r="B951" s="9">
        <v>892200740</v>
      </c>
      <c r="C951" s="6" t="s">
        <v>804</v>
      </c>
      <c r="D951" s="6" t="s">
        <v>1847</v>
      </c>
      <c r="E951" s="9" t="s">
        <v>16</v>
      </c>
      <c r="F951" s="19">
        <v>4577</v>
      </c>
      <c r="G951" s="19">
        <v>7633522853.4799995</v>
      </c>
      <c r="H951" s="20">
        <v>2496398560</v>
      </c>
      <c r="I951" s="7">
        <v>0</v>
      </c>
      <c r="J951" s="7">
        <v>2496398560</v>
      </c>
      <c r="K951" s="13">
        <v>0</v>
      </c>
      <c r="L951" s="18">
        <v>53572371.219999999</v>
      </c>
      <c r="M951" s="69">
        <v>0</v>
      </c>
      <c r="N951" s="13">
        <v>0</v>
      </c>
      <c r="O951" s="14">
        <v>0</v>
      </c>
      <c r="P951" s="28">
        <v>142100113.78999999</v>
      </c>
      <c r="Q951" s="30">
        <v>4941451808.4699993</v>
      </c>
      <c r="S951" s="91">
        <v>7633522853.4799995</v>
      </c>
      <c r="T951" s="43">
        <f t="shared" si="42"/>
        <v>30534091</v>
      </c>
      <c r="U951" s="43">
        <f>VLOOKUP(A951,'IVC - CÁLCULO INICIAL'!$A$12:$U$1118,21,0)</f>
        <v>20723997.359999999</v>
      </c>
      <c r="V951" s="43">
        <f t="shared" si="43"/>
        <v>9810093.6400000006</v>
      </c>
      <c r="W951" s="46">
        <f t="shared" si="44"/>
        <v>2452523.41</v>
      </c>
    </row>
    <row r="952" spans="1:23" x14ac:dyDescent="0.2">
      <c r="A952" s="26" t="s">
        <v>1848</v>
      </c>
      <c r="B952" s="9">
        <v>823002595</v>
      </c>
      <c r="C952" s="6" t="s">
        <v>804</v>
      </c>
      <c r="D952" s="6" t="s">
        <v>1849</v>
      </c>
      <c r="E952" s="9" t="s">
        <v>16</v>
      </c>
      <c r="F952" s="19">
        <v>8716</v>
      </c>
      <c r="G952" s="19">
        <v>14817288549.360001</v>
      </c>
      <c r="H952" s="20">
        <v>4731141161</v>
      </c>
      <c r="I952" s="7">
        <v>0</v>
      </c>
      <c r="J952" s="7">
        <v>4731141161</v>
      </c>
      <c r="K952" s="13">
        <v>0</v>
      </c>
      <c r="L952" s="18">
        <v>97297826.810000002</v>
      </c>
      <c r="M952" s="69">
        <v>0</v>
      </c>
      <c r="N952" s="13">
        <v>0</v>
      </c>
      <c r="O952" s="14">
        <v>0</v>
      </c>
      <c r="P952" s="28">
        <v>270702427.32999998</v>
      </c>
      <c r="Q952" s="30">
        <v>9718147134.2200012</v>
      </c>
      <c r="S952" s="91">
        <v>14817288549.360001</v>
      </c>
      <c r="T952" s="43">
        <f t="shared" si="42"/>
        <v>59269154</v>
      </c>
      <c r="U952" s="43">
        <f>VLOOKUP(A952,'IVC - CÁLCULO INICIAL'!$A$12:$U$1118,21,0)</f>
        <v>40226963.359999999</v>
      </c>
      <c r="V952" s="43">
        <f t="shared" si="43"/>
        <v>19042190.640000001</v>
      </c>
      <c r="W952" s="46">
        <f t="shared" si="44"/>
        <v>4760547.66</v>
      </c>
    </row>
    <row r="953" spans="1:23" x14ac:dyDescent="0.2">
      <c r="A953" s="26" t="s">
        <v>1850</v>
      </c>
      <c r="B953" s="9">
        <v>800049826</v>
      </c>
      <c r="C953" s="6" t="s">
        <v>804</v>
      </c>
      <c r="D953" s="6" t="s">
        <v>1851</v>
      </c>
      <c r="E953" s="9" t="s">
        <v>16</v>
      </c>
      <c r="F953" s="19">
        <v>19927</v>
      </c>
      <c r="G953" s="19">
        <v>32149506483.610001</v>
      </c>
      <c r="H953" s="20">
        <v>10839338027</v>
      </c>
      <c r="I953" s="7">
        <v>0</v>
      </c>
      <c r="J953" s="7">
        <v>10839338027</v>
      </c>
      <c r="K953" s="13">
        <v>0</v>
      </c>
      <c r="L953" s="18">
        <v>228926646.53</v>
      </c>
      <c r="M953" s="69">
        <v>0</v>
      </c>
      <c r="N953" s="13">
        <v>0</v>
      </c>
      <c r="O953" s="14">
        <v>0</v>
      </c>
      <c r="P953" s="28">
        <v>618690646.47000003</v>
      </c>
      <c r="Q953" s="30">
        <v>20462551163.610001</v>
      </c>
      <c r="S953" s="91">
        <v>32149506483.610001</v>
      </c>
      <c r="T953" s="43">
        <f t="shared" si="42"/>
        <v>128598026</v>
      </c>
      <c r="U953" s="43">
        <f>VLOOKUP(A953,'IVC - CÁLCULO INICIAL'!$A$12:$U$1118,21,0)</f>
        <v>87281624.640000001</v>
      </c>
      <c r="V953" s="43">
        <f t="shared" si="43"/>
        <v>41316401.359999999</v>
      </c>
      <c r="W953" s="46">
        <f t="shared" si="44"/>
        <v>10329100.34</v>
      </c>
    </row>
    <row r="954" spans="1:23" x14ac:dyDescent="0.2">
      <c r="A954" s="26" t="s">
        <v>1852</v>
      </c>
      <c r="B954" s="9">
        <v>800061313</v>
      </c>
      <c r="C954" s="6" t="s">
        <v>804</v>
      </c>
      <c r="D954" s="6" t="s">
        <v>1853</v>
      </c>
      <c r="E954" s="9" t="s">
        <v>16</v>
      </c>
      <c r="F954" s="19">
        <v>17730</v>
      </c>
      <c r="G954" s="19">
        <v>27332200086.020004</v>
      </c>
      <c r="H954" s="20">
        <v>9674900568</v>
      </c>
      <c r="I954" s="7">
        <v>0</v>
      </c>
      <c r="J954" s="7">
        <v>9674900568</v>
      </c>
      <c r="K954" s="13">
        <v>0</v>
      </c>
      <c r="L954" s="18">
        <v>181413084.87</v>
      </c>
      <c r="M954" s="69">
        <v>0</v>
      </c>
      <c r="N954" s="13">
        <v>0</v>
      </c>
      <c r="O954" s="14">
        <v>0</v>
      </c>
      <c r="P954" s="28">
        <v>549273387.99000001</v>
      </c>
      <c r="Q954" s="30">
        <v>16926613045.160002</v>
      </c>
      <c r="S954" s="91">
        <v>27332200086.020004</v>
      </c>
      <c r="T954" s="43">
        <f t="shared" si="42"/>
        <v>109328800</v>
      </c>
      <c r="U954" s="43">
        <f>VLOOKUP(A954,'IVC - CÁLCULO INICIAL'!$A$12:$U$1118,21,0)</f>
        <v>74203280</v>
      </c>
      <c r="V954" s="43">
        <f t="shared" si="43"/>
        <v>35125520</v>
      </c>
      <c r="W954" s="46">
        <f t="shared" si="44"/>
        <v>8781380</v>
      </c>
    </row>
    <row r="955" spans="1:23" x14ac:dyDescent="0.2">
      <c r="A955" s="26" t="s">
        <v>1854</v>
      </c>
      <c r="B955" s="9">
        <v>800050331</v>
      </c>
      <c r="C955" s="6" t="s">
        <v>804</v>
      </c>
      <c r="D955" s="6" t="s">
        <v>143</v>
      </c>
      <c r="E955" s="9" t="s">
        <v>16</v>
      </c>
      <c r="F955" s="19">
        <v>10877</v>
      </c>
      <c r="G955" s="19">
        <v>18051924771.73</v>
      </c>
      <c r="H955" s="20">
        <v>5818546228</v>
      </c>
      <c r="I955" s="7">
        <v>0</v>
      </c>
      <c r="J955" s="7">
        <v>5818546228</v>
      </c>
      <c r="K955" s="13">
        <v>0</v>
      </c>
      <c r="L955" s="18">
        <v>119569787.5</v>
      </c>
      <c r="M955" s="69">
        <v>0</v>
      </c>
      <c r="N955" s="13">
        <v>0</v>
      </c>
      <c r="O955" s="14">
        <v>0</v>
      </c>
      <c r="P955" s="28">
        <v>338129226.77999997</v>
      </c>
      <c r="Q955" s="30">
        <v>11775679529.449999</v>
      </c>
      <c r="S955" s="91">
        <v>18051924771.73</v>
      </c>
      <c r="T955" s="43">
        <f t="shared" si="42"/>
        <v>72207699</v>
      </c>
      <c r="U955" s="43">
        <f>VLOOKUP(A955,'IVC - CÁLCULO INICIAL'!$A$12:$U$1118,21,0)</f>
        <v>49008569.359999999</v>
      </c>
      <c r="V955" s="43">
        <f t="shared" si="43"/>
        <v>23199129.640000001</v>
      </c>
      <c r="W955" s="46">
        <f t="shared" si="44"/>
        <v>5799782.4100000001</v>
      </c>
    </row>
    <row r="956" spans="1:23" x14ac:dyDescent="0.2">
      <c r="A956" s="26" t="s">
        <v>1855</v>
      </c>
      <c r="B956" s="9">
        <v>892201287</v>
      </c>
      <c r="C956" s="6" t="s">
        <v>804</v>
      </c>
      <c r="D956" s="6" t="s">
        <v>1856</v>
      </c>
      <c r="E956" s="9" t="s">
        <v>16</v>
      </c>
      <c r="F956" s="19">
        <v>20722</v>
      </c>
      <c r="G956" s="19">
        <v>35245690275.07</v>
      </c>
      <c r="H956" s="20">
        <v>11227269234</v>
      </c>
      <c r="I956" s="7">
        <v>0</v>
      </c>
      <c r="J956" s="7">
        <v>11227269234</v>
      </c>
      <c r="K956" s="13">
        <v>0</v>
      </c>
      <c r="L956" s="18">
        <v>229373776.84999999</v>
      </c>
      <c r="M956" s="69">
        <v>0</v>
      </c>
      <c r="N956" s="13">
        <v>0</v>
      </c>
      <c r="O956" s="14">
        <v>0</v>
      </c>
      <c r="P956" s="28">
        <v>643415879.65999997</v>
      </c>
      <c r="Q956" s="30">
        <v>23145631384.560001</v>
      </c>
      <c r="S956" s="91">
        <v>35245690275.07</v>
      </c>
      <c r="T956" s="43">
        <f t="shared" si="42"/>
        <v>140982761</v>
      </c>
      <c r="U956" s="43">
        <f>VLOOKUP(A956,'IVC - CÁLCULO INICIAL'!$A$12:$U$1118,21,0)</f>
        <v>95687351.359999999</v>
      </c>
      <c r="V956" s="43">
        <f t="shared" si="43"/>
        <v>45295409.640000001</v>
      </c>
      <c r="W956" s="46">
        <f t="shared" si="44"/>
        <v>11323852.41</v>
      </c>
    </row>
    <row r="957" spans="1:23" x14ac:dyDescent="0.2">
      <c r="A957" s="26" t="s">
        <v>1857</v>
      </c>
      <c r="B957" s="9">
        <v>892280057</v>
      </c>
      <c r="C957" s="6" t="s">
        <v>804</v>
      </c>
      <c r="D957" s="6" t="s">
        <v>1858</v>
      </c>
      <c r="E957" s="9" t="s">
        <v>16</v>
      </c>
      <c r="F957" s="19">
        <v>38619</v>
      </c>
      <c r="G957" s="19">
        <v>68170847404.840004</v>
      </c>
      <c r="H957" s="20">
        <v>21084001318</v>
      </c>
      <c r="I957" s="7">
        <v>0</v>
      </c>
      <c r="J957" s="7">
        <v>21084001318</v>
      </c>
      <c r="K957" s="13">
        <v>0</v>
      </c>
      <c r="L957" s="18">
        <v>436231251.01999998</v>
      </c>
      <c r="M957" s="69">
        <v>0</v>
      </c>
      <c r="N957" s="13">
        <v>47390799</v>
      </c>
      <c r="O957" s="14">
        <v>0</v>
      </c>
      <c r="P957" s="28">
        <v>1198816149.3399999</v>
      </c>
      <c r="Q957" s="30">
        <v>45404407887.480003</v>
      </c>
      <c r="S957" s="91">
        <v>68170847404.840004</v>
      </c>
      <c r="T957" s="43">
        <f t="shared" si="42"/>
        <v>272683390</v>
      </c>
      <c r="U957" s="43">
        <f>VLOOKUP(A957,'IVC - CÁLCULO INICIAL'!$A$12:$U$1118,21,0)</f>
        <v>185074764.63999999</v>
      </c>
      <c r="V957" s="43">
        <f t="shared" si="43"/>
        <v>87608625.360000014</v>
      </c>
      <c r="W957" s="46">
        <f t="shared" si="44"/>
        <v>21902156.34</v>
      </c>
    </row>
    <row r="958" spans="1:23" x14ac:dyDescent="0.2">
      <c r="A958" s="26" t="s">
        <v>1859</v>
      </c>
      <c r="B958" s="9">
        <v>892201296</v>
      </c>
      <c r="C958" s="6" t="s">
        <v>804</v>
      </c>
      <c r="D958" s="6" t="s">
        <v>1860</v>
      </c>
      <c r="E958" s="9" t="s">
        <v>16</v>
      </c>
      <c r="F958" s="19">
        <v>14724</v>
      </c>
      <c r="G958" s="19">
        <v>23453616716.459999</v>
      </c>
      <c r="H958" s="20">
        <v>7959857356</v>
      </c>
      <c r="I958" s="7">
        <v>0</v>
      </c>
      <c r="J958" s="7">
        <v>7959857356</v>
      </c>
      <c r="K958" s="13">
        <v>0</v>
      </c>
      <c r="L958" s="18">
        <v>197073028.15000001</v>
      </c>
      <c r="M958" s="69">
        <v>0</v>
      </c>
      <c r="N958" s="13">
        <v>0</v>
      </c>
      <c r="O958" s="14">
        <v>0</v>
      </c>
      <c r="P958" s="28">
        <v>456934749.81</v>
      </c>
      <c r="Q958" s="30">
        <v>14839751582.5</v>
      </c>
      <c r="S958" s="91">
        <v>23453616716.459999</v>
      </c>
      <c r="T958" s="43">
        <f t="shared" si="42"/>
        <v>93814467</v>
      </c>
      <c r="U958" s="43">
        <f>VLOOKUP(A958,'IVC - CÁLCULO INICIAL'!$A$12:$U$1118,21,0)</f>
        <v>63673443.359999999</v>
      </c>
      <c r="V958" s="43">
        <f t="shared" si="43"/>
        <v>30141023.640000001</v>
      </c>
      <c r="W958" s="46">
        <f t="shared" si="44"/>
        <v>7535255.9100000001</v>
      </c>
    </row>
    <row r="959" spans="1:23" x14ac:dyDescent="0.2">
      <c r="A959" s="26" t="s">
        <v>1861</v>
      </c>
      <c r="B959" s="9">
        <v>800100729</v>
      </c>
      <c r="C959" s="6" t="s">
        <v>804</v>
      </c>
      <c r="D959" s="6" t="s">
        <v>1862</v>
      </c>
      <c r="E959" s="9" t="s">
        <v>16</v>
      </c>
      <c r="F959" s="19">
        <v>23155</v>
      </c>
      <c r="G959" s="19">
        <v>39495997905.190002</v>
      </c>
      <c r="H959" s="20">
        <v>12479987096</v>
      </c>
      <c r="I959" s="7">
        <v>0</v>
      </c>
      <c r="J959" s="7">
        <v>12479987096</v>
      </c>
      <c r="K959" s="13">
        <v>0</v>
      </c>
      <c r="L959" s="18">
        <v>276859666.79000002</v>
      </c>
      <c r="M959" s="69">
        <v>0</v>
      </c>
      <c r="N959" s="13">
        <v>0</v>
      </c>
      <c r="O959" s="14">
        <v>0</v>
      </c>
      <c r="P959" s="28">
        <v>719208827.21000004</v>
      </c>
      <c r="Q959" s="30">
        <v>26019942315.190002</v>
      </c>
      <c r="S959" s="91">
        <v>39495997905.190002</v>
      </c>
      <c r="T959" s="43">
        <f t="shared" si="42"/>
        <v>157983992</v>
      </c>
      <c r="U959" s="43">
        <f>VLOOKUP(A959,'IVC - CÁLCULO INICIAL'!$A$12:$U$1118,21,0)</f>
        <v>107226370</v>
      </c>
      <c r="V959" s="43">
        <f t="shared" si="43"/>
        <v>50757622</v>
      </c>
      <c r="W959" s="46">
        <f t="shared" si="44"/>
        <v>12689405.5</v>
      </c>
    </row>
    <row r="960" spans="1:23" x14ac:dyDescent="0.2">
      <c r="A960" s="26" t="s">
        <v>1863</v>
      </c>
      <c r="B960" s="9">
        <v>892200312</v>
      </c>
      <c r="C960" s="6" t="s">
        <v>804</v>
      </c>
      <c r="D960" s="6" t="s">
        <v>1864</v>
      </c>
      <c r="E960" s="9" t="s">
        <v>16</v>
      </c>
      <c r="F960" s="19">
        <v>12832</v>
      </c>
      <c r="G960" s="19">
        <v>19738144252.470001</v>
      </c>
      <c r="H960" s="20">
        <v>6963370891</v>
      </c>
      <c r="I960" s="7">
        <v>0</v>
      </c>
      <c r="J960" s="7">
        <v>6963370891</v>
      </c>
      <c r="K960" s="13">
        <v>0</v>
      </c>
      <c r="L960" s="18">
        <v>149320527.5</v>
      </c>
      <c r="M960" s="69">
        <v>0</v>
      </c>
      <c r="N960" s="13">
        <v>0</v>
      </c>
      <c r="O960" s="14">
        <v>0</v>
      </c>
      <c r="P960" s="28">
        <v>397998502.13</v>
      </c>
      <c r="Q960" s="30">
        <v>12227454331.840002</v>
      </c>
      <c r="S960" s="91">
        <v>19738144252.470001</v>
      </c>
      <c r="T960" s="43">
        <f t="shared" si="42"/>
        <v>78952577</v>
      </c>
      <c r="U960" s="43">
        <f>VLOOKUP(A960,'IVC - CÁLCULO INICIAL'!$A$12:$U$1118,21,0)</f>
        <v>53586430.640000001</v>
      </c>
      <c r="V960" s="43">
        <f t="shared" si="43"/>
        <v>25366146.359999999</v>
      </c>
      <c r="W960" s="46">
        <f t="shared" si="44"/>
        <v>6341536.5899999999</v>
      </c>
    </row>
    <row r="961" spans="1:23" x14ac:dyDescent="0.2">
      <c r="A961" s="26" t="s">
        <v>1865</v>
      </c>
      <c r="B961" s="9">
        <v>892280055</v>
      </c>
      <c r="C961" s="6" t="s">
        <v>804</v>
      </c>
      <c r="D961" s="6" t="s">
        <v>1866</v>
      </c>
      <c r="E961" s="9" t="s">
        <v>16</v>
      </c>
      <c r="F961" s="19">
        <v>41692</v>
      </c>
      <c r="G961" s="19">
        <v>64532629160.500008</v>
      </c>
      <c r="H961" s="20">
        <v>22638820158</v>
      </c>
      <c r="I961" s="7">
        <v>0</v>
      </c>
      <c r="J961" s="7">
        <v>22638820158</v>
      </c>
      <c r="K961" s="13">
        <v>0</v>
      </c>
      <c r="L961" s="18">
        <v>468988750.56</v>
      </c>
      <c r="M961" s="69">
        <v>0</v>
      </c>
      <c r="N961" s="13">
        <v>0</v>
      </c>
      <c r="O961" s="14">
        <v>0</v>
      </c>
      <c r="P961" s="28">
        <v>1295726623.0899999</v>
      </c>
      <c r="Q961" s="30">
        <v>40129093628.850006</v>
      </c>
      <c r="S961" s="91">
        <v>64532629160.500008</v>
      </c>
      <c r="T961" s="43">
        <f t="shared" si="42"/>
        <v>258130517</v>
      </c>
      <c r="U961" s="43">
        <f>VLOOKUP(A961,'IVC - CÁLCULO INICIAL'!$A$12:$U$1118,21,0)</f>
        <v>175197486.63999999</v>
      </c>
      <c r="V961" s="43">
        <f t="shared" si="43"/>
        <v>82933030.360000014</v>
      </c>
      <c r="W961" s="46">
        <f t="shared" si="44"/>
        <v>20733257.59</v>
      </c>
    </row>
    <row r="962" spans="1:23" x14ac:dyDescent="0.2">
      <c r="A962" s="26" t="s">
        <v>1867</v>
      </c>
      <c r="B962" s="9">
        <v>892280054</v>
      </c>
      <c r="C962" s="6" t="s">
        <v>804</v>
      </c>
      <c r="D962" s="6" t="s">
        <v>1868</v>
      </c>
      <c r="E962" s="9" t="s">
        <v>16</v>
      </c>
      <c r="F962" s="19">
        <v>21195</v>
      </c>
      <c r="G962" s="19">
        <v>33717058088.270004</v>
      </c>
      <c r="H962" s="20">
        <v>11369020457</v>
      </c>
      <c r="I962" s="7">
        <v>0</v>
      </c>
      <c r="J962" s="7">
        <v>11369020457</v>
      </c>
      <c r="K962" s="13">
        <v>0</v>
      </c>
      <c r="L962" s="18">
        <v>243323147.12</v>
      </c>
      <c r="M962" s="69">
        <v>0</v>
      </c>
      <c r="N962" s="13">
        <v>366828715</v>
      </c>
      <c r="O962" s="14">
        <v>0</v>
      </c>
      <c r="P962" s="28">
        <v>658344322.35000002</v>
      </c>
      <c r="Q962" s="30">
        <v>21079541446.800003</v>
      </c>
      <c r="S962" s="91">
        <v>33717058088.270004</v>
      </c>
      <c r="T962" s="43">
        <f t="shared" si="42"/>
        <v>134868232</v>
      </c>
      <c r="U962" s="43">
        <f>VLOOKUP(A962,'IVC - CÁLCULO INICIAL'!$A$12:$U$1118,21,0)</f>
        <v>91537318.640000001</v>
      </c>
      <c r="V962" s="43">
        <f t="shared" si="43"/>
        <v>43330913.359999999</v>
      </c>
      <c r="W962" s="46">
        <f t="shared" si="44"/>
        <v>10832728.34</v>
      </c>
    </row>
    <row r="963" spans="1:23" x14ac:dyDescent="0.2">
      <c r="A963" s="26" t="s">
        <v>1869</v>
      </c>
      <c r="B963" s="9">
        <v>892201282</v>
      </c>
      <c r="C963" s="6" t="s">
        <v>804</v>
      </c>
      <c r="D963" s="6" t="s">
        <v>1870</v>
      </c>
      <c r="E963" s="9" t="s">
        <v>16</v>
      </c>
      <c r="F963" s="19">
        <v>11953</v>
      </c>
      <c r="G963" s="19">
        <v>21085973276.560001</v>
      </c>
      <c r="H963" s="20">
        <v>6480669177</v>
      </c>
      <c r="I963" s="7">
        <v>0</v>
      </c>
      <c r="J963" s="7">
        <v>6480669177</v>
      </c>
      <c r="K963" s="13">
        <v>0</v>
      </c>
      <c r="L963" s="18">
        <v>137044340.81999999</v>
      </c>
      <c r="M963" s="69">
        <v>0</v>
      </c>
      <c r="N963" s="13">
        <v>0</v>
      </c>
      <c r="O963" s="14">
        <v>0</v>
      </c>
      <c r="P963" s="28">
        <v>371282809.91000003</v>
      </c>
      <c r="Q963" s="30">
        <v>14096976948.830002</v>
      </c>
      <c r="S963" s="91">
        <v>21085973276.560001</v>
      </c>
      <c r="T963" s="43">
        <f t="shared" si="42"/>
        <v>84343893</v>
      </c>
      <c r="U963" s="43">
        <f>VLOOKUP(A963,'IVC - CÁLCULO INICIAL'!$A$12:$U$1118,21,0)</f>
        <v>57245606.640000001</v>
      </c>
      <c r="V963" s="43">
        <f t="shared" si="43"/>
        <v>27098286.359999999</v>
      </c>
      <c r="W963" s="46">
        <f t="shared" si="44"/>
        <v>6774571.5899999999</v>
      </c>
    </row>
    <row r="964" spans="1:23" x14ac:dyDescent="0.2">
      <c r="A964" s="26" t="s">
        <v>1871</v>
      </c>
      <c r="B964" s="9">
        <v>892200591</v>
      </c>
      <c r="C964" s="6" t="s">
        <v>804</v>
      </c>
      <c r="D964" s="6" t="s">
        <v>1872</v>
      </c>
      <c r="E964" s="9" t="s">
        <v>16</v>
      </c>
      <c r="F964" s="19">
        <v>60621</v>
      </c>
      <c r="G964" s="19">
        <v>104640667378.45</v>
      </c>
      <c r="H964" s="20">
        <v>32799744442</v>
      </c>
      <c r="I964" s="7">
        <v>0</v>
      </c>
      <c r="J964" s="7">
        <v>32799744442</v>
      </c>
      <c r="K964" s="13">
        <v>0</v>
      </c>
      <c r="L964" s="18">
        <v>710748376.23000002</v>
      </c>
      <c r="M964" s="69">
        <v>0</v>
      </c>
      <c r="N964" s="13">
        <v>0</v>
      </c>
      <c r="O964" s="14">
        <v>0</v>
      </c>
      <c r="P964" s="28">
        <v>1856289645.8599999</v>
      </c>
      <c r="Q964" s="30">
        <v>69273884914.360001</v>
      </c>
      <c r="S964" s="91">
        <v>104640667378.45</v>
      </c>
      <c r="T964" s="43">
        <f t="shared" si="42"/>
        <v>418562670</v>
      </c>
      <c r="U964" s="43">
        <f>VLOOKUP(A964,'IVC - CÁLCULO INICIAL'!$A$12:$U$1118,21,0)</f>
        <v>284085464.63999999</v>
      </c>
      <c r="V964" s="43">
        <f t="shared" si="43"/>
        <v>134477205.36000001</v>
      </c>
      <c r="W964" s="46">
        <f t="shared" si="44"/>
        <v>33619301.340000004</v>
      </c>
    </row>
    <row r="965" spans="1:23" x14ac:dyDescent="0.2">
      <c r="A965" s="26" t="s">
        <v>1873</v>
      </c>
      <c r="B965" s="9">
        <v>892200592</v>
      </c>
      <c r="C965" s="6" t="s">
        <v>804</v>
      </c>
      <c r="D965" s="6" t="s">
        <v>1874</v>
      </c>
      <c r="E965" s="9" t="s">
        <v>16</v>
      </c>
      <c r="F965" s="19">
        <v>53722</v>
      </c>
      <c r="G965" s="19">
        <v>102944807819.3</v>
      </c>
      <c r="H965" s="20">
        <v>28902016333</v>
      </c>
      <c r="I965" s="7">
        <v>0</v>
      </c>
      <c r="J965" s="7">
        <v>28902016333</v>
      </c>
      <c r="K965" s="13">
        <v>0</v>
      </c>
      <c r="L965" s="18">
        <v>643977352.20000005</v>
      </c>
      <c r="M965" s="69">
        <v>0</v>
      </c>
      <c r="N965" s="13">
        <v>0</v>
      </c>
      <c r="O965" s="14">
        <v>0</v>
      </c>
      <c r="P965" s="28">
        <v>1663899340.78</v>
      </c>
      <c r="Q965" s="30">
        <v>71734914793.320007</v>
      </c>
      <c r="S965" s="91">
        <v>102944807819.3</v>
      </c>
      <c r="T965" s="43">
        <f t="shared" si="42"/>
        <v>411779231</v>
      </c>
      <c r="U965" s="43">
        <f>VLOOKUP(A965,'IVC - CÁLCULO INICIAL'!$A$12:$U$1118,21,0)</f>
        <v>279481432</v>
      </c>
      <c r="V965" s="43">
        <f t="shared" si="43"/>
        <v>132297799</v>
      </c>
      <c r="W965" s="46">
        <f t="shared" si="44"/>
        <v>33074449.75</v>
      </c>
    </row>
    <row r="966" spans="1:23" x14ac:dyDescent="0.2">
      <c r="A966" s="26" t="s">
        <v>1875</v>
      </c>
      <c r="B966" s="9">
        <v>892280063</v>
      </c>
      <c r="C966" s="6" t="s">
        <v>804</v>
      </c>
      <c r="D966" s="6" t="s">
        <v>203</v>
      </c>
      <c r="E966" s="9" t="s">
        <v>16</v>
      </c>
      <c r="F966" s="19">
        <v>17244</v>
      </c>
      <c r="G966" s="19">
        <v>29717205869.259998</v>
      </c>
      <c r="H966" s="20">
        <v>9369477623</v>
      </c>
      <c r="I966" s="7">
        <v>0</v>
      </c>
      <c r="J966" s="7">
        <v>9369477623</v>
      </c>
      <c r="K966" s="13">
        <v>0</v>
      </c>
      <c r="L966" s="18">
        <v>197692465.15000001</v>
      </c>
      <c r="M966" s="69">
        <v>0</v>
      </c>
      <c r="N966" s="13">
        <v>0</v>
      </c>
      <c r="O966" s="14">
        <v>0</v>
      </c>
      <c r="P966" s="28">
        <v>535899991.42000002</v>
      </c>
      <c r="Q966" s="30">
        <v>19614135789.689999</v>
      </c>
      <c r="S966" s="91">
        <v>29717205869.259998</v>
      </c>
      <c r="T966" s="43">
        <f t="shared" si="42"/>
        <v>118868823</v>
      </c>
      <c r="U966" s="43">
        <f>VLOOKUP(A966,'IVC - CÁLCULO INICIAL'!$A$12:$U$1118,21,0)</f>
        <v>80678253.359999999</v>
      </c>
      <c r="V966" s="43">
        <f t="shared" si="43"/>
        <v>38190569.640000001</v>
      </c>
      <c r="W966" s="46">
        <f t="shared" si="44"/>
        <v>9547642.4100000001</v>
      </c>
    </row>
    <row r="967" spans="1:23" x14ac:dyDescent="0.2">
      <c r="A967" s="26" t="s">
        <v>1876</v>
      </c>
      <c r="B967" s="9">
        <v>800100747</v>
      </c>
      <c r="C967" s="6" t="s">
        <v>804</v>
      </c>
      <c r="D967" s="6" t="s">
        <v>1877</v>
      </c>
      <c r="E967" s="9" t="s">
        <v>16</v>
      </c>
      <c r="F967" s="19">
        <v>26779</v>
      </c>
      <c r="G967" s="19">
        <v>46627561336.889999</v>
      </c>
      <c r="H967" s="20">
        <v>14485518601</v>
      </c>
      <c r="I967" s="7">
        <v>0</v>
      </c>
      <c r="J967" s="7">
        <v>14485518601</v>
      </c>
      <c r="K967" s="13">
        <v>0</v>
      </c>
      <c r="L967" s="18">
        <v>286581823.16000003</v>
      </c>
      <c r="M967" s="69">
        <v>0</v>
      </c>
      <c r="N967" s="13">
        <v>0</v>
      </c>
      <c r="O967" s="14">
        <v>0</v>
      </c>
      <c r="P967" s="28">
        <v>832322881.46000004</v>
      </c>
      <c r="Q967" s="30">
        <v>31023138031.27</v>
      </c>
      <c r="S967" s="91">
        <v>46627561336.889999</v>
      </c>
      <c r="T967" s="43">
        <f t="shared" si="42"/>
        <v>186510245</v>
      </c>
      <c r="U967" s="43">
        <f>VLOOKUP(A967,'IVC - CÁLCULO INICIAL'!$A$12:$U$1118,21,0)</f>
        <v>126587614</v>
      </c>
      <c r="V967" s="43">
        <f t="shared" si="43"/>
        <v>59922631</v>
      </c>
      <c r="W967" s="46">
        <f t="shared" si="44"/>
        <v>14980657.75</v>
      </c>
    </row>
    <row r="968" spans="1:23" x14ac:dyDescent="0.2">
      <c r="A968" s="26" t="s">
        <v>1878</v>
      </c>
      <c r="B968" s="9">
        <v>892280061</v>
      </c>
      <c r="C968" s="6" t="s">
        <v>804</v>
      </c>
      <c r="D968" s="6" t="s">
        <v>804</v>
      </c>
      <c r="E968" s="9" t="s">
        <v>16</v>
      </c>
      <c r="F968" s="19">
        <v>21605</v>
      </c>
      <c r="G968" s="19">
        <v>37616449924.43</v>
      </c>
      <c r="H968" s="20">
        <v>11676791014</v>
      </c>
      <c r="I968" s="7">
        <v>0</v>
      </c>
      <c r="J968" s="7">
        <v>11676791014</v>
      </c>
      <c r="K968" s="13">
        <v>0</v>
      </c>
      <c r="L968" s="18">
        <v>247206255</v>
      </c>
      <c r="M968" s="69">
        <v>0</v>
      </c>
      <c r="N968" s="13">
        <v>0</v>
      </c>
      <c r="O968" s="14">
        <v>0</v>
      </c>
      <c r="P968" s="28">
        <v>670566984.78999996</v>
      </c>
      <c r="Q968" s="30">
        <v>25021885670.639999</v>
      </c>
      <c r="S968" s="91">
        <v>37616449924.43</v>
      </c>
      <c r="T968" s="43">
        <f t="shared" si="42"/>
        <v>150465800</v>
      </c>
      <c r="U968" s="43">
        <f>VLOOKUP(A968,'IVC - CÁLCULO INICIAL'!$A$12:$U$1118,21,0)</f>
        <v>102123648</v>
      </c>
      <c r="V968" s="43">
        <f t="shared" si="43"/>
        <v>48342152</v>
      </c>
      <c r="W968" s="46">
        <f t="shared" si="44"/>
        <v>12085538</v>
      </c>
    </row>
    <row r="969" spans="1:23" x14ac:dyDescent="0.2">
      <c r="A969" s="26" t="s">
        <v>1879</v>
      </c>
      <c r="B969" s="9">
        <v>892200839</v>
      </c>
      <c r="C969" s="6" t="s">
        <v>804</v>
      </c>
      <c r="D969" s="6" t="s">
        <v>1880</v>
      </c>
      <c r="E969" s="9" t="s">
        <v>16</v>
      </c>
      <c r="F969" s="19">
        <v>26904</v>
      </c>
      <c r="G969" s="19">
        <v>42116068543.120003</v>
      </c>
      <c r="H969" s="20">
        <v>14683179375</v>
      </c>
      <c r="I969" s="7">
        <v>0</v>
      </c>
      <c r="J969" s="7">
        <v>14683179375</v>
      </c>
      <c r="K969" s="13">
        <v>0</v>
      </c>
      <c r="L969" s="18">
        <v>306512104.94999999</v>
      </c>
      <c r="M969" s="69">
        <v>0</v>
      </c>
      <c r="N969" s="13">
        <v>0</v>
      </c>
      <c r="O969" s="14">
        <v>0</v>
      </c>
      <c r="P969" s="28">
        <v>834904258</v>
      </c>
      <c r="Q969" s="30">
        <v>26291472805.170002</v>
      </c>
      <c r="S969" s="91">
        <v>42116068543.120003</v>
      </c>
      <c r="T969" s="43">
        <f t="shared" si="42"/>
        <v>168464274</v>
      </c>
      <c r="U969" s="43">
        <f>VLOOKUP(A969,'IVC - CÁLCULO INICIAL'!$A$12:$U$1118,21,0)</f>
        <v>114339512.64</v>
      </c>
      <c r="V969" s="43">
        <f t="shared" si="43"/>
        <v>54124761.359999999</v>
      </c>
      <c r="W969" s="46">
        <f t="shared" si="44"/>
        <v>13531190.34</v>
      </c>
    </row>
    <row r="970" spans="1:23" x14ac:dyDescent="0.2">
      <c r="A970" s="26" t="s">
        <v>1881</v>
      </c>
      <c r="B970" s="9">
        <v>800100751</v>
      </c>
      <c r="C970" s="6" t="s">
        <v>804</v>
      </c>
      <c r="D970" s="6" t="s">
        <v>1882</v>
      </c>
      <c r="E970" s="9" t="s">
        <v>16</v>
      </c>
      <c r="F970" s="19">
        <v>18646</v>
      </c>
      <c r="G970" s="19">
        <v>31100770897.459999</v>
      </c>
      <c r="H970" s="20">
        <v>10079208064</v>
      </c>
      <c r="I970" s="7">
        <v>0</v>
      </c>
      <c r="J970" s="7">
        <v>10079208064</v>
      </c>
      <c r="K970" s="13">
        <v>0</v>
      </c>
      <c r="L970" s="18">
        <v>204454601.55000001</v>
      </c>
      <c r="M970" s="69">
        <v>0</v>
      </c>
      <c r="N970" s="13">
        <v>0</v>
      </c>
      <c r="O970" s="14">
        <v>0</v>
      </c>
      <c r="P970" s="28">
        <v>578694860.45000005</v>
      </c>
      <c r="Q970" s="30">
        <v>20238413371.459999</v>
      </c>
      <c r="S970" s="91">
        <v>31100770897.459999</v>
      </c>
      <c r="T970" s="43">
        <f t="shared" si="42"/>
        <v>124403084</v>
      </c>
      <c r="U970" s="43">
        <f>VLOOKUP(A970,'IVC - CÁLCULO INICIAL'!$A$12:$U$1118,21,0)</f>
        <v>84434447.359999999</v>
      </c>
      <c r="V970" s="43">
        <f t="shared" si="43"/>
        <v>39968636.640000001</v>
      </c>
      <c r="W970" s="46">
        <f t="shared" si="44"/>
        <v>9992159.1600000001</v>
      </c>
    </row>
    <row r="971" spans="1:23" x14ac:dyDescent="0.2">
      <c r="A971" s="26" t="s">
        <v>1883</v>
      </c>
      <c r="B971" s="9">
        <v>800113389</v>
      </c>
      <c r="C971" s="6" t="s">
        <v>1884</v>
      </c>
      <c r="D971" s="6" t="s">
        <v>1885</v>
      </c>
      <c r="E971" s="9" t="s">
        <v>49</v>
      </c>
      <c r="F971" s="19">
        <v>230244</v>
      </c>
      <c r="G971" s="19">
        <v>409356627982.60999</v>
      </c>
      <c r="H971" s="20">
        <v>124781676519</v>
      </c>
      <c r="I971" s="7">
        <v>0</v>
      </c>
      <c r="J971" s="7">
        <v>124781676519</v>
      </c>
      <c r="K971" s="13">
        <v>0</v>
      </c>
      <c r="L971" s="18">
        <v>6612739352.8599997</v>
      </c>
      <c r="M971" s="69">
        <v>0</v>
      </c>
      <c r="N971" s="13">
        <v>0</v>
      </c>
      <c r="O971" s="14">
        <v>2169273761.9299998</v>
      </c>
      <c r="P971" s="28">
        <v>21039240345.550003</v>
      </c>
      <c r="Q971" s="30">
        <v>254753698003.27002</v>
      </c>
      <c r="S971" s="91">
        <v>409356627982.60999</v>
      </c>
      <c r="T971" s="43">
        <f t="shared" si="42"/>
        <v>1637426512</v>
      </c>
      <c r="U971" s="43">
        <f>VLOOKUP(A971,'IVC - CÁLCULO INICIAL'!$A$12:$U$1118,21,0)</f>
        <v>1111348682.6400001</v>
      </c>
      <c r="V971" s="43">
        <f t="shared" si="43"/>
        <v>526077829.3599999</v>
      </c>
      <c r="W971" s="46">
        <f t="shared" si="44"/>
        <v>131519457.34</v>
      </c>
    </row>
    <row r="972" spans="1:23" x14ac:dyDescent="0.2">
      <c r="A972" s="26" t="s">
        <v>1886</v>
      </c>
      <c r="B972" s="9">
        <v>890702017</v>
      </c>
      <c r="C972" s="6" t="s">
        <v>1884</v>
      </c>
      <c r="D972" s="6" t="s">
        <v>1887</v>
      </c>
      <c r="E972" s="9" t="s">
        <v>16</v>
      </c>
      <c r="F972" s="19">
        <v>2915</v>
      </c>
      <c r="G972" s="19">
        <v>5868844741.8500004</v>
      </c>
      <c r="H972" s="20">
        <v>1554471248</v>
      </c>
      <c r="I972" s="7">
        <v>0</v>
      </c>
      <c r="J972" s="7">
        <v>1554471248</v>
      </c>
      <c r="K972" s="13">
        <v>0</v>
      </c>
      <c r="L972" s="18">
        <v>52448495.390000001</v>
      </c>
      <c r="M972" s="69">
        <v>0</v>
      </c>
      <c r="N972" s="13">
        <v>0</v>
      </c>
      <c r="O972" s="14">
        <v>0</v>
      </c>
      <c r="P972" s="28">
        <v>268859401.39999998</v>
      </c>
      <c r="Q972" s="30">
        <v>3993065597.0600004</v>
      </c>
      <c r="S972" s="91">
        <v>5868844741.8500004</v>
      </c>
      <c r="T972" s="43">
        <f t="shared" si="42"/>
        <v>23475379</v>
      </c>
      <c r="U972" s="43">
        <f>VLOOKUP(A972,'IVC - CÁLCULO INICIAL'!$A$12:$U$1118,21,0)</f>
        <v>15933131.359999999</v>
      </c>
      <c r="V972" s="43">
        <f t="shared" si="43"/>
        <v>7542247.6400000006</v>
      </c>
      <c r="W972" s="46">
        <f t="shared" si="44"/>
        <v>1885561.91</v>
      </c>
    </row>
    <row r="973" spans="1:23" x14ac:dyDescent="0.2">
      <c r="A973" s="26" t="s">
        <v>1888</v>
      </c>
      <c r="B973" s="9">
        <v>890700961</v>
      </c>
      <c r="C973" s="6" t="s">
        <v>1884</v>
      </c>
      <c r="D973" s="6" t="s">
        <v>1889</v>
      </c>
      <c r="E973" s="9" t="s">
        <v>13</v>
      </c>
      <c r="F973" s="19">
        <v>5509</v>
      </c>
      <c r="G973" s="19">
        <v>9101303286.7800007</v>
      </c>
      <c r="H973" s="20">
        <v>2914284587</v>
      </c>
      <c r="I973" s="7">
        <v>0</v>
      </c>
      <c r="J973" s="7">
        <v>2914284587</v>
      </c>
      <c r="K973" s="13">
        <v>0</v>
      </c>
      <c r="L973" s="18">
        <v>117100456.42</v>
      </c>
      <c r="M973" s="69">
        <v>0</v>
      </c>
      <c r="N973" s="13">
        <v>0</v>
      </c>
      <c r="O973" s="14">
        <v>0</v>
      </c>
      <c r="P973" s="28">
        <v>507537881.31999999</v>
      </c>
      <c r="Q973" s="30">
        <v>5562380362.0400009</v>
      </c>
      <c r="S973" s="91">
        <v>9101303286.7800007</v>
      </c>
      <c r="T973" s="43">
        <f t="shared" ref="T973:T1036" si="45">+ROUND(S973*0.004,0)</f>
        <v>36405213</v>
      </c>
      <c r="U973" s="43">
        <f>VLOOKUP(A973,'IVC - CÁLCULO INICIAL'!$A$12:$U$1118,21,0)</f>
        <v>24708825.359999999</v>
      </c>
      <c r="V973" s="43">
        <f t="shared" ref="V973:V1036" si="46">+T973-U973</f>
        <v>11696387.640000001</v>
      </c>
      <c r="W973" s="46">
        <f t="shared" ref="W973:W1036" si="47">ROUND(V973/4,2)</f>
        <v>2924096.91</v>
      </c>
    </row>
    <row r="974" spans="1:23" x14ac:dyDescent="0.2">
      <c r="A974" s="26" t="s">
        <v>1890</v>
      </c>
      <c r="B974" s="9">
        <v>800100048</v>
      </c>
      <c r="C974" s="6" t="s">
        <v>1884</v>
      </c>
      <c r="D974" s="6" t="s">
        <v>1891</v>
      </c>
      <c r="E974" s="9" t="s">
        <v>13</v>
      </c>
      <c r="F974" s="19">
        <v>3601</v>
      </c>
      <c r="G974" s="19">
        <v>6416890599.5</v>
      </c>
      <c r="H974" s="20">
        <v>1870902899</v>
      </c>
      <c r="I974" s="7">
        <v>0</v>
      </c>
      <c r="J974" s="7">
        <v>1870902899</v>
      </c>
      <c r="K974" s="13">
        <v>0</v>
      </c>
      <c r="L974" s="18">
        <v>47872471.700000003</v>
      </c>
      <c r="M974" s="69">
        <v>0</v>
      </c>
      <c r="N974" s="13">
        <v>0</v>
      </c>
      <c r="O974" s="14">
        <v>0</v>
      </c>
      <c r="P974" s="28">
        <v>332174729.01999998</v>
      </c>
      <c r="Q974" s="30">
        <v>4165940499.7800002</v>
      </c>
      <c r="S974" s="91">
        <v>6416890599.5</v>
      </c>
      <c r="T974" s="43">
        <f t="shared" si="45"/>
        <v>25667562</v>
      </c>
      <c r="U974" s="43">
        <f>VLOOKUP(A974,'IVC - CÁLCULO INICIAL'!$A$12:$U$1118,21,0)</f>
        <v>17421002.640000001</v>
      </c>
      <c r="V974" s="43">
        <f t="shared" si="46"/>
        <v>8246559.3599999994</v>
      </c>
      <c r="W974" s="46">
        <f t="shared" si="47"/>
        <v>2061639.84</v>
      </c>
    </row>
    <row r="975" spans="1:23" x14ac:dyDescent="0.2">
      <c r="A975" s="26" t="s">
        <v>1892</v>
      </c>
      <c r="B975" s="9">
        <v>890702018</v>
      </c>
      <c r="C975" s="6" t="s">
        <v>1884</v>
      </c>
      <c r="D975" s="6" t="s">
        <v>1893</v>
      </c>
      <c r="E975" s="9" t="s">
        <v>13</v>
      </c>
      <c r="F975" s="19">
        <v>8594</v>
      </c>
      <c r="G975" s="19">
        <v>12550755444.41</v>
      </c>
      <c r="H975" s="20">
        <v>4629390486</v>
      </c>
      <c r="I975" s="7">
        <v>0</v>
      </c>
      <c r="J975" s="7">
        <v>4629390486</v>
      </c>
      <c r="K975" s="13">
        <v>0</v>
      </c>
      <c r="L975" s="18">
        <v>126564891.84</v>
      </c>
      <c r="M975" s="69">
        <v>0</v>
      </c>
      <c r="N975" s="13">
        <v>0</v>
      </c>
      <c r="O975" s="14">
        <v>0</v>
      </c>
      <c r="P975" s="28">
        <v>792549152.00999999</v>
      </c>
      <c r="Q975" s="30">
        <v>7002250914.5599995</v>
      </c>
      <c r="S975" s="91">
        <v>12550755444.41</v>
      </c>
      <c r="T975" s="43">
        <f t="shared" si="45"/>
        <v>50203022</v>
      </c>
      <c r="U975" s="43">
        <f>VLOOKUP(A975,'IVC - CÁLCULO INICIAL'!$A$12:$U$1118,21,0)</f>
        <v>34073628</v>
      </c>
      <c r="V975" s="43">
        <f t="shared" si="46"/>
        <v>16129394</v>
      </c>
      <c r="W975" s="46">
        <f t="shared" si="47"/>
        <v>4032348.5</v>
      </c>
    </row>
    <row r="976" spans="1:23" x14ac:dyDescent="0.2">
      <c r="A976" s="26" t="s">
        <v>1894</v>
      </c>
      <c r="B976" s="9">
        <v>890700982</v>
      </c>
      <c r="C976" s="6" t="s">
        <v>1884</v>
      </c>
      <c r="D976" s="6" t="s">
        <v>1895</v>
      </c>
      <c r="E976" s="9" t="s">
        <v>13</v>
      </c>
      <c r="F976" s="19">
        <v>7635</v>
      </c>
      <c r="G976" s="19">
        <v>13141049269.32</v>
      </c>
      <c r="H976" s="20">
        <v>4061223231</v>
      </c>
      <c r="I976" s="7">
        <v>0</v>
      </c>
      <c r="J976" s="7">
        <v>4061223231</v>
      </c>
      <c r="K976" s="13">
        <v>0</v>
      </c>
      <c r="L976" s="18">
        <v>104021084.51000001</v>
      </c>
      <c r="M976" s="69">
        <v>0</v>
      </c>
      <c r="N976" s="13">
        <v>0</v>
      </c>
      <c r="O976" s="14">
        <v>0</v>
      </c>
      <c r="P976" s="28">
        <v>703852315.5</v>
      </c>
      <c r="Q976" s="30">
        <v>8271952638.3099995</v>
      </c>
      <c r="S976" s="91">
        <v>13141049269.32</v>
      </c>
      <c r="T976" s="43">
        <f t="shared" si="45"/>
        <v>52564197</v>
      </c>
      <c r="U976" s="43">
        <f>VLOOKUP(A976,'IVC - CÁLCULO INICIAL'!$A$12:$U$1118,21,0)</f>
        <v>35676197.359999999</v>
      </c>
      <c r="V976" s="43">
        <f t="shared" si="46"/>
        <v>16887999.640000001</v>
      </c>
      <c r="W976" s="46">
        <f t="shared" si="47"/>
        <v>4221999.91</v>
      </c>
    </row>
    <row r="977" spans="1:23" x14ac:dyDescent="0.2">
      <c r="A977" s="26" t="s">
        <v>1896</v>
      </c>
      <c r="B977" s="9">
        <v>800100049</v>
      </c>
      <c r="C977" s="6" t="s">
        <v>1884</v>
      </c>
      <c r="D977" s="6" t="s">
        <v>1897</v>
      </c>
      <c r="E977" s="9" t="s">
        <v>16</v>
      </c>
      <c r="F977" s="19">
        <v>17124</v>
      </c>
      <c r="G977" s="19">
        <v>27472088891.439999</v>
      </c>
      <c r="H977" s="20">
        <v>9266912137</v>
      </c>
      <c r="I977" s="7">
        <v>0</v>
      </c>
      <c r="J977" s="7">
        <v>9266912137</v>
      </c>
      <c r="K977" s="13">
        <v>0</v>
      </c>
      <c r="L977" s="18">
        <v>223749985.80000001</v>
      </c>
      <c r="M977" s="69">
        <v>0</v>
      </c>
      <c r="N977" s="13">
        <v>0</v>
      </c>
      <c r="O977" s="14">
        <v>0</v>
      </c>
      <c r="P977" s="28">
        <v>1579837409.4400001</v>
      </c>
      <c r="Q977" s="30">
        <v>16401589359.199999</v>
      </c>
      <c r="S977" s="91">
        <v>27472088891.439999</v>
      </c>
      <c r="T977" s="43">
        <f t="shared" si="45"/>
        <v>109888356</v>
      </c>
      <c r="U977" s="43">
        <f>VLOOKUP(A977,'IVC - CÁLCULO INICIAL'!$A$12:$U$1118,21,0)</f>
        <v>74583059.359999999</v>
      </c>
      <c r="V977" s="43">
        <f t="shared" si="46"/>
        <v>35305296.640000001</v>
      </c>
      <c r="W977" s="46">
        <f t="shared" si="47"/>
        <v>8826324.1600000001</v>
      </c>
    </row>
    <row r="978" spans="1:23" x14ac:dyDescent="0.2">
      <c r="A978" s="26" t="s">
        <v>1898</v>
      </c>
      <c r="B978" s="9">
        <v>890700859</v>
      </c>
      <c r="C978" s="6" t="s">
        <v>1884</v>
      </c>
      <c r="D978" s="6" t="s">
        <v>1899</v>
      </c>
      <c r="E978" s="9" t="s">
        <v>13</v>
      </c>
      <c r="F978" s="19">
        <v>14144</v>
      </c>
      <c r="G978" s="19">
        <v>21415631981.770004</v>
      </c>
      <c r="H978" s="20">
        <v>7589527542</v>
      </c>
      <c r="I978" s="7">
        <v>0</v>
      </c>
      <c r="J978" s="7">
        <v>7589527542</v>
      </c>
      <c r="K978" s="13">
        <v>0</v>
      </c>
      <c r="L978" s="18">
        <v>285322839.55000001</v>
      </c>
      <c r="M978" s="69">
        <v>0</v>
      </c>
      <c r="N978" s="13">
        <v>0</v>
      </c>
      <c r="O978" s="14">
        <v>0</v>
      </c>
      <c r="P978" s="28">
        <v>1304240371.1400001</v>
      </c>
      <c r="Q978" s="30">
        <v>12236541229.080002</v>
      </c>
      <c r="S978" s="91">
        <v>21415631981.770004</v>
      </c>
      <c r="T978" s="43">
        <f t="shared" si="45"/>
        <v>85662528</v>
      </c>
      <c r="U978" s="43">
        <f>VLOOKUP(A978,'IVC - CÁLCULO INICIAL'!$A$12:$U$1118,21,0)</f>
        <v>58140586.640000001</v>
      </c>
      <c r="V978" s="43">
        <f t="shared" si="46"/>
        <v>27521941.359999999</v>
      </c>
      <c r="W978" s="46">
        <f t="shared" si="47"/>
        <v>6880485.3399999999</v>
      </c>
    </row>
    <row r="979" spans="1:23" x14ac:dyDescent="0.2">
      <c r="A979" s="26" t="s">
        <v>1900</v>
      </c>
      <c r="B979" s="9">
        <v>800100050</v>
      </c>
      <c r="C979" s="6" t="s">
        <v>1884</v>
      </c>
      <c r="D979" s="6" t="s">
        <v>1901</v>
      </c>
      <c r="E979" s="9" t="s">
        <v>13</v>
      </c>
      <c r="F979" s="19">
        <v>4882</v>
      </c>
      <c r="G979" s="19">
        <v>7981187669.9099998</v>
      </c>
      <c r="H979" s="20">
        <v>2641221041</v>
      </c>
      <c r="I979" s="7">
        <v>0</v>
      </c>
      <c r="J979" s="7">
        <v>2641221041</v>
      </c>
      <c r="K979" s="13">
        <v>0</v>
      </c>
      <c r="L979" s="18">
        <v>144026641.66999999</v>
      </c>
      <c r="M979" s="69">
        <v>0</v>
      </c>
      <c r="N979" s="13">
        <v>0</v>
      </c>
      <c r="O979" s="14">
        <v>0</v>
      </c>
      <c r="P979" s="28">
        <v>450129523.04000002</v>
      </c>
      <c r="Q979" s="30">
        <v>4745810464.1999998</v>
      </c>
      <c r="S979" s="91">
        <v>7981187669.9099998</v>
      </c>
      <c r="T979" s="43">
        <f t="shared" si="45"/>
        <v>31924751</v>
      </c>
      <c r="U979" s="43">
        <f>VLOOKUP(A979,'IVC - CÁLCULO INICIAL'!$A$12:$U$1118,21,0)</f>
        <v>21667860.640000001</v>
      </c>
      <c r="V979" s="43">
        <f t="shared" si="46"/>
        <v>10256890.359999999</v>
      </c>
      <c r="W979" s="46">
        <f t="shared" si="47"/>
        <v>2564222.59</v>
      </c>
    </row>
    <row r="980" spans="1:23" x14ac:dyDescent="0.2">
      <c r="A980" s="26" t="s">
        <v>1902</v>
      </c>
      <c r="B980" s="9">
        <v>890702021</v>
      </c>
      <c r="C980" s="6" t="s">
        <v>1884</v>
      </c>
      <c r="D980" s="6" t="s">
        <v>1903</v>
      </c>
      <c r="E980" s="9" t="s">
        <v>16</v>
      </c>
      <c r="F980" s="19">
        <v>5504</v>
      </c>
      <c r="G980" s="19">
        <v>9371386625.7600002</v>
      </c>
      <c r="H980" s="20">
        <v>2981915128</v>
      </c>
      <c r="I980" s="7">
        <v>0</v>
      </c>
      <c r="J980" s="7">
        <v>2981915128</v>
      </c>
      <c r="K980" s="13">
        <v>0</v>
      </c>
      <c r="L980" s="18">
        <v>59333377.520000003</v>
      </c>
      <c r="M980" s="69">
        <v>0</v>
      </c>
      <c r="N980" s="13">
        <v>0</v>
      </c>
      <c r="O980" s="14">
        <v>0</v>
      </c>
      <c r="P980" s="28">
        <v>507353288.52999997</v>
      </c>
      <c r="Q980" s="30">
        <v>5822784831.71</v>
      </c>
      <c r="S980" s="91">
        <v>9371386625.7600002</v>
      </c>
      <c r="T980" s="43">
        <f t="shared" si="45"/>
        <v>37485547</v>
      </c>
      <c r="U980" s="43">
        <f>VLOOKUP(A980,'IVC - CÁLCULO INICIAL'!$A$12:$U$1118,21,0)</f>
        <v>25442065.359999999</v>
      </c>
      <c r="V980" s="43">
        <f t="shared" si="46"/>
        <v>12043481.640000001</v>
      </c>
      <c r="W980" s="46">
        <f t="shared" si="47"/>
        <v>3010870.41</v>
      </c>
    </row>
    <row r="981" spans="1:23" x14ac:dyDescent="0.2">
      <c r="A981" s="26" t="s">
        <v>1904</v>
      </c>
      <c r="B981" s="9">
        <v>800100053</v>
      </c>
      <c r="C981" s="6" t="s">
        <v>1884</v>
      </c>
      <c r="D981" s="6" t="s">
        <v>1905</v>
      </c>
      <c r="E981" s="9" t="s">
        <v>13</v>
      </c>
      <c r="F981" s="19">
        <v>41051</v>
      </c>
      <c r="G981" s="19">
        <v>62686112836.959999</v>
      </c>
      <c r="H981" s="20">
        <v>21870097512</v>
      </c>
      <c r="I981" s="7">
        <v>0</v>
      </c>
      <c r="J981" s="7">
        <v>21870097512</v>
      </c>
      <c r="K981" s="13">
        <v>0</v>
      </c>
      <c r="L981" s="18">
        <v>686732933.36000001</v>
      </c>
      <c r="M981" s="69">
        <v>0</v>
      </c>
      <c r="N981" s="13">
        <v>0</v>
      </c>
      <c r="O981" s="14">
        <v>0</v>
      </c>
      <c r="P981" s="28">
        <v>3787936386.1100001</v>
      </c>
      <c r="Q981" s="30">
        <v>36341346005.489998</v>
      </c>
      <c r="S981" s="91">
        <v>62686112836.959999</v>
      </c>
      <c r="T981" s="43">
        <f t="shared" si="45"/>
        <v>250744451</v>
      </c>
      <c r="U981" s="43">
        <f>VLOOKUP(A981,'IVC - CÁLCULO INICIAL'!$A$12:$U$1118,21,0)</f>
        <v>170184441.36000001</v>
      </c>
      <c r="V981" s="43">
        <f t="shared" si="46"/>
        <v>80560009.639999986</v>
      </c>
      <c r="W981" s="46">
        <f t="shared" si="47"/>
        <v>20140002.41</v>
      </c>
    </row>
    <row r="982" spans="1:23" x14ac:dyDescent="0.2">
      <c r="A982" s="26" t="s">
        <v>1906</v>
      </c>
      <c r="B982" s="9">
        <v>800100051</v>
      </c>
      <c r="C982" s="6" t="s">
        <v>1884</v>
      </c>
      <c r="D982" s="6" t="s">
        <v>1907</v>
      </c>
      <c r="E982" s="9" t="s">
        <v>13</v>
      </c>
      <c r="F982" s="19">
        <v>4292</v>
      </c>
      <c r="G982" s="19">
        <v>7806197791.9799995</v>
      </c>
      <c r="H982" s="20">
        <v>2155265745</v>
      </c>
      <c r="I982" s="7">
        <v>0</v>
      </c>
      <c r="J982" s="7">
        <v>2155265745</v>
      </c>
      <c r="K982" s="13">
        <v>0</v>
      </c>
      <c r="L982" s="18">
        <v>104400941.73999999</v>
      </c>
      <c r="M982" s="69">
        <v>0</v>
      </c>
      <c r="N982" s="13">
        <v>0</v>
      </c>
      <c r="O982" s="14">
        <v>0</v>
      </c>
      <c r="P982" s="28">
        <v>395305463.85000002</v>
      </c>
      <c r="Q982" s="30">
        <v>5151225641.3899994</v>
      </c>
      <c r="S982" s="91">
        <v>7806197791.9799995</v>
      </c>
      <c r="T982" s="43">
        <f t="shared" si="45"/>
        <v>31224791</v>
      </c>
      <c r="U982" s="43">
        <f>VLOOKUP(A982,'IVC - CÁLCULO INICIAL'!$A$12:$U$1118,21,0)</f>
        <v>21192786.640000001</v>
      </c>
      <c r="V982" s="43">
        <f t="shared" si="46"/>
        <v>10032004.359999999</v>
      </c>
      <c r="W982" s="46">
        <f t="shared" si="47"/>
        <v>2508001.09</v>
      </c>
    </row>
    <row r="983" spans="1:23" x14ac:dyDescent="0.2">
      <c r="A983" s="26" t="s">
        <v>1908</v>
      </c>
      <c r="B983" s="9">
        <v>890702023</v>
      </c>
      <c r="C983" s="6" t="s">
        <v>1884</v>
      </c>
      <c r="D983" s="6" t="s">
        <v>1909</v>
      </c>
      <c r="E983" s="9" t="s">
        <v>13</v>
      </c>
      <c r="F983" s="19">
        <v>20812</v>
      </c>
      <c r="G983" s="19">
        <v>34529657334.839996</v>
      </c>
      <c r="H983" s="20">
        <v>11097096547</v>
      </c>
      <c r="I983" s="7">
        <v>0</v>
      </c>
      <c r="J983" s="7">
        <v>11097096547</v>
      </c>
      <c r="K983" s="13">
        <v>0</v>
      </c>
      <c r="L983" s="18">
        <v>278553519.75</v>
      </c>
      <c r="M983" s="69">
        <v>0</v>
      </c>
      <c r="N983" s="13">
        <v>34300517</v>
      </c>
      <c r="O983" s="14">
        <v>0</v>
      </c>
      <c r="P983" s="28">
        <v>1917549922.22</v>
      </c>
      <c r="Q983" s="30">
        <v>21202156828.869995</v>
      </c>
      <c r="S983" s="91">
        <v>34529657334.839996</v>
      </c>
      <c r="T983" s="43">
        <f t="shared" si="45"/>
        <v>138118629</v>
      </c>
      <c r="U983" s="43">
        <f>VLOOKUP(A983,'IVC - CÁLCULO INICIAL'!$A$12:$U$1118,21,0)</f>
        <v>93743417.359999999</v>
      </c>
      <c r="V983" s="43">
        <f t="shared" si="46"/>
        <v>44375211.640000001</v>
      </c>
      <c r="W983" s="46">
        <f t="shared" si="47"/>
        <v>11093802.91</v>
      </c>
    </row>
    <row r="984" spans="1:23" x14ac:dyDescent="0.2">
      <c r="A984" s="26" t="s">
        <v>1910</v>
      </c>
      <c r="B984" s="9">
        <v>800100052</v>
      </c>
      <c r="C984" s="6" t="s">
        <v>1884</v>
      </c>
      <c r="D984" s="6" t="s">
        <v>1911</v>
      </c>
      <c r="E984" s="9" t="s">
        <v>13</v>
      </c>
      <c r="F984" s="19">
        <v>5935</v>
      </c>
      <c r="G984" s="19">
        <v>10318611695.25</v>
      </c>
      <c r="H984" s="20">
        <v>3164886277</v>
      </c>
      <c r="I984" s="7">
        <v>0</v>
      </c>
      <c r="J984" s="7">
        <v>3164886277</v>
      </c>
      <c r="K984" s="13">
        <v>0</v>
      </c>
      <c r="L984" s="18">
        <v>72558969.760000005</v>
      </c>
      <c r="M984" s="69">
        <v>0</v>
      </c>
      <c r="N984" s="13">
        <v>327520880</v>
      </c>
      <c r="O984" s="14">
        <v>0</v>
      </c>
      <c r="P984" s="28">
        <v>547225331.58000004</v>
      </c>
      <c r="Q984" s="30">
        <v>6206420236.9099998</v>
      </c>
      <c r="S984" s="91">
        <v>10318611695.25</v>
      </c>
      <c r="T984" s="43">
        <f t="shared" si="45"/>
        <v>41274447</v>
      </c>
      <c r="U984" s="43">
        <f>VLOOKUP(A984,'IVC - CÁLCULO INICIAL'!$A$12:$U$1118,21,0)</f>
        <v>28013655.359999999</v>
      </c>
      <c r="V984" s="43">
        <f t="shared" si="46"/>
        <v>13260791.640000001</v>
      </c>
      <c r="W984" s="46">
        <f t="shared" si="47"/>
        <v>3315197.91</v>
      </c>
    </row>
    <row r="985" spans="1:23" x14ac:dyDescent="0.2">
      <c r="A985" s="26" t="s">
        <v>1912</v>
      </c>
      <c r="B985" s="9">
        <v>890702026</v>
      </c>
      <c r="C985" s="6" t="s">
        <v>1884</v>
      </c>
      <c r="D985" s="6" t="s">
        <v>1913</v>
      </c>
      <c r="E985" s="9" t="s">
        <v>16</v>
      </c>
      <c r="F985" s="19">
        <v>6618</v>
      </c>
      <c r="G985" s="19">
        <v>12224635281.98</v>
      </c>
      <c r="H985" s="20">
        <v>3548048174</v>
      </c>
      <c r="I985" s="7">
        <v>0</v>
      </c>
      <c r="J985" s="7">
        <v>3548048174</v>
      </c>
      <c r="K985" s="13">
        <v>0</v>
      </c>
      <c r="L985" s="18">
        <v>96822378.739999995</v>
      </c>
      <c r="M985" s="69">
        <v>0</v>
      </c>
      <c r="N985" s="13">
        <v>0</v>
      </c>
      <c r="O985" s="14">
        <v>0</v>
      </c>
      <c r="P985" s="28">
        <v>610632955.59000003</v>
      </c>
      <c r="Q985" s="30">
        <v>7969131773.6499996</v>
      </c>
      <c r="S985" s="91">
        <v>12224635281.98</v>
      </c>
      <c r="T985" s="43">
        <f t="shared" si="45"/>
        <v>48898541</v>
      </c>
      <c r="U985" s="43">
        <f>VLOOKUP(A985,'IVC - CÁLCULO INICIAL'!$A$12:$U$1118,21,0)</f>
        <v>33188255.359999999</v>
      </c>
      <c r="V985" s="43">
        <f t="shared" si="46"/>
        <v>15710285.640000001</v>
      </c>
      <c r="W985" s="46">
        <f t="shared" si="47"/>
        <v>3927571.41</v>
      </c>
    </row>
    <row r="986" spans="1:23" x14ac:dyDescent="0.2">
      <c r="A986" s="26" t="s">
        <v>1914</v>
      </c>
      <c r="B986" s="9">
        <v>890702027</v>
      </c>
      <c r="C986" s="6" t="s">
        <v>1884</v>
      </c>
      <c r="D986" s="6" t="s">
        <v>1915</v>
      </c>
      <c r="E986" s="9" t="s">
        <v>13</v>
      </c>
      <c r="F986" s="19">
        <v>46841</v>
      </c>
      <c r="G986" s="19">
        <v>75778164239.570007</v>
      </c>
      <c r="H986" s="20">
        <v>25471924088</v>
      </c>
      <c r="I986" s="7">
        <v>0</v>
      </c>
      <c r="J986" s="7">
        <v>25471924088</v>
      </c>
      <c r="K986" s="13">
        <v>0</v>
      </c>
      <c r="L986" s="18">
        <v>956166028.26999998</v>
      </c>
      <c r="M986" s="69">
        <v>0</v>
      </c>
      <c r="N986" s="13">
        <v>0</v>
      </c>
      <c r="O986" s="14">
        <v>0</v>
      </c>
      <c r="P986" s="28">
        <v>4293259153.9200001</v>
      </c>
      <c r="Q986" s="30">
        <v>45056814969.380013</v>
      </c>
      <c r="S986" s="91">
        <v>75778164239.570007</v>
      </c>
      <c r="T986" s="43">
        <f t="shared" si="45"/>
        <v>303112657</v>
      </c>
      <c r="U986" s="43">
        <f>VLOOKUP(A986,'IVC - CÁLCULO INICIAL'!$A$12:$U$1118,21,0)</f>
        <v>205727615.36000001</v>
      </c>
      <c r="V986" s="43">
        <f t="shared" si="46"/>
        <v>97385041.639999986</v>
      </c>
      <c r="W986" s="46">
        <f t="shared" si="47"/>
        <v>24346260.41</v>
      </c>
    </row>
    <row r="987" spans="1:23" x14ac:dyDescent="0.2">
      <c r="A987" s="26" t="s">
        <v>1916</v>
      </c>
      <c r="B987" s="9">
        <v>800100054</v>
      </c>
      <c r="C987" s="6" t="s">
        <v>1884</v>
      </c>
      <c r="D987" s="6" t="s">
        <v>1917</v>
      </c>
      <c r="E987" s="9" t="s">
        <v>13</v>
      </c>
      <c r="F987" s="19">
        <v>5126</v>
      </c>
      <c r="G987" s="19">
        <v>8676932053.1599998</v>
      </c>
      <c r="H987" s="20">
        <v>2749005985</v>
      </c>
      <c r="I987" s="7">
        <v>0</v>
      </c>
      <c r="J987" s="7">
        <v>2749005985</v>
      </c>
      <c r="K987" s="13">
        <v>0</v>
      </c>
      <c r="L987" s="18">
        <v>61646128.030000001</v>
      </c>
      <c r="M987" s="69">
        <v>0</v>
      </c>
      <c r="N987" s="13">
        <v>0</v>
      </c>
      <c r="O987" s="14">
        <v>0</v>
      </c>
      <c r="P987" s="28">
        <v>473019029.23000002</v>
      </c>
      <c r="Q987" s="30">
        <v>5393260910.8999996</v>
      </c>
      <c r="S987" s="91">
        <v>8676932053.1599998</v>
      </c>
      <c r="T987" s="43">
        <f t="shared" si="45"/>
        <v>34707728</v>
      </c>
      <c r="U987" s="43">
        <f>VLOOKUP(A987,'IVC - CÁLCULO INICIAL'!$A$12:$U$1118,21,0)</f>
        <v>23556714</v>
      </c>
      <c r="V987" s="43">
        <f t="shared" si="46"/>
        <v>11151014</v>
      </c>
      <c r="W987" s="46">
        <f t="shared" si="47"/>
        <v>2787753.5</v>
      </c>
    </row>
    <row r="988" spans="1:23" x14ac:dyDescent="0.2">
      <c r="A988" s="26" t="s">
        <v>1918</v>
      </c>
      <c r="B988" s="9">
        <v>800100055</v>
      </c>
      <c r="C988" s="6" t="s">
        <v>1884</v>
      </c>
      <c r="D988" s="6" t="s">
        <v>1919</v>
      </c>
      <c r="E988" s="9" t="s">
        <v>13</v>
      </c>
      <c r="F988" s="19">
        <v>6917</v>
      </c>
      <c r="G988" s="19">
        <v>11694725560.360001</v>
      </c>
      <c r="H988" s="20">
        <v>3630636188</v>
      </c>
      <c r="I988" s="7">
        <v>0</v>
      </c>
      <c r="J988" s="7">
        <v>3630636188</v>
      </c>
      <c r="K988" s="13">
        <v>0</v>
      </c>
      <c r="L988" s="18">
        <v>129342487.75</v>
      </c>
      <c r="M988" s="69">
        <v>0</v>
      </c>
      <c r="N988" s="13">
        <v>0</v>
      </c>
      <c r="O988" s="14">
        <v>0</v>
      </c>
      <c r="P988" s="28">
        <v>636752835.64999998</v>
      </c>
      <c r="Q988" s="30">
        <v>7297994048.960001</v>
      </c>
      <c r="S988" s="91">
        <v>11694725560.360001</v>
      </c>
      <c r="T988" s="43">
        <f t="shared" si="45"/>
        <v>46778902</v>
      </c>
      <c r="U988" s="43">
        <f>VLOOKUP(A988,'IVC - CÁLCULO INICIAL'!$A$12:$U$1118,21,0)</f>
        <v>31749621.359999999</v>
      </c>
      <c r="V988" s="43">
        <f t="shared" si="46"/>
        <v>15029280.640000001</v>
      </c>
      <c r="W988" s="46">
        <f t="shared" si="47"/>
        <v>3757320.16</v>
      </c>
    </row>
    <row r="989" spans="1:23" x14ac:dyDescent="0.2">
      <c r="A989" s="26" t="s">
        <v>1920</v>
      </c>
      <c r="B989" s="9">
        <v>800100056</v>
      </c>
      <c r="C989" s="6" t="s">
        <v>1884</v>
      </c>
      <c r="D989" s="6" t="s">
        <v>1921</v>
      </c>
      <c r="E989" s="9" t="s">
        <v>13</v>
      </c>
      <c r="F989" s="19">
        <v>24526</v>
      </c>
      <c r="G989" s="19">
        <v>38284496226.959999</v>
      </c>
      <c r="H989" s="20">
        <v>13196823054</v>
      </c>
      <c r="I989" s="7">
        <v>0</v>
      </c>
      <c r="J989" s="7">
        <v>13196823054</v>
      </c>
      <c r="K989" s="13">
        <v>0</v>
      </c>
      <c r="L989" s="18">
        <v>488248207.36000001</v>
      </c>
      <c r="M989" s="69">
        <v>0</v>
      </c>
      <c r="N989" s="13">
        <v>0</v>
      </c>
      <c r="O989" s="14">
        <v>0</v>
      </c>
      <c r="P989" s="28">
        <v>2262830739.46</v>
      </c>
      <c r="Q989" s="30">
        <v>22336594226.139999</v>
      </c>
      <c r="S989" s="91">
        <v>38284496226.959999</v>
      </c>
      <c r="T989" s="43">
        <f t="shared" si="45"/>
        <v>153137985</v>
      </c>
      <c r="U989" s="43">
        <f>VLOOKUP(A989,'IVC - CÁLCULO INICIAL'!$A$12:$U$1118,21,0)</f>
        <v>103937304.64</v>
      </c>
      <c r="V989" s="43">
        <f t="shared" si="46"/>
        <v>49200680.359999999</v>
      </c>
      <c r="W989" s="46">
        <f t="shared" si="47"/>
        <v>12300170.09</v>
      </c>
    </row>
    <row r="990" spans="1:23" x14ac:dyDescent="0.2">
      <c r="A990" s="26" t="s">
        <v>1922</v>
      </c>
      <c r="B990" s="9">
        <v>890702015</v>
      </c>
      <c r="C990" s="6" t="s">
        <v>1884</v>
      </c>
      <c r="D990" s="6" t="s">
        <v>1923</v>
      </c>
      <c r="E990" s="9" t="s">
        <v>13</v>
      </c>
      <c r="F990" s="19">
        <v>20509</v>
      </c>
      <c r="G990" s="19">
        <v>35365437851.550003</v>
      </c>
      <c r="H990" s="20">
        <v>10933225377</v>
      </c>
      <c r="I990" s="7">
        <v>0</v>
      </c>
      <c r="J990" s="7">
        <v>10933225377</v>
      </c>
      <c r="K990" s="13">
        <v>0</v>
      </c>
      <c r="L990" s="18">
        <v>387660578.10000002</v>
      </c>
      <c r="M990" s="69">
        <v>0</v>
      </c>
      <c r="N990" s="13">
        <v>0</v>
      </c>
      <c r="O990" s="14">
        <v>0</v>
      </c>
      <c r="P990" s="28">
        <v>1890968560.1900001</v>
      </c>
      <c r="Q990" s="30">
        <v>22153583336.260006</v>
      </c>
      <c r="S990" s="91">
        <v>35365437851.550003</v>
      </c>
      <c r="T990" s="43">
        <f t="shared" si="45"/>
        <v>141461751</v>
      </c>
      <c r="U990" s="43">
        <f>VLOOKUP(A990,'IVC - CÁLCULO INICIAL'!$A$12:$U$1118,21,0)</f>
        <v>96012450</v>
      </c>
      <c r="V990" s="43">
        <f t="shared" si="46"/>
        <v>45449301</v>
      </c>
      <c r="W990" s="46">
        <f t="shared" si="47"/>
        <v>11362325.25</v>
      </c>
    </row>
    <row r="991" spans="1:23" x14ac:dyDescent="0.2">
      <c r="A991" s="26" t="s">
        <v>1924</v>
      </c>
      <c r="B991" s="9">
        <v>800100057</v>
      </c>
      <c r="C991" s="6" t="s">
        <v>1884</v>
      </c>
      <c r="D991" s="6" t="s">
        <v>1925</v>
      </c>
      <c r="E991" s="9" t="s">
        <v>16</v>
      </c>
      <c r="F991" s="19">
        <v>3762</v>
      </c>
      <c r="G991" s="19">
        <v>6590108511.7399998</v>
      </c>
      <c r="H991" s="20">
        <v>1949963805</v>
      </c>
      <c r="I991" s="7">
        <v>0</v>
      </c>
      <c r="J991" s="7">
        <v>1949963805</v>
      </c>
      <c r="K991" s="13">
        <v>0</v>
      </c>
      <c r="L991" s="18">
        <v>44150288.149999999</v>
      </c>
      <c r="M991" s="69">
        <v>0</v>
      </c>
      <c r="N991" s="13">
        <v>0</v>
      </c>
      <c r="O991" s="14">
        <v>0</v>
      </c>
      <c r="P991" s="28">
        <v>346942152.37</v>
      </c>
      <c r="Q991" s="30">
        <v>4249052266.2200003</v>
      </c>
      <c r="S991" s="91">
        <v>6590108511.7399998</v>
      </c>
      <c r="T991" s="43">
        <f t="shared" si="45"/>
        <v>26360434</v>
      </c>
      <c r="U991" s="43">
        <f>VLOOKUP(A991,'IVC - CÁLCULO INICIAL'!$A$12:$U$1118,21,0)</f>
        <v>17891266</v>
      </c>
      <c r="V991" s="43">
        <f t="shared" si="46"/>
        <v>8469168</v>
      </c>
      <c r="W991" s="46">
        <f t="shared" si="47"/>
        <v>2117292</v>
      </c>
    </row>
    <row r="992" spans="1:23" x14ac:dyDescent="0.2">
      <c r="A992" s="26" t="s">
        <v>1926</v>
      </c>
      <c r="B992" s="9">
        <v>800100058</v>
      </c>
      <c r="C992" s="6" t="s">
        <v>1884</v>
      </c>
      <c r="D992" s="6" t="s">
        <v>1927</v>
      </c>
      <c r="E992" s="9" t="s">
        <v>13</v>
      </c>
      <c r="F992" s="19">
        <v>11822</v>
      </c>
      <c r="G992" s="19">
        <v>20652070087.209999</v>
      </c>
      <c r="H992" s="20">
        <v>6454007842</v>
      </c>
      <c r="I992" s="7">
        <v>0</v>
      </c>
      <c r="J992" s="7">
        <v>6454007842</v>
      </c>
      <c r="K992" s="13">
        <v>0</v>
      </c>
      <c r="L992" s="18">
        <v>249520754.03</v>
      </c>
      <c r="M992" s="69">
        <v>0</v>
      </c>
      <c r="N992" s="13">
        <v>0</v>
      </c>
      <c r="O992" s="14">
        <v>0</v>
      </c>
      <c r="P992" s="28">
        <v>1088820583</v>
      </c>
      <c r="Q992" s="30">
        <v>12859720908.179998</v>
      </c>
      <c r="S992" s="91">
        <v>20652070087.209999</v>
      </c>
      <c r="T992" s="43">
        <f t="shared" si="45"/>
        <v>82608280</v>
      </c>
      <c r="U992" s="43">
        <f>VLOOKUP(A992,'IVC - CÁLCULO INICIAL'!$A$12:$U$1118,21,0)</f>
        <v>56067617.359999999</v>
      </c>
      <c r="V992" s="43">
        <f t="shared" si="46"/>
        <v>26540662.640000001</v>
      </c>
      <c r="W992" s="46">
        <f t="shared" si="47"/>
        <v>6635165.6600000001</v>
      </c>
    </row>
    <row r="993" spans="1:23" x14ac:dyDescent="0.2">
      <c r="A993" s="26" t="s">
        <v>1928</v>
      </c>
      <c r="B993" s="9">
        <v>800100059</v>
      </c>
      <c r="C993" s="6" t="s">
        <v>1884</v>
      </c>
      <c r="D993" s="6" t="s">
        <v>1929</v>
      </c>
      <c r="E993" s="9" t="s">
        <v>13</v>
      </c>
      <c r="F993" s="19">
        <v>6584</v>
      </c>
      <c r="G993" s="19">
        <v>10864808950.43</v>
      </c>
      <c r="H993" s="20">
        <v>3505369534</v>
      </c>
      <c r="I993" s="7">
        <v>0</v>
      </c>
      <c r="J993" s="7">
        <v>3505369534</v>
      </c>
      <c r="K993" s="13">
        <v>0</v>
      </c>
      <c r="L993" s="18">
        <v>84986818.859999999</v>
      </c>
      <c r="M993" s="69">
        <v>0</v>
      </c>
      <c r="N993" s="13">
        <v>0</v>
      </c>
      <c r="O993" s="14">
        <v>0</v>
      </c>
      <c r="P993" s="28">
        <v>607310285.34000003</v>
      </c>
      <c r="Q993" s="30">
        <v>6667142312.2300005</v>
      </c>
      <c r="S993" s="91">
        <v>10864808950.43</v>
      </c>
      <c r="T993" s="43">
        <f t="shared" si="45"/>
        <v>43459236</v>
      </c>
      <c r="U993" s="43">
        <f>VLOOKUP(A993,'IVC - CÁLCULO INICIAL'!$A$12:$U$1118,21,0)</f>
        <v>29496508</v>
      </c>
      <c r="V993" s="43">
        <f t="shared" si="46"/>
        <v>13962728</v>
      </c>
      <c r="W993" s="46">
        <f t="shared" si="47"/>
        <v>3490682</v>
      </c>
    </row>
    <row r="994" spans="1:23" x14ac:dyDescent="0.2">
      <c r="A994" s="26" t="s">
        <v>1930</v>
      </c>
      <c r="B994" s="9">
        <v>890702034</v>
      </c>
      <c r="C994" s="6" t="s">
        <v>1884</v>
      </c>
      <c r="D994" s="6" t="s">
        <v>1931</v>
      </c>
      <c r="E994" s="9" t="s">
        <v>13</v>
      </c>
      <c r="F994" s="19">
        <v>11062</v>
      </c>
      <c r="G994" s="19">
        <v>19016185051.5</v>
      </c>
      <c r="H994" s="20">
        <v>6022617371</v>
      </c>
      <c r="I994" s="7">
        <v>0</v>
      </c>
      <c r="J994" s="7">
        <v>6022617371</v>
      </c>
      <c r="K994" s="13">
        <v>0</v>
      </c>
      <c r="L994" s="18">
        <v>203987447.22999999</v>
      </c>
      <c r="M994" s="69">
        <v>0</v>
      </c>
      <c r="N994" s="13">
        <v>0</v>
      </c>
      <c r="O994" s="14">
        <v>0</v>
      </c>
      <c r="P994" s="28">
        <v>1020336657.21</v>
      </c>
      <c r="Q994" s="30">
        <v>11769243576.060001</v>
      </c>
      <c r="S994" s="91">
        <v>19016185051.5</v>
      </c>
      <c r="T994" s="43">
        <f t="shared" si="45"/>
        <v>76064740</v>
      </c>
      <c r="U994" s="43">
        <f>VLOOKUP(A994,'IVC - CÁLCULO INICIAL'!$A$12:$U$1118,21,0)</f>
        <v>51626408</v>
      </c>
      <c r="V994" s="43">
        <f t="shared" si="46"/>
        <v>24438332</v>
      </c>
      <c r="W994" s="46">
        <f t="shared" si="47"/>
        <v>6109583</v>
      </c>
    </row>
    <row r="995" spans="1:23" x14ac:dyDescent="0.2">
      <c r="A995" s="26" t="s">
        <v>1932</v>
      </c>
      <c r="B995" s="9">
        <v>800100061</v>
      </c>
      <c r="C995" s="6" t="s">
        <v>1884</v>
      </c>
      <c r="D995" s="6" t="s">
        <v>1933</v>
      </c>
      <c r="E995" s="9" t="s">
        <v>13</v>
      </c>
      <c r="F995" s="19">
        <v>29320</v>
      </c>
      <c r="G995" s="19">
        <v>48728156703.339996</v>
      </c>
      <c r="H995" s="20">
        <v>15963772265</v>
      </c>
      <c r="I995" s="7">
        <v>0</v>
      </c>
      <c r="J995" s="7">
        <v>15963772265</v>
      </c>
      <c r="K995" s="13">
        <v>0</v>
      </c>
      <c r="L995" s="18">
        <v>477593800.31999999</v>
      </c>
      <c r="M995" s="69">
        <v>0</v>
      </c>
      <c r="N995" s="13">
        <v>0</v>
      </c>
      <c r="O995" s="14">
        <v>0</v>
      </c>
      <c r="P995" s="28">
        <v>2684163786.96</v>
      </c>
      <c r="Q995" s="30">
        <v>29602626851.059998</v>
      </c>
      <c r="S995" s="91">
        <v>48728156703.339996</v>
      </c>
      <c r="T995" s="43">
        <f t="shared" si="45"/>
        <v>194912627</v>
      </c>
      <c r="U995" s="43">
        <f>VLOOKUP(A995,'IVC - CÁLCULO INICIAL'!$A$12:$U$1118,21,0)</f>
        <v>132290450.64</v>
      </c>
      <c r="V995" s="43">
        <f t="shared" si="46"/>
        <v>62622176.359999999</v>
      </c>
      <c r="W995" s="46">
        <f t="shared" si="47"/>
        <v>15655544.09</v>
      </c>
    </row>
    <row r="996" spans="1:23" x14ac:dyDescent="0.2">
      <c r="A996" s="26" t="s">
        <v>1934</v>
      </c>
      <c r="B996" s="9">
        <v>890701342</v>
      </c>
      <c r="C996" s="6" t="s">
        <v>1884</v>
      </c>
      <c r="D996" s="6" t="s">
        <v>1935</v>
      </c>
      <c r="E996" s="9" t="s">
        <v>13</v>
      </c>
      <c r="F996" s="19">
        <v>23597</v>
      </c>
      <c r="G996" s="19">
        <v>37403796738.440002</v>
      </c>
      <c r="H996" s="20">
        <v>12872129155</v>
      </c>
      <c r="I996" s="7">
        <v>0</v>
      </c>
      <c r="J996" s="7">
        <v>12872129155</v>
      </c>
      <c r="K996" s="13">
        <v>0</v>
      </c>
      <c r="L996" s="18">
        <v>554076402.29999995</v>
      </c>
      <c r="M996" s="69">
        <v>0</v>
      </c>
      <c r="N996" s="13">
        <v>0</v>
      </c>
      <c r="O996" s="14">
        <v>0</v>
      </c>
      <c r="P996" s="28">
        <v>2168873008.3800001</v>
      </c>
      <c r="Q996" s="30">
        <v>21808718172.760002</v>
      </c>
      <c r="S996" s="91">
        <v>37403796738.440002</v>
      </c>
      <c r="T996" s="43">
        <f t="shared" si="45"/>
        <v>149615187</v>
      </c>
      <c r="U996" s="43">
        <f>VLOOKUP(A996,'IVC - CÁLCULO INICIAL'!$A$12:$U$1118,21,0)</f>
        <v>101546322.64</v>
      </c>
      <c r="V996" s="43">
        <f t="shared" si="46"/>
        <v>48068864.359999999</v>
      </c>
      <c r="W996" s="46">
        <f t="shared" si="47"/>
        <v>12017216.09</v>
      </c>
    </row>
    <row r="997" spans="1:23" x14ac:dyDescent="0.2">
      <c r="A997" s="26" t="s">
        <v>1936</v>
      </c>
      <c r="B997" s="9">
        <v>890701933</v>
      </c>
      <c r="C997" s="6" t="s">
        <v>1884</v>
      </c>
      <c r="D997" s="6" t="s">
        <v>1937</v>
      </c>
      <c r="E997" s="9" t="s">
        <v>13</v>
      </c>
      <c r="F997" s="19">
        <v>18928</v>
      </c>
      <c r="G997" s="19">
        <v>27707947318.299999</v>
      </c>
      <c r="H997" s="20">
        <v>10225027632</v>
      </c>
      <c r="I997" s="7">
        <v>0</v>
      </c>
      <c r="J997" s="7">
        <v>10225027632</v>
      </c>
      <c r="K997" s="13">
        <v>0</v>
      </c>
      <c r="L997" s="18">
        <v>624396897.20000005</v>
      </c>
      <c r="M997" s="69">
        <v>0</v>
      </c>
      <c r="N997" s="13">
        <v>0</v>
      </c>
      <c r="O997" s="14">
        <v>0</v>
      </c>
      <c r="P997" s="28">
        <v>1708867770.98</v>
      </c>
      <c r="Q997" s="30">
        <v>15149655018.119999</v>
      </c>
      <c r="S997" s="91">
        <v>27707947318.299999</v>
      </c>
      <c r="T997" s="43">
        <f t="shared" si="45"/>
        <v>110831789</v>
      </c>
      <c r="U997" s="43">
        <f>VLOOKUP(A997,'IVC - CÁLCULO INICIAL'!$A$12:$U$1118,21,0)</f>
        <v>75223384</v>
      </c>
      <c r="V997" s="43">
        <f t="shared" si="46"/>
        <v>35608405</v>
      </c>
      <c r="W997" s="46">
        <f t="shared" si="47"/>
        <v>8902101.25</v>
      </c>
    </row>
    <row r="998" spans="1:23" x14ac:dyDescent="0.2">
      <c r="A998" s="26" t="s">
        <v>1938</v>
      </c>
      <c r="B998" s="9">
        <v>800010350</v>
      </c>
      <c r="C998" s="6" t="s">
        <v>1884</v>
      </c>
      <c r="D998" s="6" t="s">
        <v>1939</v>
      </c>
      <c r="E998" s="9" t="s">
        <v>13</v>
      </c>
      <c r="F998" s="19">
        <v>2765</v>
      </c>
      <c r="G998" s="19">
        <v>4038631324.0100002</v>
      </c>
      <c r="H998" s="20">
        <v>1444059498</v>
      </c>
      <c r="I998" s="7">
        <v>0</v>
      </c>
      <c r="J998" s="7">
        <v>1444059498</v>
      </c>
      <c r="K998" s="13">
        <v>0</v>
      </c>
      <c r="L998" s="18">
        <v>35038060.729999997</v>
      </c>
      <c r="M998" s="69">
        <v>0</v>
      </c>
      <c r="N998" s="13">
        <v>0</v>
      </c>
      <c r="O998" s="14">
        <v>0</v>
      </c>
      <c r="P998" s="28">
        <v>255199534.80000001</v>
      </c>
      <c r="Q998" s="30">
        <v>2304334230.48</v>
      </c>
      <c r="S998" s="91">
        <v>4038631324.0100002</v>
      </c>
      <c r="T998" s="43">
        <f t="shared" si="45"/>
        <v>16154525</v>
      </c>
      <c r="U998" s="43">
        <f>VLOOKUP(A998,'IVC - CÁLCULO INICIAL'!$A$12:$U$1118,21,0)</f>
        <v>10964346</v>
      </c>
      <c r="V998" s="43">
        <f t="shared" si="46"/>
        <v>5190179</v>
      </c>
      <c r="W998" s="46">
        <f t="shared" si="47"/>
        <v>1297544.75</v>
      </c>
    </row>
    <row r="999" spans="1:23" x14ac:dyDescent="0.2">
      <c r="A999" s="26" t="s">
        <v>1940</v>
      </c>
      <c r="B999" s="9">
        <v>800100134</v>
      </c>
      <c r="C999" s="6" t="s">
        <v>1884</v>
      </c>
      <c r="D999" s="6" t="s">
        <v>1941</v>
      </c>
      <c r="E999" s="9" t="s">
        <v>16</v>
      </c>
      <c r="F999" s="19">
        <v>12066</v>
      </c>
      <c r="G999" s="19">
        <v>24558659696.5</v>
      </c>
      <c r="H999" s="20">
        <v>6449341127</v>
      </c>
      <c r="I999" s="7">
        <v>0</v>
      </c>
      <c r="J999" s="7">
        <v>6449341127</v>
      </c>
      <c r="K999" s="13">
        <v>0</v>
      </c>
      <c r="L999" s="18">
        <v>184650872.52000001</v>
      </c>
      <c r="M999" s="69">
        <v>0</v>
      </c>
      <c r="N999" s="13">
        <v>0</v>
      </c>
      <c r="O999" s="14">
        <v>0</v>
      </c>
      <c r="P999" s="28">
        <v>1113371424.3199999</v>
      </c>
      <c r="Q999" s="30">
        <v>16811296272.66</v>
      </c>
      <c r="S999" s="91">
        <v>24558659696.5</v>
      </c>
      <c r="T999" s="43">
        <f t="shared" si="45"/>
        <v>98234639</v>
      </c>
      <c r="U999" s="43">
        <f>VLOOKUP(A999,'IVC - CÁLCULO INICIAL'!$A$12:$U$1118,21,0)</f>
        <v>66673488</v>
      </c>
      <c r="V999" s="43">
        <f t="shared" si="46"/>
        <v>31561151</v>
      </c>
      <c r="W999" s="46">
        <f t="shared" si="47"/>
        <v>7890287.75</v>
      </c>
    </row>
    <row r="1000" spans="1:23" x14ac:dyDescent="0.2">
      <c r="A1000" s="26" t="s">
        <v>1942</v>
      </c>
      <c r="B1000" s="9">
        <v>890700942</v>
      </c>
      <c r="C1000" s="6" t="s">
        <v>1884</v>
      </c>
      <c r="D1000" s="6" t="s">
        <v>1943</v>
      </c>
      <c r="E1000" s="9" t="s">
        <v>13</v>
      </c>
      <c r="F1000" s="19">
        <v>23146</v>
      </c>
      <c r="G1000" s="19">
        <v>38315746764.949997</v>
      </c>
      <c r="H1000" s="20">
        <v>12409467637</v>
      </c>
      <c r="I1000" s="7">
        <v>0</v>
      </c>
      <c r="J1000" s="7">
        <v>12409467637</v>
      </c>
      <c r="K1000" s="13">
        <v>0</v>
      </c>
      <c r="L1000" s="18">
        <v>293829656.48000002</v>
      </c>
      <c r="M1000" s="69">
        <v>0</v>
      </c>
      <c r="N1000" s="13">
        <v>0</v>
      </c>
      <c r="O1000" s="14">
        <v>0</v>
      </c>
      <c r="P1000" s="28">
        <v>2132231339.1900001</v>
      </c>
      <c r="Q1000" s="30">
        <v>23480218132.279999</v>
      </c>
      <c r="S1000" s="91">
        <v>38315746764.949997</v>
      </c>
      <c r="T1000" s="43">
        <f t="shared" si="45"/>
        <v>153262987</v>
      </c>
      <c r="U1000" s="43">
        <f>VLOOKUP(A1000,'IVC - CÁLCULO INICIAL'!$A$12:$U$1118,21,0)</f>
        <v>104022145.36</v>
      </c>
      <c r="V1000" s="43">
        <f t="shared" si="46"/>
        <v>49240841.640000001</v>
      </c>
      <c r="W1000" s="46">
        <f t="shared" si="47"/>
        <v>12310210.41</v>
      </c>
    </row>
    <row r="1001" spans="1:23" x14ac:dyDescent="0.2">
      <c r="A1001" s="26" t="s">
        <v>1944</v>
      </c>
      <c r="B1001" s="9">
        <v>809002637</v>
      </c>
      <c r="C1001" s="6" t="s">
        <v>1884</v>
      </c>
      <c r="D1001" s="6" t="s">
        <v>1945</v>
      </c>
      <c r="E1001" s="9" t="s">
        <v>13</v>
      </c>
      <c r="F1001" s="19">
        <v>8351</v>
      </c>
      <c r="G1001" s="19">
        <v>12868287265.26</v>
      </c>
      <c r="H1001" s="20">
        <v>4518448811</v>
      </c>
      <c r="I1001" s="7">
        <v>0</v>
      </c>
      <c r="J1001" s="7">
        <v>4518448811</v>
      </c>
      <c r="K1001" s="13">
        <v>0</v>
      </c>
      <c r="L1001" s="18">
        <v>155436301.88999999</v>
      </c>
      <c r="M1001" s="69">
        <v>0</v>
      </c>
      <c r="N1001" s="13">
        <v>0</v>
      </c>
      <c r="O1001" s="14">
        <v>0</v>
      </c>
      <c r="P1001" s="28">
        <v>770767202.55999994</v>
      </c>
      <c r="Q1001" s="30">
        <v>7423634949.8099995</v>
      </c>
      <c r="S1001" s="91">
        <v>12868287265.26</v>
      </c>
      <c r="T1001" s="43">
        <f t="shared" si="45"/>
        <v>51473149</v>
      </c>
      <c r="U1001" s="43">
        <f>VLOOKUP(A1001,'IVC - CÁLCULO INICIAL'!$A$12:$U$1118,21,0)</f>
        <v>34935684.640000001</v>
      </c>
      <c r="V1001" s="43">
        <f t="shared" si="46"/>
        <v>16537464.359999999</v>
      </c>
      <c r="W1001" s="46">
        <f t="shared" si="47"/>
        <v>4134366.09</v>
      </c>
    </row>
    <row r="1002" spans="1:23" x14ac:dyDescent="0.2">
      <c r="A1002" s="26" t="s">
        <v>1946</v>
      </c>
      <c r="B1002" s="9">
        <v>800100136</v>
      </c>
      <c r="C1002" s="6" t="s">
        <v>1884</v>
      </c>
      <c r="D1002" s="6" t="s">
        <v>1947</v>
      </c>
      <c r="E1002" s="9" t="s">
        <v>13</v>
      </c>
      <c r="F1002" s="19">
        <v>2149</v>
      </c>
      <c r="G1002" s="19">
        <v>3950279234.5599999</v>
      </c>
      <c r="H1002" s="20">
        <v>1153212239</v>
      </c>
      <c r="I1002" s="7">
        <v>0</v>
      </c>
      <c r="J1002" s="7">
        <v>1153212239</v>
      </c>
      <c r="K1002" s="13">
        <v>0</v>
      </c>
      <c r="L1002" s="18">
        <v>33605702.460000001</v>
      </c>
      <c r="M1002" s="69">
        <v>0</v>
      </c>
      <c r="N1002" s="13">
        <v>0</v>
      </c>
      <c r="O1002" s="14">
        <v>0</v>
      </c>
      <c r="P1002" s="28">
        <v>197514287.33000001</v>
      </c>
      <c r="Q1002" s="30">
        <v>2565947005.77</v>
      </c>
      <c r="S1002" s="91">
        <v>3950279234.5599999</v>
      </c>
      <c r="T1002" s="43">
        <f t="shared" si="45"/>
        <v>15801117</v>
      </c>
      <c r="U1002" s="43">
        <f>VLOOKUP(A1002,'IVC - CÁLCULO INICIAL'!$A$12:$U$1118,21,0)</f>
        <v>10724481.359999999</v>
      </c>
      <c r="V1002" s="43">
        <f t="shared" si="46"/>
        <v>5076635.6400000006</v>
      </c>
      <c r="W1002" s="46">
        <f t="shared" si="47"/>
        <v>1269158.9099999999</v>
      </c>
    </row>
    <row r="1003" spans="1:23" x14ac:dyDescent="0.2">
      <c r="A1003" s="26" t="s">
        <v>1948</v>
      </c>
      <c r="B1003" s="9">
        <v>800100137</v>
      </c>
      <c r="C1003" s="6" t="s">
        <v>1884</v>
      </c>
      <c r="D1003" s="6" t="s">
        <v>1949</v>
      </c>
      <c r="E1003" s="9" t="s">
        <v>16</v>
      </c>
      <c r="F1003" s="19">
        <v>29140</v>
      </c>
      <c r="G1003" s="19">
        <v>43101131691.68</v>
      </c>
      <c r="H1003" s="20">
        <v>15831576750</v>
      </c>
      <c r="I1003" s="7">
        <v>0</v>
      </c>
      <c r="J1003" s="7">
        <v>15831576750</v>
      </c>
      <c r="K1003" s="13">
        <v>0</v>
      </c>
      <c r="L1003" s="18">
        <v>371570038.48000002</v>
      </c>
      <c r="M1003" s="69">
        <v>0</v>
      </c>
      <c r="N1003" s="13">
        <v>0</v>
      </c>
      <c r="O1003" s="14">
        <v>0</v>
      </c>
      <c r="P1003" s="28">
        <v>2689147792.3400002</v>
      </c>
      <c r="Q1003" s="30">
        <v>24208837110.860001</v>
      </c>
      <c r="S1003" s="91">
        <v>43101131691.68</v>
      </c>
      <c r="T1003" s="43">
        <f t="shared" si="45"/>
        <v>172404527</v>
      </c>
      <c r="U1003" s="43">
        <f>VLOOKUP(A1003,'IVC - CÁLCULO INICIAL'!$A$12:$U$1118,21,0)</f>
        <v>117013828</v>
      </c>
      <c r="V1003" s="43">
        <f t="shared" si="46"/>
        <v>55390699</v>
      </c>
      <c r="W1003" s="46">
        <f t="shared" si="47"/>
        <v>13847674.75</v>
      </c>
    </row>
    <row r="1004" spans="1:23" x14ac:dyDescent="0.2">
      <c r="A1004" s="26" t="s">
        <v>1950</v>
      </c>
      <c r="B1004" s="9">
        <v>890702038</v>
      </c>
      <c r="C1004" s="6" t="s">
        <v>1884</v>
      </c>
      <c r="D1004" s="6" t="s">
        <v>1951</v>
      </c>
      <c r="E1004" s="9" t="s">
        <v>13</v>
      </c>
      <c r="F1004" s="19">
        <v>6591</v>
      </c>
      <c r="G1004" s="19">
        <v>11092949093.4</v>
      </c>
      <c r="H1004" s="20">
        <v>3497226973</v>
      </c>
      <c r="I1004" s="7">
        <v>0</v>
      </c>
      <c r="J1004" s="7">
        <v>3497226973</v>
      </c>
      <c r="K1004" s="13">
        <v>0</v>
      </c>
      <c r="L1004" s="18">
        <v>90771661.340000004</v>
      </c>
      <c r="M1004" s="69">
        <v>0</v>
      </c>
      <c r="N1004" s="13">
        <v>0</v>
      </c>
      <c r="O1004" s="14">
        <v>0</v>
      </c>
      <c r="P1004" s="28">
        <v>608233249.29999995</v>
      </c>
      <c r="Q1004" s="30">
        <v>6896717209.7599993</v>
      </c>
      <c r="S1004" s="91">
        <v>11092949093.4</v>
      </c>
      <c r="T1004" s="43">
        <f t="shared" si="45"/>
        <v>44371796</v>
      </c>
      <c r="U1004" s="43">
        <f>VLOOKUP(A1004,'IVC - CÁLCULO INICIAL'!$A$12:$U$1118,21,0)</f>
        <v>30115878</v>
      </c>
      <c r="V1004" s="43">
        <f t="shared" si="46"/>
        <v>14255918</v>
      </c>
      <c r="W1004" s="46">
        <f t="shared" si="47"/>
        <v>3563979.5</v>
      </c>
    </row>
    <row r="1005" spans="1:23" x14ac:dyDescent="0.2">
      <c r="A1005" s="26" t="s">
        <v>1952</v>
      </c>
      <c r="B1005" s="9">
        <v>890701077</v>
      </c>
      <c r="C1005" s="6" t="s">
        <v>1884</v>
      </c>
      <c r="D1005" s="6" t="s">
        <v>1953</v>
      </c>
      <c r="E1005" s="9" t="s">
        <v>13</v>
      </c>
      <c r="F1005" s="19">
        <v>16903</v>
      </c>
      <c r="G1005" s="19">
        <v>29576379707.57</v>
      </c>
      <c r="H1005" s="20">
        <v>9038453201</v>
      </c>
      <c r="I1005" s="7">
        <v>0</v>
      </c>
      <c r="J1005" s="7">
        <v>9038453201</v>
      </c>
      <c r="K1005" s="13">
        <v>0</v>
      </c>
      <c r="L1005" s="18">
        <v>314580909.76999998</v>
      </c>
      <c r="M1005" s="69">
        <v>0</v>
      </c>
      <c r="N1005" s="13">
        <v>0</v>
      </c>
      <c r="O1005" s="14">
        <v>0</v>
      </c>
      <c r="P1005" s="28">
        <v>1558609238.3800001</v>
      </c>
      <c r="Q1005" s="30">
        <v>18664736358.419998</v>
      </c>
      <c r="S1005" s="91">
        <v>29576379707.57</v>
      </c>
      <c r="T1005" s="43">
        <f t="shared" si="45"/>
        <v>118305519</v>
      </c>
      <c r="U1005" s="43">
        <f>VLOOKUP(A1005,'IVC - CÁLCULO INICIAL'!$A$12:$U$1118,21,0)</f>
        <v>80295928.640000001</v>
      </c>
      <c r="V1005" s="43">
        <f t="shared" si="46"/>
        <v>38009590.359999999</v>
      </c>
      <c r="W1005" s="46">
        <f t="shared" si="47"/>
        <v>9502397.5899999999</v>
      </c>
    </row>
    <row r="1006" spans="1:23" x14ac:dyDescent="0.2">
      <c r="A1006" s="26" t="s">
        <v>1954</v>
      </c>
      <c r="B1006" s="9">
        <v>890702040</v>
      </c>
      <c r="C1006" s="6" t="s">
        <v>1884</v>
      </c>
      <c r="D1006" s="6" t="s">
        <v>1955</v>
      </c>
      <c r="E1006" s="9" t="s">
        <v>16</v>
      </c>
      <c r="F1006" s="19">
        <v>23006</v>
      </c>
      <c r="G1006" s="19">
        <v>34038361287.389999</v>
      </c>
      <c r="H1006" s="20">
        <v>12233881213</v>
      </c>
      <c r="I1006" s="7">
        <v>0</v>
      </c>
      <c r="J1006" s="7">
        <v>12233881213</v>
      </c>
      <c r="K1006" s="13">
        <v>0</v>
      </c>
      <c r="L1006" s="18">
        <v>256117801.21000001</v>
      </c>
      <c r="M1006" s="69">
        <v>0</v>
      </c>
      <c r="N1006" s="13">
        <v>0</v>
      </c>
      <c r="O1006" s="14">
        <v>0</v>
      </c>
      <c r="P1006" s="28">
        <v>2122724810.4100001</v>
      </c>
      <c r="Q1006" s="30">
        <v>19425637462.77</v>
      </c>
      <c r="S1006" s="91">
        <v>34038361287.389999</v>
      </c>
      <c r="T1006" s="43">
        <f t="shared" si="45"/>
        <v>136153445</v>
      </c>
      <c r="U1006" s="43">
        <f>VLOOKUP(A1006,'IVC - CÁLCULO INICIAL'!$A$12:$U$1118,21,0)</f>
        <v>92409614</v>
      </c>
      <c r="V1006" s="43">
        <f t="shared" si="46"/>
        <v>43743831</v>
      </c>
      <c r="W1006" s="46">
        <f t="shared" si="47"/>
        <v>10935957.75</v>
      </c>
    </row>
    <row r="1007" spans="1:23" x14ac:dyDescent="0.2">
      <c r="A1007" s="26" t="s">
        <v>1956</v>
      </c>
      <c r="B1007" s="9">
        <v>890700911</v>
      </c>
      <c r="C1007" s="6" t="s">
        <v>1884</v>
      </c>
      <c r="D1007" s="6" t="s">
        <v>1957</v>
      </c>
      <c r="E1007" s="9" t="s">
        <v>13</v>
      </c>
      <c r="F1007" s="19">
        <v>3972</v>
      </c>
      <c r="G1007" s="19">
        <v>5725921031.3900003</v>
      </c>
      <c r="H1007" s="20">
        <v>2145482120</v>
      </c>
      <c r="I1007" s="7">
        <v>0</v>
      </c>
      <c r="J1007" s="7">
        <v>2145482120</v>
      </c>
      <c r="K1007" s="13">
        <v>0</v>
      </c>
      <c r="L1007" s="18">
        <v>50587282.420000002</v>
      </c>
      <c r="M1007" s="69">
        <v>0</v>
      </c>
      <c r="N1007" s="13">
        <v>0</v>
      </c>
      <c r="O1007" s="14">
        <v>0</v>
      </c>
      <c r="P1007" s="28">
        <v>366324395.51999998</v>
      </c>
      <c r="Q1007" s="30">
        <v>3163527233.4500003</v>
      </c>
      <c r="S1007" s="91">
        <v>5725921031.3900003</v>
      </c>
      <c r="T1007" s="43">
        <f t="shared" si="45"/>
        <v>22903684</v>
      </c>
      <c r="U1007" s="43">
        <f>VLOOKUP(A1007,'IVC - CÁLCULO INICIAL'!$A$12:$U$1118,21,0)</f>
        <v>15545112.640000001</v>
      </c>
      <c r="V1007" s="43">
        <f t="shared" si="46"/>
        <v>7358571.3599999994</v>
      </c>
      <c r="W1007" s="46">
        <f t="shared" si="47"/>
        <v>1839642.84</v>
      </c>
    </row>
    <row r="1008" spans="1:23" x14ac:dyDescent="0.2">
      <c r="A1008" s="26" t="s">
        <v>1958</v>
      </c>
      <c r="B1008" s="9">
        <v>800100138</v>
      </c>
      <c r="C1008" s="6" t="s">
        <v>1884</v>
      </c>
      <c r="D1008" s="6" t="s">
        <v>1959</v>
      </c>
      <c r="E1008" s="9" t="s">
        <v>13</v>
      </c>
      <c r="F1008" s="19">
        <v>22838</v>
      </c>
      <c r="G1008" s="19">
        <v>33930881429.669998</v>
      </c>
      <c r="H1008" s="20">
        <v>12395085661</v>
      </c>
      <c r="I1008" s="7">
        <v>0</v>
      </c>
      <c r="J1008" s="7">
        <v>12395085661</v>
      </c>
      <c r="K1008" s="13">
        <v>0</v>
      </c>
      <c r="L1008" s="18">
        <v>358668545.29000002</v>
      </c>
      <c r="M1008" s="69">
        <v>0</v>
      </c>
      <c r="N1008" s="13">
        <v>0</v>
      </c>
      <c r="O1008" s="14">
        <v>0</v>
      </c>
      <c r="P1008" s="28">
        <v>2107403608.6800001</v>
      </c>
      <c r="Q1008" s="30">
        <v>19069723614.699997</v>
      </c>
      <c r="S1008" s="91">
        <v>33930881429.669998</v>
      </c>
      <c r="T1008" s="43">
        <f t="shared" si="45"/>
        <v>135723526</v>
      </c>
      <c r="U1008" s="43">
        <f>VLOOKUP(A1008,'IVC - CÁLCULO INICIAL'!$A$12:$U$1118,21,0)</f>
        <v>92117820.640000001</v>
      </c>
      <c r="V1008" s="43">
        <f t="shared" si="46"/>
        <v>43605705.359999999</v>
      </c>
      <c r="W1008" s="46">
        <f t="shared" si="47"/>
        <v>10901426.34</v>
      </c>
    </row>
    <row r="1009" spans="1:23" x14ac:dyDescent="0.2">
      <c r="A1009" s="26" t="s">
        <v>1960</v>
      </c>
      <c r="B1009" s="9">
        <v>800100140</v>
      </c>
      <c r="C1009" s="6" t="s">
        <v>1884</v>
      </c>
      <c r="D1009" s="6" t="s">
        <v>1961</v>
      </c>
      <c r="E1009" s="9" t="s">
        <v>13</v>
      </c>
      <c r="F1009" s="19">
        <v>9197</v>
      </c>
      <c r="G1009" s="19">
        <v>15510607133.959999</v>
      </c>
      <c r="H1009" s="20">
        <v>4978409471</v>
      </c>
      <c r="I1009" s="7">
        <v>0</v>
      </c>
      <c r="J1009" s="7">
        <v>4978409471</v>
      </c>
      <c r="K1009" s="13">
        <v>0</v>
      </c>
      <c r="L1009" s="18">
        <v>146923810.27000001</v>
      </c>
      <c r="M1009" s="69">
        <v>0</v>
      </c>
      <c r="N1009" s="13">
        <v>0</v>
      </c>
      <c r="O1009" s="14">
        <v>0</v>
      </c>
      <c r="P1009" s="28">
        <v>848573064.35000002</v>
      </c>
      <c r="Q1009" s="30">
        <v>9536700788.3399982</v>
      </c>
      <c r="S1009" s="91">
        <v>15510607133.959999</v>
      </c>
      <c r="T1009" s="43">
        <f t="shared" si="45"/>
        <v>62042429</v>
      </c>
      <c r="U1009" s="43">
        <f>VLOOKUP(A1009,'IVC - CÁLCULO INICIAL'!$A$12:$U$1118,21,0)</f>
        <v>42109231.359999999</v>
      </c>
      <c r="V1009" s="43">
        <f t="shared" si="46"/>
        <v>19933197.640000001</v>
      </c>
      <c r="W1009" s="46">
        <f t="shared" si="47"/>
        <v>4983299.41</v>
      </c>
    </row>
    <row r="1010" spans="1:23" x14ac:dyDescent="0.2">
      <c r="A1010" s="26" t="s">
        <v>1962</v>
      </c>
      <c r="B1010" s="9">
        <v>800100141</v>
      </c>
      <c r="C1010" s="6" t="s">
        <v>1884</v>
      </c>
      <c r="D1010" s="6" t="s">
        <v>1963</v>
      </c>
      <c r="E1010" s="9" t="s">
        <v>13</v>
      </c>
      <c r="F1010" s="19">
        <v>11856</v>
      </c>
      <c r="G1010" s="19">
        <v>17711237411.650002</v>
      </c>
      <c r="H1010" s="20">
        <v>6430332313</v>
      </c>
      <c r="I1010" s="7">
        <v>0</v>
      </c>
      <c r="J1010" s="7">
        <v>6430332313</v>
      </c>
      <c r="K1010" s="13">
        <v>0</v>
      </c>
      <c r="L1010" s="18">
        <v>148504563.47999999</v>
      </c>
      <c r="M1010" s="69">
        <v>0</v>
      </c>
      <c r="N1010" s="13">
        <v>0</v>
      </c>
      <c r="O1010" s="14">
        <v>0</v>
      </c>
      <c r="P1010" s="28">
        <v>1094081477.5699999</v>
      </c>
      <c r="Q1010" s="30">
        <v>10038319057.600002</v>
      </c>
      <c r="S1010" s="91">
        <v>17711237411.650002</v>
      </c>
      <c r="T1010" s="43">
        <f t="shared" si="45"/>
        <v>70844950</v>
      </c>
      <c r="U1010" s="43">
        <f>VLOOKUP(A1010,'IVC - CÁLCULO INICIAL'!$A$12:$U$1118,21,0)</f>
        <v>48083648.640000001</v>
      </c>
      <c r="V1010" s="43">
        <f t="shared" si="46"/>
        <v>22761301.359999999</v>
      </c>
      <c r="W1010" s="46">
        <f t="shared" si="47"/>
        <v>5690325.3399999999</v>
      </c>
    </row>
    <row r="1011" spans="1:23" x14ac:dyDescent="0.2">
      <c r="A1011" s="26" t="s">
        <v>1964</v>
      </c>
      <c r="B1011" s="9">
        <v>890700842</v>
      </c>
      <c r="C1011" s="6" t="s">
        <v>1884</v>
      </c>
      <c r="D1011" s="6" t="s">
        <v>201</v>
      </c>
      <c r="E1011" s="9" t="s">
        <v>13</v>
      </c>
      <c r="F1011" s="19">
        <v>7974</v>
      </c>
      <c r="G1011" s="19">
        <v>14649903451.890001</v>
      </c>
      <c r="H1011" s="20">
        <v>4300537018</v>
      </c>
      <c r="I1011" s="7">
        <v>0</v>
      </c>
      <c r="J1011" s="7">
        <v>4300537018</v>
      </c>
      <c r="K1011" s="13">
        <v>0</v>
      </c>
      <c r="L1011" s="18">
        <v>146521243.81</v>
      </c>
      <c r="M1011" s="69">
        <v>0</v>
      </c>
      <c r="N1011" s="13">
        <v>0</v>
      </c>
      <c r="O1011" s="14">
        <v>0</v>
      </c>
      <c r="P1011" s="28">
        <v>735509979.30999994</v>
      </c>
      <c r="Q1011" s="30">
        <v>9467335210.7700005</v>
      </c>
      <c r="S1011" s="91">
        <v>14649903451.890001</v>
      </c>
      <c r="T1011" s="43">
        <f t="shared" si="45"/>
        <v>58599614</v>
      </c>
      <c r="U1011" s="43">
        <f>VLOOKUP(A1011,'IVC - CÁLCULO INICIAL'!$A$12:$U$1118,21,0)</f>
        <v>39772535.359999999</v>
      </c>
      <c r="V1011" s="43">
        <f t="shared" si="46"/>
        <v>18827078.640000001</v>
      </c>
      <c r="W1011" s="46">
        <f t="shared" si="47"/>
        <v>4706769.66</v>
      </c>
    </row>
    <row r="1012" spans="1:23" x14ac:dyDescent="0.2">
      <c r="A1012" s="26" t="s">
        <v>1965</v>
      </c>
      <c r="B1012" s="9">
        <v>890072044</v>
      </c>
      <c r="C1012" s="6" t="s">
        <v>1884</v>
      </c>
      <c r="D1012" s="6" t="s">
        <v>1966</v>
      </c>
      <c r="E1012" s="9" t="s">
        <v>13</v>
      </c>
      <c r="F1012" s="19">
        <v>4510</v>
      </c>
      <c r="G1012" s="19">
        <v>6901788509.3999996</v>
      </c>
      <c r="H1012" s="20">
        <v>2352937936</v>
      </c>
      <c r="I1012" s="7">
        <v>0</v>
      </c>
      <c r="J1012" s="7">
        <v>2352937936</v>
      </c>
      <c r="K1012" s="13">
        <v>0</v>
      </c>
      <c r="L1012" s="18">
        <v>53735990.159999996</v>
      </c>
      <c r="M1012" s="69">
        <v>0</v>
      </c>
      <c r="N1012" s="13">
        <v>0</v>
      </c>
      <c r="O1012" s="14">
        <v>0</v>
      </c>
      <c r="P1012" s="28">
        <v>416072152.93000001</v>
      </c>
      <c r="Q1012" s="30">
        <v>4079042430.3099999</v>
      </c>
      <c r="S1012" s="91">
        <v>6901788509.3999996</v>
      </c>
      <c r="T1012" s="43">
        <f t="shared" si="45"/>
        <v>27607154</v>
      </c>
      <c r="U1012" s="43">
        <f>VLOOKUP(A1012,'IVC - CÁLCULO INICIAL'!$A$12:$U$1118,21,0)</f>
        <v>18737436</v>
      </c>
      <c r="V1012" s="43">
        <f t="shared" si="46"/>
        <v>8869718</v>
      </c>
      <c r="W1012" s="46">
        <f t="shared" si="47"/>
        <v>2217429.5</v>
      </c>
    </row>
    <row r="1013" spans="1:23" x14ac:dyDescent="0.2">
      <c r="A1013" s="26" t="s">
        <v>1967</v>
      </c>
      <c r="B1013" s="9">
        <v>890700978</v>
      </c>
      <c r="C1013" s="6" t="s">
        <v>1884</v>
      </c>
      <c r="D1013" s="6" t="s">
        <v>802</v>
      </c>
      <c r="E1013" s="9" t="s">
        <v>13</v>
      </c>
      <c r="F1013" s="19">
        <v>2351</v>
      </c>
      <c r="G1013" s="19">
        <v>4199498344.8299999</v>
      </c>
      <c r="H1013" s="20">
        <v>1257601122</v>
      </c>
      <c r="I1013" s="7">
        <v>0</v>
      </c>
      <c r="J1013" s="7">
        <v>1257601122</v>
      </c>
      <c r="K1013" s="13">
        <v>0</v>
      </c>
      <c r="L1013" s="18">
        <v>33942498.630000003</v>
      </c>
      <c r="M1013" s="69">
        <v>0</v>
      </c>
      <c r="N1013" s="13">
        <v>0</v>
      </c>
      <c r="O1013" s="14">
        <v>0</v>
      </c>
      <c r="P1013" s="28">
        <v>216896530.47999999</v>
      </c>
      <c r="Q1013" s="30">
        <v>2691058193.7199998</v>
      </c>
      <c r="S1013" s="91">
        <v>4199498344.8299999</v>
      </c>
      <c r="T1013" s="43">
        <f t="shared" si="45"/>
        <v>16797993</v>
      </c>
      <c r="U1013" s="43">
        <f>VLOOKUP(A1013,'IVC - CÁLCULO INICIAL'!$A$12:$U$1118,21,0)</f>
        <v>11401078</v>
      </c>
      <c r="V1013" s="43">
        <f t="shared" si="46"/>
        <v>5396915</v>
      </c>
      <c r="W1013" s="46">
        <f t="shared" si="47"/>
        <v>1349228.75</v>
      </c>
    </row>
    <row r="1014" spans="1:23" x14ac:dyDescent="0.2">
      <c r="A1014" s="26" t="s">
        <v>1968</v>
      </c>
      <c r="B1014" s="9">
        <v>800100143</v>
      </c>
      <c r="C1014" s="6" t="s">
        <v>1884</v>
      </c>
      <c r="D1014" s="6" t="s">
        <v>1969</v>
      </c>
      <c r="E1014" s="9" t="s">
        <v>13</v>
      </c>
      <c r="F1014" s="19">
        <v>3423</v>
      </c>
      <c r="G1014" s="19">
        <v>5843416217.8599987</v>
      </c>
      <c r="H1014" s="20">
        <v>1821266896</v>
      </c>
      <c r="I1014" s="7">
        <v>0</v>
      </c>
      <c r="J1014" s="7">
        <v>1821266896</v>
      </c>
      <c r="K1014" s="13">
        <v>0</v>
      </c>
      <c r="L1014" s="18">
        <v>51986944.030000001</v>
      </c>
      <c r="M1014" s="69">
        <v>0</v>
      </c>
      <c r="N1014" s="13">
        <v>104841594</v>
      </c>
      <c r="O1014" s="14">
        <v>0</v>
      </c>
      <c r="P1014" s="28">
        <v>315561377.75</v>
      </c>
      <c r="Q1014" s="30">
        <v>3549759406.0799994</v>
      </c>
      <c r="S1014" s="91">
        <v>5843416217.8599987</v>
      </c>
      <c r="T1014" s="43">
        <f t="shared" si="45"/>
        <v>23373665</v>
      </c>
      <c r="U1014" s="43">
        <f>VLOOKUP(A1014,'IVC - CÁLCULO INICIAL'!$A$12:$U$1118,21,0)</f>
        <v>15864096</v>
      </c>
      <c r="V1014" s="43">
        <f t="shared" si="46"/>
        <v>7509569</v>
      </c>
      <c r="W1014" s="46">
        <f t="shared" si="47"/>
        <v>1877392.25</v>
      </c>
    </row>
    <row r="1015" spans="1:23" x14ac:dyDescent="0.2">
      <c r="A1015" s="26" t="s">
        <v>1970</v>
      </c>
      <c r="B1015" s="9">
        <v>800100144</v>
      </c>
      <c r="C1015" s="6" t="s">
        <v>1884</v>
      </c>
      <c r="D1015" s="6" t="s">
        <v>1971</v>
      </c>
      <c r="E1015" s="9" t="s">
        <v>13</v>
      </c>
      <c r="F1015" s="19">
        <v>8094</v>
      </c>
      <c r="G1015" s="19">
        <v>13637113890.709999</v>
      </c>
      <c r="H1015" s="20">
        <v>4345090332</v>
      </c>
      <c r="I1015" s="7">
        <v>0</v>
      </c>
      <c r="J1015" s="7">
        <v>4345090332</v>
      </c>
      <c r="K1015" s="13">
        <v>0</v>
      </c>
      <c r="L1015" s="18">
        <v>143786817.5</v>
      </c>
      <c r="M1015" s="69">
        <v>0</v>
      </c>
      <c r="N1015" s="13">
        <v>0</v>
      </c>
      <c r="O1015" s="14">
        <v>0</v>
      </c>
      <c r="P1015" s="28">
        <v>746677843.22000003</v>
      </c>
      <c r="Q1015" s="30">
        <v>8401558897.9899988</v>
      </c>
      <c r="S1015" s="91">
        <v>13637113890.709999</v>
      </c>
      <c r="T1015" s="43">
        <f t="shared" si="45"/>
        <v>54548456</v>
      </c>
      <c r="U1015" s="43">
        <f>VLOOKUP(A1015,'IVC - CÁLCULO INICIAL'!$A$12:$U$1118,21,0)</f>
        <v>37022946.640000001</v>
      </c>
      <c r="V1015" s="43">
        <f t="shared" si="46"/>
        <v>17525509.359999999</v>
      </c>
      <c r="W1015" s="46">
        <f t="shared" si="47"/>
        <v>4381377.34</v>
      </c>
    </row>
    <row r="1016" spans="1:23" x14ac:dyDescent="0.2">
      <c r="A1016" s="26" t="s">
        <v>1972</v>
      </c>
      <c r="B1016" s="9">
        <v>800100145</v>
      </c>
      <c r="C1016" s="6" t="s">
        <v>1884</v>
      </c>
      <c r="D1016" s="6" t="s">
        <v>1973</v>
      </c>
      <c r="E1016" s="9" t="s">
        <v>13</v>
      </c>
      <c r="F1016" s="19">
        <v>6732</v>
      </c>
      <c r="G1016" s="19">
        <v>10495086761.379999</v>
      </c>
      <c r="H1016" s="20">
        <v>3544521067</v>
      </c>
      <c r="I1016" s="7">
        <v>0</v>
      </c>
      <c r="J1016" s="7">
        <v>3544521067</v>
      </c>
      <c r="K1016" s="13">
        <v>0</v>
      </c>
      <c r="L1016" s="18">
        <v>91738538.459999993</v>
      </c>
      <c r="M1016" s="69">
        <v>0</v>
      </c>
      <c r="N1016" s="13">
        <v>0</v>
      </c>
      <c r="O1016" s="14">
        <v>0</v>
      </c>
      <c r="P1016" s="28">
        <v>619954891.58000004</v>
      </c>
      <c r="Q1016" s="30">
        <v>6238872264.3399992</v>
      </c>
      <c r="S1016" s="91">
        <v>10495086761.379999</v>
      </c>
      <c r="T1016" s="43">
        <f t="shared" si="45"/>
        <v>41980347</v>
      </c>
      <c r="U1016" s="43">
        <f>VLOOKUP(A1016,'IVC - CÁLCULO INICIAL'!$A$12:$U$1118,21,0)</f>
        <v>28492762</v>
      </c>
      <c r="V1016" s="43">
        <f t="shared" si="46"/>
        <v>13487585</v>
      </c>
      <c r="W1016" s="46">
        <f t="shared" si="47"/>
        <v>3371896.25</v>
      </c>
    </row>
    <row r="1017" spans="1:23" x14ac:dyDescent="0.2">
      <c r="A1017" s="26" t="s">
        <v>1974</v>
      </c>
      <c r="B1017" s="9">
        <v>800100147</v>
      </c>
      <c r="C1017" s="6" t="s">
        <v>1884</v>
      </c>
      <c r="D1017" s="6" t="s">
        <v>1975</v>
      </c>
      <c r="E1017" s="9" t="s">
        <v>16</v>
      </c>
      <c r="F1017" s="19">
        <v>4093</v>
      </c>
      <c r="G1017" s="19">
        <v>7822190016.249999</v>
      </c>
      <c r="H1017" s="20">
        <v>2152758579</v>
      </c>
      <c r="I1017" s="7">
        <v>0</v>
      </c>
      <c r="J1017" s="7">
        <v>2152758579</v>
      </c>
      <c r="K1017" s="13">
        <v>0</v>
      </c>
      <c r="L1017" s="18">
        <v>56502449.020000003</v>
      </c>
      <c r="M1017" s="69">
        <v>0</v>
      </c>
      <c r="N1017" s="13">
        <v>0</v>
      </c>
      <c r="O1017" s="14">
        <v>0</v>
      </c>
      <c r="P1017" s="28">
        <v>377676852.22000003</v>
      </c>
      <c r="Q1017" s="30">
        <v>5235252136.0099993</v>
      </c>
      <c r="S1017" s="91">
        <v>7822190016.249999</v>
      </c>
      <c r="T1017" s="43">
        <f t="shared" si="45"/>
        <v>31288760</v>
      </c>
      <c r="U1017" s="43">
        <f>VLOOKUP(A1017,'IVC - CÁLCULO INICIAL'!$A$12:$U$1118,21,0)</f>
        <v>21236203.359999999</v>
      </c>
      <c r="V1017" s="43">
        <f t="shared" si="46"/>
        <v>10052556.640000001</v>
      </c>
      <c r="W1017" s="46">
        <f t="shared" si="47"/>
        <v>2513139.16</v>
      </c>
    </row>
    <row r="1018" spans="1:23" x14ac:dyDescent="0.2">
      <c r="A1018" s="26" t="s">
        <v>1976</v>
      </c>
      <c r="B1018" s="9">
        <v>890399011</v>
      </c>
      <c r="C1018" s="6" t="s">
        <v>1977</v>
      </c>
      <c r="D1018" s="6" t="s">
        <v>1978</v>
      </c>
      <c r="E1018" s="9" t="s">
        <v>10</v>
      </c>
      <c r="F1018" s="19">
        <v>896595</v>
      </c>
      <c r="G1018" s="19">
        <v>1512647450353.2</v>
      </c>
      <c r="H1018" s="20">
        <v>487132583279</v>
      </c>
      <c r="I1018" s="7">
        <v>0</v>
      </c>
      <c r="J1018" s="7">
        <v>487132583279</v>
      </c>
      <c r="K1018" s="13">
        <v>0</v>
      </c>
      <c r="L1018" s="18">
        <v>25607653083.889999</v>
      </c>
      <c r="M1018" s="69">
        <v>527261425.55000001</v>
      </c>
      <c r="N1018" s="13">
        <v>0</v>
      </c>
      <c r="O1018" s="14">
        <v>0</v>
      </c>
      <c r="P1018" s="28">
        <v>0</v>
      </c>
      <c r="Q1018" s="30">
        <v>999379952564.75989</v>
      </c>
      <c r="S1018" s="91">
        <v>1512647450353.2</v>
      </c>
      <c r="T1018" s="43">
        <f t="shared" si="45"/>
        <v>6050589801</v>
      </c>
      <c r="U1018" s="43">
        <f>VLOOKUP(A1018,'IVC - CÁLCULO INICIAL'!$A$12:$U$1118,21,0)</f>
        <v>4106636211.3600001</v>
      </c>
      <c r="V1018" s="43">
        <f t="shared" si="46"/>
        <v>1943953589.6399999</v>
      </c>
      <c r="W1018" s="46">
        <f t="shared" si="47"/>
        <v>485988397.41000003</v>
      </c>
    </row>
    <row r="1019" spans="1:23" x14ac:dyDescent="0.2">
      <c r="A1019" s="26" t="s">
        <v>1979</v>
      </c>
      <c r="B1019" s="9">
        <v>891901079</v>
      </c>
      <c r="C1019" s="6" t="s">
        <v>1977</v>
      </c>
      <c r="D1019" s="6" t="s">
        <v>1980</v>
      </c>
      <c r="E1019" s="9" t="s">
        <v>13</v>
      </c>
      <c r="F1019" s="19">
        <v>9436</v>
      </c>
      <c r="G1019" s="19">
        <v>14854395331.629999</v>
      </c>
      <c r="H1019" s="20">
        <v>5099881189</v>
      </c>
      <c r="I1019" s="7">
        <v>0</v>
      </c>
      <c r="J1019" s="7">
        <v>5099881189</v>
      </c>
      <c r="K1019" s="13">
        <v>0</v>
      </c>
      <c r="L1019" s="18">
        <v>233463345.02000001</v>
      </c>
      <c r="M1019" s="69">
        <v>0</v>
      </c>
      <c r="N1019" s="13">
        <v>0</v>
      </c>
      <c r="O1019" s="14">
        <v>0</v>
      </c>
      <c r="P1019" s="28">
        <v>3067539379.1500001</v>
      </c>
      <c r="Q1019" s="30">
        <v>6453511418.4599991</v>
      </c>
      <c r="S1019" s="91">
        <v>14854395331.629999</v>
      </c>
      <c r="T1019" s="43">
        <f t="shared" si="45"/>
        <v>59417581</v>
      </c>
      <c r="U1019" s="43">
        <f>VLOOKUP(A1019,'IVC - CÁLCULO INICIAL'!$A$12:$U$1118,21,0)</f>
        <v>40327703.359999999</v>
      </c>
      <c r="V1019" s="43">
        <f t="shared" si="46"/>
        <v>19089877.640000001</v>
      </c>
      <c r="W1019" s="46">
        <f t="shared" si="47"/>
        <v>4772469.41</v>
      </c>
    </row>
    <row r="1020" spans="1:23" x14ac:dyDescent="0.2">
      <c r="A1020" s="26" t="s">
        <v>1981</v>
      </c>
      <c r="B1020" s="9">
        <v>891900443</v>
      </c>
      <c r="C1020" s="6" t="s">
        <v>1977</v>
      </c>
      <c r="D1020" s="6" t="s">
        <v>1982</v>
      </c>
      <c r="E1020" s="9" t="s">
        <v>13</v>
      </c>
      <c r="F1020" s="19">
        <v>9801</v>
      </c>
      <c r="G1020" s="19">
        <v>15540322883.27</v>
      </c>
      <c r="H1020" s="20">
        <v>5126907228</v>
      </c>
      <c r="I1020" s="7">
        <v>0</v>
      </c>
      <c r="J1020" s="7">
        <v>5126907228</v>
      </c>
      <c r="K1020" s="13">
        <v>0</v>
      </c>
      <c r="L1020" s="18">
        <v>145130231.91999999</v>
      </c>
      <c r="M1020" s="69">
        <v>0</v>
      </c>
      <c r="N1020" s="13">
        <v>0</v>
      </c>
      <c r="O1020" s="14">
        <v>0</v>
      </c>
      <c r="P1020" s="28">
        <v>3235646349.8600001</v>
      </c>
      <c r="Q1020" s="30">
        <v>7032639073.4899998</v>
      </c>
      <c r="S1020" s="91">
        <v>15540322883.27</v>
      </c>
      <c r="T1020" s="43">
        <f t="shared" si="45"/>
        <v>62161292</v>
      </c>
      <c r="U1020" s="43">
        <f>VLOOKUP(A1020,'IVC - CÁLCULO INICIAL'!$A$12:$U$1118,21,0)</f>
        <v>42189905.359999999</v>
      </c>
      <c r="V1020" s="43">
        <f t="shared" si="46"/>
        <v>19971386.640000001</v>
      </c>
      <c r="W1020" s="46">
        <f t="shared" si="47"/>
        <v>4992846.66</v>
      </c>
    </row>
    <row r="1021" spans="1:23" x14ac:dyDescent="0.2">
      <c r="A1021" s="26" t="s">
        <v>1983</v>
      </c>
      <c r="B1021" s="9">
        <v>800100532</v>
      </c>
      <c r="C1021" s="6" t="s">
        <v>1977</v>
      </c>
      <c r="D1021" s="6" t="s">
        <v>1984</v>
      </c>
      <c r="E1021" s="9" t="s">
        <v>13</v>
      </c>
      <c r="F1021" s="19">
        <v>12591</v>
      </c>
      <c r="G1021" s="19">
        <v>20411014254.549999</v>
      </c>
      <c r="H1021" s="20">
        <v>6853591614</v>
      </c>
      <c r="I1021" s="7">
        <v>0</v>
      </c>
      <c r="J1021" s="7">
        <v>6853591614</v>
      </c>
      <c r="K1021" s="13">
        <v>0</v>
      </c>
      <c r="L1021" s="18">
        <v>176307576.24000001</v>
      </c>
      <c r="M1021" s="69">
        <v>0</v>
      </c>
      <c r="N1021" s="13">
        <v>0</v>
      </c>
      <c r="O1021" s="14">
        <v>0</v>
      </c>
      <c r="P1021" s="28">
        <v>4155776055.9699998</v>
      </c>
      <c r="Q1021" s="30">
        <v>9225339008.3400002</v>
      </c>
      <c r="S1021" s="91">
        <v>20411014254.549999</v>
      </c>
      <c r="T1021" s="43">
        <f t="shared" si="45"/>
        <v>81644057</v>
      </c>
      <c r="U1021" s="43">
        <f>VLOOKUP(A1021,'IVC - CÁLCULO INICIAL'!$A$12:$U$1118,21,0)</f>
        <v>55413183.359999999</v>
      </c>
      <c r="V1021" s="43">
        <f t="shared" si="46"/>
        <v>26230873.640000001</v>
      </c>
      <c r="W1021" s="46">
        <f t="shared" si="47"/>
        <v>6557718.4100000001</v>
      </c>
    </row>
    <row r="1022" spans="1:23" x14ac:dyDescent="0.2">
      <c r="A1022" s="26" t="s">
        <v>1985</v>
      </c>
      <c r="B1022" s="9">
        <v>891901019</v>
      </c>
      <c r="C1022" s="6" t="s">
        <v>1977</v>
      </c>
      <c r="D1022" s="6" t="s">
        <v>40</v>
      </c>
      <c r="E1022" s="9" t="s">
        <v>13</v>
      </c>
      <c r="F1022" s="19">
        <v>4296</v>
      </c>
      <c r="G1022" s="19">
        <v>7007284672.4300003</v>
      </c>
      <c r="H1022" s="20">
        <v>2329769516</v>
      </c>
      <c r="I1022" s="7">
        <v>0</v>
      </c>
      <c r="J1022" s="7">
        <v>2329769516</v>
      </c>
      <c r="K1022" s="13">
        <v>0</v>
      </c>
      <c r="L1022" s="18">
        <v>103797071.41</v>
      </c>
      <c r="M1022" s="69">
        <v>0</v>
      </c>
      <c r="N1022" s="13">
        <v>0</v>
      </c>
      <c r="O1022" s="14">
        <v>0</v>
      </c>
      <c r="P1022" s="28">
        <v>1412891199.8299999</v>
      </c>
      <c r="Q1022" s="30">
        <v>3160826885.1900005</v>
      </c>
      <c r="S1022" s="91">
        <v>7007284672.4300003</v>
      </c>
      <c r="T1022" s="43">
        <f t="shared" si="45"/>
        <v>28029139</v>
      </c>
      <c r="U1022" s="43">
        <f>VLOOKUP(A1022,'IVC - CÁLCULO INICIAL'!$A$12:$U$1118,21,0)</f>
        <v>19023844</v>
      </c>
      <c r="V1022" s="43">
        <f t="shared" si="46"/>
        <v>9005295</v>
      </c>
      <c r="W1022" s="46">
        <f t="shared" si="47"/>
        <v>2251323.75</v>
      </c>
    </row>
    <row r="1023" spans="1:23" x14ac:dyDescent="0.2">
      <c r="A1023" s="26" t="s">
        <v>1986</v>
      </c>
      <c r="B1023" s="9">
        <v>891900945</v>
      </c>
      <c r="C1023" s="6" t="s">
        <v>1977</v>
      </c>
      <c r="D1023" s="6" t="s">
        <v>743</v>
      </c>
      <c r="E1023" s="9" t="s">
        <v>13</v>
      </c>
      <c r="F1023" s="19">
        <v>9691</v>
      </c>
      <c r="G1023" s="19">
        <v>15481056437.02</v>
      </c>
      <c r="H1023" s="20">
        <v>5247148154</v>
      </c>
      <c r="I1023" s="7">
        <v>0</v>
      </c>
      <c r="J1023" s="7">
        <v>5247148154</v>
      </c>
      <c r="K1023" s="13">
        <v>0</v>
      </c>
      <c r="L1023" s="18">
        <v>113700667.73999999</v>
      </c>
      <c r="M1023" s="69">
        <v>0</v>
      </c>
      <c r="N1023" s="13">
        <v>113761449.09</v>
      </c>
      <c r="O1023" s="14">
        <v>0</v>
      </c>
      <c r="P1023" s="28">
        <v>3170583337.6199999</v>
      </c>
      <c r="Q1023" s="30">
        <v>6835862828.5700006</v>
      </c>
      <c r="S1023" s="91">
        <v>15481056437.02</v>
      </c>
      <c r="T1023" s="43">
        <f t="shared" si="45"/>
        <v>61924226</v>
      </c>
      <c r="U1023" s="43">
        <f>VLOOKUP(A1023,'IVC - CÁLCULO INICIAL'!$A$12:$U$1118,21,0)</f>
        <v>42029004.640000001</v>
      </c>
      <c r="V1023" s="43">
        <f t="shared" si="46"/>
        <v>19895221.359999999</v>
      </c>
      <c r="W1023" s="46">
        <f t="shared" si="47"/>
        <v>4973805.34</v>
      </c>
    </row>
    <row r="1024" spans="1:23" x14ac:dyDescent="0.2">
      <c r="A1024" s="26" t="s">
        <v>1987</v>
      </c>
      <c r="B1024" s="9">
        <v>890399045</v>
      </c>
      <c r="C1024" s="6" t="s">
        <v>1977</v>
      </c>
      <c r="D1024" s="6" t="s">
        <v>1988</v>
      </c>
      <c r="E1024" s="9" t="s">
        <v>49</v>
      </c>
      <c r="F1024" s="19">
        <v>217771</v>
      </c>
      <c r="G1024" s="19">
        <v>326599129184.81</v>
      </c>
      <c r="H1024" s="20">
        <v>115973591550</v>
      </c>
      <c r="I1024" s="7">
        <v>0</v>
      </c>
      <c r="J1024" s="7">
        <v>115973591550</v>
      </c>
      <c r="K1024" s="13">
        <v>0</v>
      </c>
      <c r="L1024" s="18">
        <v>3539479271.7600002</v>
      </c>
      <c r="M1024" s="69">
        <v>3602774838.5799999</v>
      </c>
      <c r="N1024" s="13">
        <v>0</v>
      </c>
      <c r="O1024" s="14">
        <v>0</v>
      </c>
      <c r="P1024" s="28">
        <v>0</v>
      </c>
      <c r="Q1024" s="30">
        <v>203483283524.47</v>
      </c>
      <c r="S1024" s="91">
        <v>326599129184.81</v>
      </c>
      <c r="T1024" s="43">
        <f t="shared" si="45"/>
        <v>1306396517</v>
      </c>
      <c r="U1024" s="43">
        <f>VLOOKUP(A1024,'IVC - CÁLCULO INICIAL'!$A$12:$U$1118,21,0)</f>
        <v>886673104</v>
      </c>
      <c r="V1024" s="43">
        <f t="shared" si="46"/>
        <v>419723413</v>
      </c>
      <c r="W1024" s="46">
        <f t="shared" si="47"/>
        <v>104930853.25</v>
      </c>
    </row>
    <row r="1025" spans="1:23" x14ac:dyDescent="0.2">
      <c r="A1025" s="26" t="s">
        <v>1989</v>
      </c>
      <c r="B1025" s="9">
        <v>891380033</v>
      </c>
      <c r="C1025" s="6" t="s">
        <v>1977</v>
      </c>
      <c r="D1025" s="6" t="s">
        <v>1990</v>
      </c>
      <c r="E1025" s="9" t="s">
        <v>49</v>
      </c>
      <c r="F1025" s="19">
        <v>59142</v>
      </c>
      <c r="G1025" s="19">
        <v>106551885185.55002</v>
      </c>
      <c r="H1025" s="20">
        <v>32144852325</v>
      </c>
      <c r="I1025" s="7">
        <v>0</v>
      </c>
      <c r="J1025" s="7">
        <v>32144852325</v>
      </c>
      <c r="K1025" s="13">
        <v>0</v>
      </c>
      <c r="L1025" s="18">
        <v>1219564482.4300001</v>
      </c>
      <c r="M1025" s="69">
        <v>0</v>
      </c>
      <c r="N1025" s="13">
        <v>0</v>
      </c>
      <c r="O1025" s="14">
        <v>0</v>
      </c>
      <c r="P1025" s="28">
        <v>19509656137.509998</v>
      </c>
      <c r="Q1025" s="30">
        <v>53677812240.610016</v>
      </c>
      <c r="S1025" s="91">
        <v>106551885185.55002</v>
      </c>
      <c r="T1025" s="43">
        <f t="shared" si="45"/>
        <v>426207541</v>
      </c>
      <c r="U1025" s="43">
        <f>VLOOKUP(A1025,'IVC - CÁLCULO INICIAL'!$A$12:$U$1118,21,0)</f>
        <v>289274166</v>
      </c>
      <c r="V1025" s="43">
        <f t="shared" si="46"/>
        <v>136933375</v>
      </c>
      <c r="W1025" s="46">
        <f t="shared" si="47"/>
        <v>34233343.75</v>
      </c>
    </row>
    <row r="1026" spans="1:23" x14ac:dyDescent="0.2">
      <c r="A1026" s="26" t="s">
        <v>1991</v>
      </c>
      <c r="B1026" s="9">
        <v>891900353</v>
      </c>
      <c r="C1026" s="6" t="s">
        <v>1977</v>
      </c>
      <c r="D1026" s="6" t="s">
        <v>1992</v>
      </c>
      <c r="E1026" s="9" t="s">
        <v>13</v>
      </c>
      <c r="F1026" s="19">
        <v>11719</v>
      </c>
      <c r="G1026" s="19">
        <v>18806839113.940002</v>
      </c>
      <c r="H1026" s="20">
        <v>6336456388</v>
      </c>
      <c r="I1026" s="7">
        <v>0</v>
      </c>
      <c r="J1026" s="7">
        <v>6336456388</v>
      </c>
      <c r="K1026" s="13">
        <v>0</v>
      </c>
      <c r="L1026" s="18">
        <v>198013802.31</v>
      </c>
      <c r="M1026" s="69">
        <v>0</v>
      </c>
      <c r="N1026" s="13">
        <v>0</v>
      </c>
      <c r="O1026" s="14">
        <v>0</v>
      </c>
      <c r="P1026" s="28">
        <v>3862827366.3400002</v>
      </c>
      <c r="Q1026" s="30">
        <v>8409541557.289999</v>
      </c>
      <c r="S1026" s="91">
        <v>18806839113.940002</v>
      </c>
      <c r="T1026" s="43">
        <f t="shared" si="45"/>
        <v>75227356</v>
      </c>
      <c r="U1026" s="43">
        <f>VLOOKUP(A1026,'IVC - CÁLCULO INICIAL'!$A$12:$U$1118,21,0)</f>
        <v>51058061.359999999</v>
      </c>
      <c r="V1026" s="43">
        <f t="shared" si="46"/>
        <v>24169294.640000001</v>
      </c>
      <c r="W1026" s="46">
        <f t="shared" si="47"/>
        <v>6042323.6600000001</v>
      </c>
    </row>
    <row r="1027" spans="1:23" x14ac:dyDescent="0.2">
      <c r="A1027" s="26" t="s">
        <v>1993</v>
      </c>
      <c r="B1027" s="9">
        <v>891900660</v>
      </c>
      <c r="C1027" s="6" t="s">
        <v>1977</v>
      </c>
      <c r="D1027" s="6" t="s">
        <v>1994</v>
      </c>
      <c r="E1027" s="9" t="s">
        <v>13</v>
      </c>
      <c r="F1027" s="19">
        <v>18470</v>
      </c>
      <c r="G1027" s="19">
        <v>31173013111.200001</v>
      </c>
      <c r="H1027" s="20">
        <v>10048273161</v>
      </c>
      <c r="I1027" s="7">
        <v>0</v>
      </c>
      <c r="J1027" s="7">
        <v>10048273161</v>
      </c>
      <c r="K1027" s="13">
        <v>0</v>
      </c>
      <c r="L1027" s="18">
        <v>443524829.04000002</v>
      </c>
      <c r="M1027" s="69">
        <v>0</v>
      </c>
      <c r="N1027" s="13">
        <v>0</v>
      </c>
      <c r="O1027" s="14">
        <v>0</v>
      </c>
      <c r="P1027" s="28">
        <v>6094455659.29</v>
      </c>
      <c r="Q1027" s="30">
        <v>14586759461.869999</v>
      </c>
      <c r="S1027" s="91">
        <v>31173013111.200001</v>
      </c>
      <c r="T1027" s="43">
        <f t="shared" si="45"/>
        <v>124692052</v>
      </c>
      <c r="U1027" s="43">
        <f>VLOOKUP(A1027,'IVC - CÁLCULO INICIAL'!$A$12:$U$1118,21,0)</f>
        <v>84630575.359999999</v>
      </c>
      <c r="V1027" s="43">
        <f t="shared" si="46"/>
        <v>40061476.640000001</v>
      </c>
      <c r="W1027" s="46">
        <f t="shared" si="47"/>
        <v>10015369.16</v>
      </c>
    </row>
    <row r="1028" spans="1:23" x14ac:dyDescent="0.2">
      <c r="A1028" s="26" t="s">
        <v>1995</v>
      </c>
      <c r="B1028" s="9">
        <v>890309611</v>
      </c>
      <c r="C1028" s="6" t="s">
        <v>1977</v>
      </c>
      <c r="D1028" s="6" t="s">
        <v>1996</v>
      </c>
      <c r="E1028" s="9" t="s">
        <v>13</v>
      </c>
      <c r="F1028" s="19">
        <v>11948</v>
      </c>
      <c r="G1028" s="19">
        <v>17975766637.32</v>
      </c>
      <c r="H1028" s="20">
        <v>6477039484</v>
      </c>
      <c r="I1028" s="7">
        <v>0</v>
      </c>
      <c r="J1028" s="7">
        <v>6477039484</v>
      </c>
      <c r="K1028" s="13">
        <v>0</v>
      </c>
      <c r="L1028" s="18">
        <v>250836641.33000001</v>
      </c>
      <c r="M1028" s="69">
        <v>0</v>
      </c>
      <c r="N1028" s="13">
        <v>0</v>
      </c>
      <c r="O1028" s="14">
        <v>0</v>
      </c>
      <c r="P1028" s="28">
        <v>3890239701.4400001</v>
      </c>
      <c r="Q1028" s="30">
        <v>7357650810.5499992</v>
      </c>
      <c r="S1028" s="91">
        <v>17975766637.32</v>
      </c>
      <c r="T1028" s="43">
        <f t="shared" si="45"/>
        <v>71903067</v>
      </c>
      <c r="U1028" s="43">
        <f>VLOOKUP(A1028,'IVC - CÁLCULO INICIAL'!$A$12:$U$1118,21,0)</f>
        <v>48801810.640000001</v>
      </c>
      <c r="V1028" s="43">
        <f t="shared" si="46"/>
        <v>23101256.359999999</v>
      </c>
      <c r="W1028" s="46">
        <f t="shared" si="47"/>
        <v>5775314.0899999999</v>
      </c>
    </row>
    <row r="1029" spans="1:23" x14ac:dyDescent="0.2">
      <c r="A1029" s="26" t="s">
        <v>1997</v>
      </c>
      <c r="B1029" s="9">
        <v>891380038</v>
      </c>
      <c r="C1029" s="6" t="s">
        <v>1977</v>
      </c>
      <c r="D1029" s="6" t="s">
        <v>270</v>
      </c>
      <c r="E1029" s="9" t="s">
        <v>13</v>
      </c>
      <c r="F1029" s="19">
        <v>36103</v>
      </c>
      <c r="G1029" s="19">
        <v>53011789120.360001</v>
      </c>
      <c r="H1029" s="20">
        <v>19579302812</v>
      </c>
      <c r="I1029" s="7">
        <v>0</v>
      </c>
      <c r="J1029" s="7">
        <v>19579302812</v>
      </c>
      <c r="K1029" s="13">
        <v>0</v>
      </c>
      <c r="L1029" s="18">
        <v>711692141.38</v>
      </c>
      <c r="M1029" s="69">
        <v>84764535.120000005</v>
      </c>
      <c r="N1029" s="13">
        <v>0</v>
      </c>
      <c r="O1029" s="14">
        <v>0</v>
      </c>
      <c r="P1029" s="28">
        <v>11878128097.67</v>
      </c>
      <c r="Q1029" s="30">
        <v>20757901534.190002</v>
      </c>
      <c r="S1029" s="91">
        <v>53011789120.360001</v>
      </c>
      <c r="T1029" s="43">
        <f t="shared" si="45"/>
        <v>212047156</v>
      </c>
      <c r="U1029" s="43">
        <f>VLOOKUP(A1029,'IVC - CÁLCULO INICIAL'!$A$12:$U$1118,21,0)</f>
        <v>143919942</v>
      </c>
      <c r="V1029" s="43">
        <f t="shared" si="46"/>
        <v>68127214</v>
      </c>
      <c r="W1029" s="46">
        <f t="shared" si="47"/>
        <v>17031803.5</v>
      </c>
    </row>
    <row r="1030" spans="1:23" x14ac:dyDescent="0.2">
      <c r="A1030" s="26" t="s">
        <v>1998</v>
      </c>
      <c r="B1030" s="9">
        <v>891900493</v>
      </c>
      <c r="C1030" s="6" t="s">
        <v>1977</v>
      </c>
      <c r="D1030" s="6" t="s">
        <v>1999</v>
      </c>
      <c r="E1030" s="9" t="s">
        <v>49</v>
      </c>
      <c r="F1030" s="19">
        <v>67921</v>
      </c>
      <c r="G1030" s="19">
        <v>127890305806.00998</v>
      </c>
      <c r="H1030" s="20">
        <v>36038762928</v>
      </c>
      <c r="I1030" s="7">
        <v>0</v>
      </c>
      <c r="J1030" s="7">
        <v>36038762928</v>
      </c>
      <c r="K1030" s="13">
        <v>0</v>
      </c>
      <c r="L1030" s="18">
        <v>1610642551.8499999</v>
      </c>
      <c r="M1030" s="69">
        <v>0</v>
      </c>
      <c r="N1030" s="13">
        <v>0</v>
      </c>
      <c r="O1030" s="14">
        <v>0</v>
      </c>
      <c r="P1030" s="28">
        <v>22387621054.599998</v>
      </c>
      <c r="Q1030" s="30">
        <v>67853279271.55999</v>
      </c>
      <c r="S1030" s="91">
        <v>127890305806.00998</v>
      </c>
      <c r="T1030" s="43">
        <f t="shared" si="45"/>
        <v>511561223</v>
      </c>
      <c r="U1030" s="43">
        <f>VLOOKUP(A1030,'IVC - CÁLCULO INICIAL'!$A$12:$U$1118,21,0)</f>
        <v>347205134</v>
      </c>
      <c r="V1030" s="43">
        <f t="shared" si="46"/>
        <v>164356089</v>
      </c>
      <c r="W1030" s="46">
        <f t="shared" si="47"/>
        <v>41089022.25</v>
      </c>
    </row>
    <row r="1031" spans="1:23" x14ac:dyDescent="0.2">
      <c r="A1031" s="26" t="s">
        <v>2000</v>
      </c>
      <c r="B1031" s="9">
        <v>800100514</v>
      </c>
      <c r="C1031" s="6" t="s">
        <v>1977</v>
      </c>
      <c r="D1031" s="6" t="s">
        <v>2001</v>
      </c>
      <c r="E1031" s="9" t="s">
        <v>13</v>
      </c>
      <c r="F1031" s="19">
        <v>27851</v>
      </c>
      <c r="G1031" s="19">
        <v>44270513405</v>
      </c>
      <c r="H1031" s="20">
        <v>15152171483</v>
      </c>
      <c r="I1031" s="7">
        <v>0</v>
      </c>
      <c r="J1031" s="7">
        <v>15152171483</v>
      </c>
      <c r="K1031" s="13">
        <v>0</v>
      </c>
      <c r="L1031" s="18">
        <v>555950521.30999994</v>
      </c>
      <c r="M1031" s="69">
        <v>0</v>
      </c>
      <c r="N1031" s="13">
        <v>0</v>
      </c>
      <c r="O1031" s="14">
        <v>0</v>
      </c>
      <c r="P1031" s="28">
        <v>9161664769.3400002</v>
      </c>
      <c r="Q1031" s="30">
        <v>19400726631.349998</v>
      </c>
      <c r="S1031" s="91">
        <v>44270513405</v>
      </c>
      <c r="T1031" s="43">
        <f t="shared" si="45"/>
        <v>177082054</v>
      </c>
      <c r="U1031" s="43">
        <f>VLOOKUP(A1031,'IVC - CÁLCULO INICIAL'!$A$12:$U$1118,21,0)</f>
        <v>120188543.36</v>
      </c>
      <c r="V1031" s="43">
        <f t="shared" si="46"/>
        <v>56893510.640000001</v>
      </c>
      <c r="W1031" s="46">
        <f t="shared" si="47"/>
        <v>14223377.66</v>
      </c>
    </row>
    <row r="1032" spans="1:23" x14ac:dyDescent="0.2">
      <c r="A1032" s="26" t="s">
        <v>2002</v>
      </c>
      <c r="B1032" s="9">
        <v>800100518</v>
      </c>
      <c r="C1032" s="6" t="s">
        <v>1977</v>
      </c>
      <c r="D1032" s="6" t="s">
        <v>2003</v>
      </c>
      <c r="E1032" s="9" t="s">
        <v>16</v>
      </c>
      <c r="F1032" s="19">
        <v>6469</v>
      </c>
      <c r="G1032" s="19">
        <v>11417040004.58</v>
      </c>
      <c r="H1032" s="20">
        <v>3497842362</v>
      </c>
      <c r="I1032" s="7">
        <v>0</v>
      </c>
      <c r="J1032" s="7">
        <v>3497842362</v>
      </c>
      <c r="K1032" s="13">
        <v>0</v>
      </c>
      <c r="L1032" s="18">
        <v>75303565.209999993</v>
      </c>
      <c r="M1032" s="69">
        <v>0</v>
      </c>
      <c r="N1032" s="13">
        <v>0</v>
      </c>
      <c r="O1032" s="14">
        <v>0</v>
      </c>
      <c r="P1032" s="28">
        <v>2134859447.3299999</v>
      </c>
      <c r="Q1032" s="30">
        <v>5709034630.04</v>
      </c>
      <c r="S1032" s="91">
        <v>11417040004.58</v>
      </c>
      <c r="T1032" s="43">
        <f t="shared" si="45"/>
        <v>45668160</v>
      </c>
      <c r="U1032" s="43">
        <f>VLOOKUP(A1032,'IVC - CÁLCULO INICIAL'!$A$12:$U$1118,21,0)</f>
        <v>30995742</v>
      </c>
      <c r="V1032" s="43">
        <f t="shared" si="46"/>
        <v>14672418</v>
      </c>
      <c r="W1032" s="46">
        <f t="shared" si="47"/>
        <v>3668104.5</v>
      </c>
    </row>
    <row r="1033" spans="1:23" x14ac:dyDescent="0.2">
      <c r="A1033" s="26" t="s">
        <v>2004</v>
      </c>
      <c r="B1033" s="9">
        <v>800100515</v>
      </c>
      <c r="C1033" s="6" t="s">
        <v>1977</v>
      </c>
      <c r="D1033" s="6" t="s">
        <v>2005</v>
      </c>
      <c r="E1033" s="9" t="s">
        <v>16</v>
      </c>
      <c r="F1033" s="19">
        <v>5197</v>
      </c>
      <c r="G1033" s="19">
        <v>9455370268.9599991</v>
      </c>
      <c r="H1033" s="20">
        <v>2829605366</v>
      </c>
      <c r="I1033" s="7">
        <v>0</v>
      </c>
      <c r="J1033" s="7">
        <v>2829605366</v>
      </c>
      <c r="K1033" s="13">
        <v>0</v>
      </c>
      <c r="L1033" s="18">
        <v>58037468.140000001</v>
      </c>
      <c r="M1033" s="69">
        <v>0</v>
      </c>
      <c r="N1033" s="13">
        <v>0</v>
      </c>
      <c r="O1033" s="14">
        <v>0</v>
      </c>
      <c r="P1033" s="28">
        <v>1709142580.4400001</v>
      </c>
      <c r="Q1033" s="30">
        <v>4858584854.3799992</v>
      </c>
      <c r="S1033" s="91">
        <v>9455370268.9599991</v>
      </c>
      <c r="T1033" s="43">
        <f t="shared" si="45"/>
        <v>37821481</v>
      </c>
      <c r="U1033" s="43">
        <f>VLOOKUP(A1033,'IVC - CÁLCULO INICIAL'!$A$12:$U$1118,21,0)</f>
        <v>25670070</v>
      </c>
      <c r="V1033" s="43">
        <f t="shared" si="46"/>
        <v>12151411</v>
      </c>
      <c r="W1033" s="46">
        <f t="shared" si="47"/>
        <v>3037852.75</v>
      </c>
    </row>
    <row r="1034" spans="1:23" x14ac:dyDescent="0.2">
      <c r="A1034" s="26" t="s">
        <v>2006</v>
      </c>
      <c r="B1034" s="9">
        <v>800100533</v>
      </c>
      <c r="C1034" s="6" t="s">
        <v>1977</v>
      </c>
      <c r="D1034" s="6" t="s">
        <v>2007</v>
      </c>
      <c r="E1034" s="9" t="s">
        <v>13</v>
      </c>
      <c r="F1034" s="19">
        <v>26109</v>
      </c>
      <c r="G1034" s="19">
        <v>38863462483.860001</v>
      </c>
      <c r="H1034" s="20">
        <v>14006497838</v>
      </c>
      <c r="I1034" s="7">
        <v>0</v>
      </c>
      <c r="J1034" s="7">
        <v>14006497838</v>
      </c>
      <c r="K1034" s="13">
        <v>0</v>
      </c>
      <c r="L1034" s="18">
        <v>510995377.39999998</v>
      </c>
      <c r="M1034" s="69">
        <v>0</v>
      </c>
      <c r="N1034" s="13">
        <v>440181384</v>
      </c>
      <c r="O1034" s="14">
        <v>0</v>
      </c>
      <c r="P1034" s="28">
        <v>8613748336.3099995</v>
      </c>
      <c r="Q1034" s="30">
        <v>15292039548.15</v>
      </c>
      <c r="S1034" s="91">
        <v>38863462483.860001</v>
      </c>
      <c r="T1034" s="43">
        <f t="shared" si="45"/>
        <v>155453850</v>
      </c>
      <c r="U1034" s="43">
        <f>VLOOKUP(A1034,'IVC - CÁLCULO INICIAL'!$A$12:$U$1118,21,0)</f>
        <v>105509120.64</v>
      </c>
      <c r="V1034" s="43">
        <f t="shared" si="46"/>
        <v>49944729.359999999</v>
      </c>
      <c r="W1034" s="46">
        <f t="shared" si="47"/>
        <v>12486182.34</v>
      </c>
    </row>
    <row r="1035" spans="1:23" x14ac:dyDescent="0.2">
      <c r="A1035" s="26" t="s">
        <v>2008</v>
      </c>
      <c r="B1035" s="9">
        <v>891901223</v>
      </c>
      <c r="C1035" s="6" t="s">
        <v>1977</v>
      </c>
      <c r="D1035" s="6" t="s">
        <v>2009</v>
      </c>
      <c r="E1035" s="9" t="s">
        <v>16</v>
      </c>
      <c r="F1035" s="19">
        <v>9853</v>
      </c>
      <c r="G1035" s="19">
        <v>16530952994.879999</v>
      </c>
      <c r="H1035" s="20">
        <v>5306704524</v>
      </c>
      <c r="I1035" s="7">
        <v>0</v>
      </c>
      <c r="J1035" s="7">
        <v>5306704524</v>
      </c>
      <c r="K1035" s="13">
        <v>0</v>
      </c>
      <c r="L1035" s="18">
        <v>122628984</v>
      </c>
      <c r="M1035" s="69">
        <v>0</v>
      </c>
      <c r="N1035" s="13">
        <v>0</v>
      </c>
      <c r="O1035" s="14">
        <v>0</v>
      </c>
      <c r="P1035" s="28">
        <v>3247866306.48</v>
      </c>
      <c r="Q1035" s="30">
        <v>7853753180.3999996</v>
      </c>
      <c r="S1035" s="91">
        <v>16530952994.879999</v>
      </c>
      <c r="T1035" s="43">
        <f t="shared" si="45"/>
        <v>66123812</v>
      </c>
      <c r="U1035" s="43">
        <f>VLOOKUP(A1035,'IVC - CÁLCULO INICIAL'!$A$12:$U$1118,21,0)</f>
        <v>44879334</v>
      </c>
      <c r="V1035" s="43">
        <f t="shared" si="46"/>
        <v>21244478</v>
      </c>
      <c r="W1035" s="46">
        <f t="shared" si="47"/>
        <v>5311119.5</v>
      </c>
    </row>
    <row r="1036" spans="1:23" x14ac:dyDescent="0.2">
      <c r="A1036" s="26" t="s">
        <v>2010</v>
      </c>
      <c r="B1036" s="9">
        <v>800100519</v>
      </c>
      <c r="C1036" s="6" t="s">
        <v>1977</v>
      </c>
      <c r="D1036" s="6" t="s">
        <v>2011</v>
      </c>
      <c r="E1036" s="9" t="s">
        <v>13</v>
      </c>
      <c r="F1036" s="19">
        <v>32955</v>
      </c>
      <c r="G1036" s="19">
        <v>47962116043.5</v>
      </c>
      <c r="H1036" s="20">
        <v>17716673576</v>
      </c>
      <c r="I1036" s="7">
        <v>0</v>
      </c>
      <c r="J1036" s="7">
        <v>17716673576</v>
      </c>
      <c r="K1036" s="13">
        <v>0</v>
      </c>
      <c r="L1036" s="18">
        <v>561277071.48000002</v>
      </c>
      <c r="M1036" s="69">
        <v>0</v>
      </c>
      <c r="N1036" s="13">
        <v>208917162</v>
      </c>
      <c r="O1036" s="14">
        <v>0</v>
      </c>
      <c r="P1036" s="28">
        <v>10866183582.41</v>
      </c>
      <c r="Q1036" s="30">
        <v>18609064651.610001</v>
      </c>
      <c r="S1036" s="91">
        <v>47962116043.5</v>
      </c>
      <c r="T1036" s="43">
        <f t="shared" si="45"/>
        <v>191848464</v>
      </c>
      <c r="U1036" s="43">
        <f>VLOOKUP(A1036,'IVC - CÁLCULO INICIAL'!$A$12:$U$1118,21,0)</f>
        <v>130210752</v>
      </c>
      <c r="V1036" s="43">
        <f t="shared" si="46"/>
        <v>61637712</v>
      </c>
      <c r="W1036" s="46">
        <f t="shared" si="47"/>
        <v>15409428</v>
      </c>
    </row>
    <row r="1037" spans="1:23" x14ac:dyDescent="0.2">
      <c r="A1037" s="26" t="s">
        <v>2012</v>
      </c>
      <c r="B1037" s="9">
        <v>800100520</v>
      </c>
      <c r="C1037" s="6" t="s">
        <v>1977</v>
      </c>
      <c r="D1037" s="6" t="s">
        <v>2013</v>
      </c>
      <c r="E1037" s="9" t="s">
        <v>13</v>
      </c>
      <c r="F1037" s="19">
        <v>12904</v>
      </c>
      <c r="G1037" s="19">
        <v>19854244366.889999</v>
      </c>
      <c r="H1037" s="20">
        <v>7004602199</v>
      </c>
      <c r="I1037" s="7">
        <v>0</v>
      </c>
      <c r="J1037" s="7">
        <v>7004602199</v>
      </c>
      <c r="K1037" s="13">
        <v>0</v>
      </c>
      <c r="L1037" s="18">
        <v>271899439.81</v>
      </c>
      <c r="M1037" s="69">
        <v>0</v>
      </c>
      <c r="N1037" s="13">
        <v>0</v>
      </c>
      <c r="O1037" s="14">
        <v>0</v>
      </c>
      <c r="P1037" s="28">
        <v>4216545569.9400001</v>
      </c>
      <c r="Q1037" s="30">
        <v>8361197158.1399994</v>
      </c>
      <c r="S1037" s="91">
        <v>19854244366.889999</v>
      </c>
      <c r="T1037" s="43">
        <f t="shared" ref="T1037:T1100" si="48">+ROUND(S1037*0.004,0)</f>
        <v>79416977</v>
      </c>
      <c r="U1037" s="43">
        <f>VLOOKUP(A1037,'IVC - CÁLCULO INICIAL'!$A$12:$U$1118,21,0)</f>
        <v>53901627.359999999</v>
      </c>
      <c r="V1037" s="43">
        <f t="shared" ref="V1037:V1100" si="49">+T1037-U1037</f>
        <v>25515349.640000001</v>
      </c>
      <c r="W1037" s="46">
        <f t="shared" ref="W1037:W1100" si="50">ROUND(V1037/4,2)</f>
        <v>6378837.4100000001</v>
      </c>
    </row>
    <row r="1038" spans="1:23" x14ac:dyDescent="0.2">
      <c r="A1038" s="26" t="s">
        <v>2014</v>
      </c>
      <c r="B1038" s="9">
        <v>891380089</v>
      </c>
      <c r="C1038" s="6" t="s">
        <v>1977</v>
      </c>
      <c r="D1038" s="6" t="s">
        <v>2015</v>
      </c>
      <c r="E1038" s="9" t="s">
        <v>13</v>
      </c>
      <c r="F1038" s="19">
        <v>16129</v>
      </c>
      <c r="G1038" s="19">
        <v>24478249569.919998</v>
      </c>
      <c r="H1038" s="20">
        <v>8675086434</v>
      </c>
      <c r="I1038" s="7">
        <v>0</v>
      </c>
      <c r="J1038" s="7">
        <v>8675086434</v>
      </c>
      <c r="K1038" s="13">
        <v>0</v>
      </c>
      <c r="L1038" s="18">
        <v>228802581.56999999</v>
      </c>
      <c r="M1038" s="69">
        <v>0</v>
      </c>
      <c r="N1038" s="13">
        <v>25606570</v>
      </c>
      <c r="O1038" s="14">
        <v>0</v>
      </c>
      <c r="P1038" s="28">
        <v>5324598392.6199999</v>
      </c>
      <c r="Q1038" s="30">
        <v>10224155591.73</v>
      </c>
      <c r="S1038" s="91">
        <v>24478249569.919998</v>
      </c>
      <c r="T1038" s="43">
        <f t="shared" si="48"/>
        <v>97912998</v>
      </c>
      <c r="U1038" s="43">
        <f>VLOOKUP(A1038,'IVC - CÁLCULO INICIAL'!$A$12:$U$1118,21,0)</f>
        <v>66455184.640000001</v>
      </c>
      <c r="V1038" s="43">
        <f t="shared" si="49"/>
        <v>31457813.359999999</v>
      </c>
      <c r="W1038" s="46">
        <f t="shared" si="50"/>
        <v>7864453.3399999999</v>
      </c>
    </row>
    <row r="1039" spans="1:23" x14ac:dyDescent="0.2">
      <c r="A1039" s="26" t="s">
        <v>2016</v>
      </c>
      <c r="B1039" s="9">
        <v>890399046</v>
      </c>
      <c r="C1039" s="6" t="s">
        <v>1977</v>
      </c>
      <c r="D1039" s="6" t="s">
        <v>2017</v>
      </c>
      <c r="E1039" s="9" t="s">
        <v>13</v>
      </c>
      <c r="F1039" s="19">
        <v>67716</v>
      </c>
      <c r="G1039" s="19">
        <v>95849699642.229996</v>
      </c>
      <c r="H1039" s="20">
        <v>36636440215</v>
      </c>
      <c r="I1039" s="7">
        <v>0</v>
      </c>
      <c r="J1039" s="7">
        <v>36636440215</v>
      </c>
      <c r="K1039" s="13">
        <v>0</v>
      </c>
      <c r="L1039" s="18">
        <v>1275485300.54</v>
      </c>
      <c r="M1039" s="69">
        <v>137660479.34999999</v>
      </c>
      <c r="N1039" s="13">
        <v>0</v>
      </c>
      <c r="O1039" s="14">
        <v>0</v>
      </c>
      <c r="P1039" s="28">
        <v>21992619213.790001</v>
      </c>
      <c r="Q1039" s="30">
        <v>35807494433.549995</v>
      </c>
      <c r="S1039" s="91">
        <v>95849699642.229996</v>
      </c>
      <c r="T1039" s="43">
        <f t="shared" si="48"/>
        <v>383398799</v>
      </c>
      <c r="U1039" s="43">
        <f>VLOOKUP(A1039,'IVC - CÁLCULO INICIAL'!$A$12:$U$1118,21,0)</f>
        <v>260219158.63999999</v>
      </c>
      <c r="V1039" s="43">
        <f t="shared" si="49"/>
        <v>123179640.36000001</v>
      </c>
      <c r="W1039" s="46">
        <f t="shared" si="50"/>
        <v>30794910.09</v>
      </c>
    </row>
    <row r="1040" spans="1:23" x14ac:dyDescent="0.2">
      <c r="A1040" s="26" t="s">
        <v>2018</v>
      </c>
      <c r="B1040" s="9">
        <v>800100521</v>
      </c>
      <c r="C1040" s="6" t="s">
        <v>1977</v>
      </c>
      <c r="D1040" s="6" t="s">
        <v>2019</v>
      </c>
      <c r="E1040" s="9" t="s">
        <v>13</v>
      </c>
      <c r="F1040" s="19">
        <v>8117</v>
      </c>
      <c r="G1040" s="19">
        <v>13662626686.490002</v>
      </c>
      <c r="H1040" s="20">
        <v>4420310713</v>
      </c>
      <c r="I1040" s="7">
        <v>0</v>
      </c>
      <c r="J1040" s="7">
        <v>4420310713</v>
      </c>
      <c r="K1040" s="13">
        <v>0</v>
      </c>
      <c r="L1040" s="18">
        <v>98579097.049999997</v>
      </c>
      <c r="M1040" s="69">
        <v>0</v>
      </c>
      <c r="N1040" s="13">
        <v>0</v>
      </c>
      <c r="O1040" s="14">
        <v>0</v>
      </c>
      <c r="P1040" s="28">
        <v>2658666236.2399998</v>
      </c>
      <c r="Q1040" s="30">
        <v>6485070640.2000008</v>
      </c>
      <c r="S1040" s="91">
        <v>13662626686.490002</v>
      </c>
      <c r="T1040" s="43">
        <f t="shared" si="48"/>
        <v>54650507</v>
      </c>
      <c r="U1040" s="43">
        <f>VLOOKUP(A1040,'IVC - CÁLCULO INICIAL'!$A$12:$U$1118,21,0)</f>
        <v>37092210.640000001</v>
      </c>
      <c r="V1040" s="43">
        <f t="shared" si="49"/>
        <v>17558296.359999999</v>
      </c>
      <c r="W1040" s="46">
        <f t="shared" si="50"/>
        <v>4389574.09</v>
      </c>
    </row>
    <row r="1041" spans="1:23" x14ac:dyDescent="0.2">
      <c r="A1041" s="26" t="s">
        <v>2020</v>
      </c>
      <c r="B1041" s="9">
        <v>891901109</v>
      </c>
      <c r="C1041" s="6" t="s">
        <v>1977</v>
      </c>
      <c r="D1041" s="6" t="s">
        <v>143</v>
      </c>
      <c r="E1041" s="9" t="s">
        <v>13</v>
      </c>
      <c r="F1041" s="19">
        <v>22968</v>
      </c>
      <c r="G1041" s="19">
        <v>36118293759.989998</v>
      </c>
      <c r="H1041" s="20">
        <v>12465912804</v>
      </c>
      <c r="I1041" s="7">
        <v>0</v>
      </c>
      <c r="J1041" s="7">
        <v>12465912804</v>
      </c>
      <c r="K1041" s="13">
        <v>0</v>
      </c>
      <c r="L1041" s="18">
        <v>377749097.32999998</v>
      </c>
      <c r="M1041" s="69">
        <v>0</v>
      </c>
      <c r="N1041" s="13">
        <v>0</v>
      </c>
      <c r="O1041" s="14">
        <v>0</v>
      </c>
      <c r="P1041" s="28">
        <v>7520887892.1199999</v>
      </c>
      <c r="Q1041" s="30">
        <v>15753743966.539997</v>
      </c>
      <c r="S1041" s="91">
        <v>36118293759.989998</v>
      </c>
      <c r="T1041" s="43">
        <f t="shared" si="48"/>
        <v>144473175</v>
      </c>
      <c r="U1041" s="43">
        <f>VLOOKUP(A1041,'IVC - CÁLCULO INICIAL'!$A$12:$U$1118,21,0)</f>
        <v>98056353.359999999</v>
      </c>
      <c r="V1041" s="43">
        <f t="shared" si="49"/>
        <v>46416821.640000001</v>
      </c>
      <c r="W1041" s="46">
        <f t="shared" si="50"/>
        <v>11604205.41</v>
      </c>
    </row>
    <row r="1042" spans="1:23" x14ac:dyDescent="0.2">
      <c r="A1042" s="26" t="s">
        <v>2021</v>
      </c>
      <c r="B1042" s="9">
        <v>800100524</v>
      </c>
      <c r="C1042" s="6" t="s">
        <v>1977</v>
      </c>
      <c r="D1042" s="6" t="s">
        <v>498</v>
      </c>
      <c r="E1042" s="9" t="s">
        <v>13</v>
      </c>
      <c r="F1042" s="19">
        <v>7605</v>
      </c>
      <c r="G1042" s="19">
        <v>12918650143.360001</v>
      </c>
      <c r="H1042" s="20">
        <v>4138255606</v>
      </c>
      <c r="I1042" s="7">
        <v>0</v>
      </c>
      <c r="J1042" s="7">
        <v>4138255606</v>
      </c>
      <c r="K1042" s="13">
        <v>0</v>
      </c>
      <c r="L1042" s="18">
        <v>109323369.56999999</v>
      </c>
      <c r="M1042" s="69">
        <v>0</v>
      </c>
      <c r="N1042" s="13">
        <v>0</v>
      </c>
      <c r="O1042" s="14">
        <v>0</v>
      </c>
      <c r="P1042" s="28">
        <v>2508724065.8899999</v>
      </c>
      <c r="Q1042" s="30">
        <v>6162347101.9000015</v>
      </c>
      <c r="S1042" s="91">
        <v>12918650143.360001</v>
      </c>
      <c r="T1042" s="43">
        <f t="shared" si="48"/>
        <v>51674601</v>
      </c>
      <c r="U1042" s="43">
        <f>VLOOKUP(A1042,'IVC - CÁLCULO INICIAL'!$A$12:$U$1118,21,0)</f>
        <v>35072413.359999999</v>
      </c>
      <c r="V1042" s="43">
        <f t="shared" si="49"/>
        <v>16602187.640000001</v>
      </c>
      <c r="W1042" s="46">
        <f t="shared" si="50"/>
        <v>4150546.91</v>
      </c>
    </row>
    <row r="1043" spans="1:23" x14ac:dyDescent="0.2">
      <c r="A1043" s="26" t="s">
        <v>2022</v>
      </c>
      <c r="B1043" s="9">
        <v>891900902</v>
      </c>
      <c r="C1043" s="6" t="s">
        <v>1977</v>
      </c>
      <c r="D1043" s="6" t="s">
        <v>2023</v>
      </c>
      <c r="E1043" s="9" t="s">
        <v>13</v>
      </c>
      <c r="F1043" s="19">
        <v>6481</v>
      </c>
      <c r="G1043" s="19">
        <v>10893339473.719999</v>
      </c>
      <c r="H1043" s="20">
        <v>3508748489</v>
      </c>
      <c r="I1043" s="7">
        <v>0</v>
      </c>
      <c r="J1043" s="7">
        <v>3508748489</v>
      </c>
      <c r="K1043" s="13">
        <v>0</v>
      </c>
      <c r="L1043" s="18">
        <v>89516947.670000002</v>
      </c>
      <c r="M1043" s="69">
        <v>0</v>
      </c>
      <c r="N1043" s="13">
        <v>0</v>
      </c>
      <c r="O1043" s="14">
        <v>0</v>
      </c>
      <c r="P1043" s="28">
        <v>2139152945.5999999</v>
      </c>
      <c r="Q1043" s="30">
        <v>5155921091.4499989</v>
      </c>
      <c r="S1043" s="91">
        <v>10893339473.719999</v>
      </c>
      <c r="T1043" s="43">
        <f t="shared" si="48"/>
        <v>43573358</v>
      </c>
      <c r="U1043" s="43">
        <f>VLOOKUP(A1043,'IVC - CÁLCULO INICIAL'!$A$12:$U$1118,21,0)</f>
        <v>29573964.640000001</v>
      </c>
      <c r="V1043" s="43">
        <f t="shared" si="49"/>
        <v>13999393.359999999</v>
      </c>
      <c r="W1043" s="46">
        <f t="shared" si="50"/>
        <v>3499848.34</v>
      </c>
    </row>
    <row r="1044" spans="1:23" x14ac:dyDescent="0.2">
      <c r="A1044" s="26" t="s">
        <v>2024</v>
      </c>
      <c r="B1044" s="9">
        <v>891380007</v>
      </c>
      <c r="C1044" s="6" t="s">
        <v>1977</v>
      </c>
      <c r="D1044" s="6" t="s">
        <v>2025</v>
      </c>
      <c r="E1044" s="9" t="s">
        <v>49</v>
      </c>
      <c r="F1044" s="19">
        <v>139724</v>
      </c>
      <c r="G1044" s="19">
        <v>243134106358.08002</v>
      </c>
      <c r="H1044" s="20">
        <v>76032929500</v>
      </c>
      <c r="I1044" s="7">
        <v>0</v>
      </c>
      <c r="J1044" s="7">
        <v>76032929500</v>
      </c>
      <c r="K1044" s="13">
        <v>0</v>
      </c>
      <c r="L1044" s="18">
        <v>3266457006.0999999</v>
      </c>
      <c r="M1044" s="69">
        <v>942720305.14999998</v>
      </c>
      <c r="N1044" s="13">
        <v>0</v>
      </c>
      <c r="O1044" s="14">
        <v>5603881517.0500002</v>
      </c>
      <c r="P1044" s="28">
        <v>45982375661.18</v>
      </c>
      <c r="Q1044" s="30">
        <v>111305742368.60001</v>
      </c>
      <c r="S1044" s="91">
        <v>243134106358.08002</v>
      </c>
      <c r="T1044" s="43">
        <f t="shared" si="48"/>
        <v>972536425</v>
      </c>
      <c r="U1044" s="43">
        <f>VLOOKUP(A1044,'IVC - CÁLCULO INICIAL'!$A$12:$U$1118,21,0)</f>
        <v>660076692</v>
      </c>
      <c r="V1044" s="43">
        <f t="shared" si="49"/>
        <v>312459733</v>
      </c>
      <c r="W1044" s="46">
        <f t="shared" si="50"/>
        <v>78114933.25</v>
      </c>
    </row>
    <row r="1045" spans="1:23" x14ac:dyDescent="0.2">
      <c r="A1045" s="26" t="s">
        <v>2026</v>
      </c>
      <c r="B1045" s="9">
        <v>891380115</v>
      </c>
      <c r="C1045" s="6" t="s">
        <v>1977</v>
      </c>
      <c r="D1045" s="6" t="s">
        <v>2027</v>
      </c>
      <c r="E1045" s="9" t="s">
        <v>13</v>
      </c>
      <c r="F1045" s="19">
        <v>24003</v>
      </c>
      <c r="G1045" s="19">
        <v>34711449370.650002</v>
      </c>
      <c r="H1045" s="20">
        <v>13059721456</v>
      </c>
      <c r="I1045" s="7">
        <v>0</v>
      </c>
      <c r="J1045" s="7">
        <v>13059721456</v>
      </c>
      <c r="K1045" s="13">
        <v>0</v>
      </c>
      <c r="L1045" s="18">
        <v>449802925.79000002</v>
      </c>
      <c r="M1045" s="69">
        <v>0</v>
      </c>
      <c r="N1045" s="13">
        <v>83609815</v>
      </c>
      <c r="O1045" s="14">
        <v>0</v>
      </c>
      <c r="P1045" s="28">
        <v>7919522693.0100002</v>
      </c>
      <c r="Q1045" s="30">
        <v>13198792480.85</v>
      </c>
      <c r="S1045" s="91">
        <v>34711449370.650002</v>
      </c>
      <c r="T1045" s="43">
        <f t="shared" si="48"/>
        <v>138845797</v>
      </c>
      <c r="U1045" s="43">
        <f>VLOOKUP(A1045,'IVC - CÁLCULO INICIAL'!$A$12:$U$1118,21,0)</f>
        <v>94236958.640000001</v>
      </c>
      <c r="V1045" s="43">
        <f t="shared" si="49"/>
        <v>44608838.359999999</v>
      </c>
      <c r="W1045" s="46">
        <f t="shared" si="50"/>
        <v>11152209.59</v>
      </c>
    </row>
    <row r="1046" spans="1:23" x14ac:dyDescent="0.2">
      <c r="A1046" s="26" t="s">
        <v>2028</v>
      </c>
      <c r="B1046" s="9">
        <v>891902191</v>
      </c>
      <c r="C1046" s="6" t="s">
        <v>1977</v>
      </c>
      <c r="D1046" s="6" t="s">
        <v>1416</v>
      </c>
      <c r="E1046" s="9" t="s">
        <v>13</v>
      </c>
      <c r="F1046" s="19">
        <v>11776</v>
      </c>
      <c r="G1046" s="19">
        <v>17928564929.02</v>
      </c>
      <c r="H1046" s="20">
        <v>6383699181</v>
      </c>
      <c r="I1046" s="7">
        <v>0</v>
      </c>
      <c r="J1046" s="7">
        <v>6383699181</v>
      </c>
      <c r="K1046" s="13">
        <v>0</v>
      </c>
      <c r="L1046" s="18">
        <v>202213843.75999999</v>
      </c>
      <c r="M1046" s="69">
        <v>0</v>
      </c>
      <c r="N1046" s="13">
        <v>0</v>
      </c>
      <c r="O1046" s="14">
        <v>0</v>
      </c>
      <c r="P1046" s="28">
        <v>3836075569.4299998</v>
      </c>
      <c r="Q1046" s="30">
        <v>7506576334.8299999</v>
      </c>
      <c r="S1046" s="91">
        <v>17928564929.02</v>
      </c>
      <c r="T1046" s="43">
        <f t="shared" si="48"/>
        <v>71714260</v>
      </c>
      <c r="U1046" s="43">
        <f>VLOOKUP(A1046,'IVC - CÁLCULO INICIAL'!$A$12:$U$1118,21,0)</f>
        <v>48673664</v>
      </c>
      <c r="V1046" s="43">
        <f t="shared" si="49"/>
        <v>23040596</v>
      </c>
      <c r="W1046" s="46">
        <f t="shared" si="50"/>
        <v>5760149</v>
      </c>
    </row>
    <row r="1047" spans="1:23" x14ac:dyDescent="0.2">
      <c r="A1047" s="26" t="s">
        <v>2029</v>
      </c>
      <c r="B1047" s="9">
        <v>891900357</v>
      </c>
      <c r="C1047" s="6" t="s">
        <v>1977</v>
      </c>
      <c r="D1047" s="6" t="s">
        <v>2030</v>
      </c>
      <c r="E1047" s="9" t="s">
        <v>16</v>
      </c>
      <c r="F1047" s="19">
        <v>11435</v>
      </c>
      <c r="G1047" s="19">
        <v>20221709949.139999</v>
      </c>
      <c r="H1047" s="20">
        <v>6176972740</v>
      </c>
      <c r="I1047" s="7">
        <v>0</v>
      </c>
      <c r="J1047" s="7">
        <v>6176972740</v>
      </c>
      <c r="K1047" s="13">
        <v>0</v>
      </c>
      <c r="L1047" s="18">
        <v>126544792.05</v>
      </c>
      <c r="M1047" s="69">
        <v>0</v>
      </c>
      <c r="N1047" s="13">
        <v>0</v>
      </c>
      <c r="O1047" s="14">
        <v>0</v>
      </c>
      <c r="P1047" s="28">
        <v>3774645517.2600002</v>
      </c>
      <c r="Q1047" s="30">
        <v>10143546899.83</v>
      </c>
      <c r="S1047" s="91">
        <v>20221709949.139999</v>
      </c>
      <c r="T1047" s="43">
        <f t="shared" si="48"/>
        <v>80886840</v>
      </c>
      <c r="U1047" s="43">
        <f>VLOOKUP(A1047,'IVC - CÁLCULO INICIAL'!$A$12:$U$1118,21,0)</f>
        <v>54899247.359999999</v>
      </c>
      <c r="V1047" s="43">
        <f t="shared" si="49"/>
        <v>25987592.640000001</v>
      </c>
      <c r="W1047" s="46">
        <f t="shared" si="50"/>
        <v>6496898.1600000001</v>
      </c>
    </row>
    <row r="1048" spans="1:23" x14ac:dyDescent="0.2">
      <c r="A1048" s="26" t="s">
        <v>2031</v>
      </c>
      <c r="B1048" s="9">
        <v>891900289</v>
      </c>
      <c r="C1048" s="6" t="s">
        <v>1977</v>
      </c>
      <c r="D1048" s="6" t="s">
        <v>2032</v>
      </c>
      <c r="E1048" s="9" t="s">
        <v>13</v>
      </c>
      <c r="F1048" s="19">
        <v>22640</v>
      </c>
      <c r="G1048" s="19">
        <v>35984607984.690002</v>
      </c>
      <c r="H1048" s="20">
        <v>12310742617</v>
      </c>
      <c r="I1048" s="7">
        <v>0</v>
      </c>
      <c r="J1048" s="7">
        <v>12310742617</v>
      </c>
      <c r="K1048" s="13">
        <v>0</v>
      </c>
      <c r="L1048" s="18">
        <v>356772736.98000002</v>
      </c>
      <c r="M1048" s="69">
        <v>0</v>
      </c>
      <c r="N1048" s="13">
        <v>0</v>
      </c>
      <c r="O1048" s="14">
        <v>0</v>
      </c>
      <c r="P1048" s="28">
        <v>7413550435.3800001</v>
      </c>
      <c r="Q1048" s="30">
        <v>15903542195.330002</v>
      </c>
      <c r="S1048" s="91">
        <v>35984607984.690002</v>
      </c>
      <c r="T1048" s="43">
        <f t="shared" si="48"/>
        <v>143938432</v>
      </c>
      <c r="U1048" s="43">
        <f>VLOOKUP(A1048,'IVC - CÁLCULO INICIAL'!$A$12:$U$1118,21,0)</f>
        <v>97693414.640000001</v>
      </c>
      <c r="V1048" s="43">
        <f t="shared" si="49"/>
        <v>46245017.359999999</v>
      </c>
      <c r="W1048" s="46">
        <f t="shared" si="50"/>
        <v>11561254.34</v>
      </c>
    </row>
    <row r="1049" spans="1:23" x14ac:dyDescent="0.2">
      <c r="A1049" s="26" t="s">
        <v>2033</v>
      </c>
      <c r="B1049" s="9">
        <v>800100526</v>
      </c>
      <c r="C1049" s="6" t="s">
        <v>1977</v>
      </c>
      <c r="D1049" s="6" t="s">
        <v>203</v>
      </c>
      <c r="E1049" s="9" t="s">
        <v>13</v>
      </c>
      <c r="F1049" s="19">
        <v>7293</v>
      </c>
      <c r="G1049" s="19">
        <v>11458926819.67</v>
      </c>
      <c r="H1049" s="20">
        <v>3916890784</v>
      </c>
      <c r="I1049" s="7">
        <v>0</v>
      </c>
      <c r="J1049" s="7">
        <v>3916890784</v>
      </c>
      <c r="K1049" s="13">
        <v>0</v>
      </c>
      <c r="L1049" s="18">
        <v>97349142.950000003</v>
      </c>
      <c r="M1049" s="69">
        <v>0</v>
      </c>
      <c r="N1049" s="13">
        <v>0</v>
      </c>
      <c r="O1049" s="14">
        <v>0</v>
      </c>
      <c r="P1049" s="28">
        <v>2404359031.0300002</v>
      </c>
      <c r="Q1049" s="30">
        <v>5040327861.6900005</v>
      </c>
      <c r="S1049" s="91">
        <v>11458926819.67</v>
      </c>
      <c r="T1049" s="43">
        <f t="shared" si="48"/>
        <v>45835707</v>
      </c>
      <c r="U1049" s="43">
        <f>VLOOKUP(A1049,'IVC - CÁLCULO INICIAL'!$A$12:$U$1118,21,0)</f>
        <v>31109458.640000001</v>
      </c>
      <c r="V1049" s="43">
        <f t="shared" si="49"/>
        <v>14726248.359999999</v>
      </c>
      <c r="W1049" s="46">
        <f t="shared" si="50"/>
        <v>3681562.09</v>
      </c>
    </row>
    <row r="1050" spans="1:23" x14ac:dyDescent="0.2">
      <c r="A1050" s="26" t="s">
        <v>2034</v>
      </c>
      <c r="B1050" s="9">
        <v>800100527</v>
      </c>
      <c r="C1050" s="6" t="s">
        <v>1977</v>
      </c>
      <c r="D1050" s="6" t="s">
        <v>2035</v>
      </c>
      <c r="E1050" s="9" t="s">
        <v>13</v>
      </c>
      <c r="F1050" s="19">
        <v>30985</v>
      </c>
      <c r="G1050" s="19">
        <v>52292985939.279999</v>
      </c>
      <c r="H1050" s="20">
        <v>16860867071</v>
      </c>
      <c r="I1050" s="7">
        <v>0</v>
      </c>
      <c r="J1050" s="7">
        <v>16860867071</v>
      </c>
      <c r="K1050" s="13">
        <v>0</v>
      </c>
      <c r="L1050" s="18">
        <v>721745597.75</v>
      </c>
      <c r="M1050" s="69">
        <v>0</v>
      </c>
      <c r="N1050" s="13">
        <v>0</v>
      </c>
      <c r="O1050" s="14">
        <v>0</v>
      </c>
      <c r="P1050" s="28">
        <v>10225461532.93</v>
      </c>
      <c r="Q1050" s="30">
        <v>24484911737.599998</v>
      </c>
      <c r="S1050" s="91">
        <v>52292985939.279999</v>
      </c>
      <c r="T1050" s="43">
        <f t="shared" si="48"/>
        <v>209171944</v>
      </c>
      <c r="U1050" s="43">
        <f>VLOOKUP(A1050,'IVC - CÁLCULO INICIAL'!$A$12:$U$1118,21,0)</f>
        <v>141968486.63999999</v>
      </c>
      <c r="V1050" s="43">
        <f t="shared" si="49"/>
        <v>67203457.360000014</v>
      </c>
      <c r="W1050" s="46">
        <f t="shared" si="50"/>
        <v>16800864.34</v>
      </c>
    </row>
    <row r="1051" spans="1:23" x14ac:dyDescent="0.2">
      <c r="A1051" s="26" t="s">
        <v>2036</v>
      </c>
      <c r="B1051" s="9">
        <v>891900985</v>
      </c>
      <c r="C1051" s="6" t="s">
        <v>1977</v>
      </c>
      <c r="D1051" s="6" t="s">
        <v>2037</v>
      </c>
      <c r="E1051" s="9" t="s">
        <v>13</v>
      </c>
      <c r="F1051" s="19">
        <v>10001</v>
      </c>
      <c r="G1051" s="19">
        <v>16360437338.32</v>
      </c>
      <c r="H1051" s="20">
        <v>5428654897</v>
      </c>
      <c r="I1051" s="7">
        <v>0</v>
      </c>
      <c r="J1051" s="7">
        <v>5428654897</v>
      </c>
      <c r="K1051" s="13">
        <v>0</v>
      </c>
      <c r="L1051" s="18">
        <v>158844565.37</v>
      </c>
      <c r="M1051" s="69">
        <v>0</v>
      </c>
      <c r="N1051" s="13">
        <v>60191176</v>
      </c>
      <c r="O1051" s="14">
        <v>0</v>
      </c>
      <c r="P1051" s="28">
        <v>3300379093.0100002</v>
      </c>
      <c r="Q1051" s="30">
        <v>7412367606.9399986</v>
      </c>
      <c r="S1051" s="91">
        <v>16360437338.32</v>
      </c>
      <c r="T1051" s="43">
        <f t="shared" si="48"/>
        <v>65441749</v>
      </c>
      <c r="U1051" s="43">
        <f>VLOOKUP(A1051,'IVC - CÁLCULO INICIAL'!$A$12:$U$1118,21,0)</f>
        <v>44416406.640000001</v>
      </c>
      <c r="V1051" s="43">
        <f t="shared" si="49"/>
        <v>21025342.359999999</v>
      </c>
      <c r="W1051" s="46">
        <f t="shared" si="50"/>
        <v>5256335.59</v>
      </c>
    </row>
    <row r="1052" spans="1:23" x14ac:dyDescent="0.2">
      <c r="A1052" s="26" t="s">
        <v>2038</v>
      </c>
      <c r="B1052" s="9">
        <v>891900764</v>
      </c>
      <c r="C1052" s="6" t="s">
        <v>1977</v>
      </c>
      <c r="D1052" s="6" t="s">
        <v>2039</v>
      </c>
      <c r="E1052" s="9" t="s">
        <v>16</v>
      </c>
      <c r="F1052" s="19">
        <v>14746</v>
      </c>
      <c r="G1052" s="19">
        <v>26579958105.810001</v>
      </c>
      <c r="H1052" s="20">
        <v>8014029028</v>
      </c>
      <c r="I1052" s="7">
        <v>0</v>
      </c>
      <c r="J1052" s="7">
        <v>8014029028</v>
      </c>
      <c r="K1052" s="13">
        <v>0</v>
      </c>
      <c r="L1052" s="18">
        <v>207276423.46000001</v>
      </c>
      <c r="M1052" s="69">
        <v>0</v>
      </c>
      <c r="N1052" s="13">
        <v>0</v>
      </c>
      <c r="O1052" s="14">
        <v>0</v>
      </c>
      <c r="P1052" s="28">
        <v>4867836230.54</v>
      </c>
      <c r="Q1052" s="30">
        <v>13490816423.810001</v>
      </c>
      <c r="S1052" s="91">
        <v>26579958105.810001</v>
      </c>
      <c r="T1052" s="43">
        <f t="shared" si="48"/>
        <v>106319832</v>
      </c>
      <c r="U1052" s="43">
        <f>VLOOKUP(A1052,'IVC - CÁLCULO INICIAL'!$A$12:$U$1118,21,0)</f>
        <v>72161043.359999999</v>
      </c>
      <c r="V1052" s="43">
        <f t="shared" si="49"/>
        <v>34158788.640000001</v>
      </c>
      <c r="W1052" s="46">
        <f t="shared" si="50"/>
        <v>8539697.1600000001</v>
      </c>
    </row>
    <row r="1053" spans="1:23" x14ac:dyDescent="0.2">
      <c r="A1053" s="26" t="s">
        <v>2040</v>
      </c>
      <c r="B1053" s="9">
        <v>891900272</v>
      </c>
      <c r="C1053" s="6" t="s">
        <v>1977</v>
      </c>
      <c r="D1053" s="6" t="s">
        <v>2041</v>
      </c>
      <c r="E1053" s="9" t="s">
        <v>49</v>
      </c>
      <c r="F1053" s="19">
        <v>114487</v>
      </c>
      <c r="G1053" s="19">
        <v>199219575582.89001</v>
      </c>
      <c r="H1053" s="20">
        <v>61766018021</v>
      </c>
      <c r="I1053" s="7">
        <v>0</v>
      </c>
      <c r="J1053" s="7">
        <v>61766018021</v>
      </c>
      <c r="K1053" s="13">
        <v>0</v>
      </c>
      <c r="L1053" s="18">
        <v>2361382908.3899999</v>
      </c>
      <c r="M1053" s="69">
        <v>776059067.14999998</v>
      </c>
      <c r="N1053" s="13">
        <v>0</v>
      </c>
      <c r="O1053" s="14">
        <v>0</v>
      </c>
      <c r="P1053" s="28">
        <v>37764619972.970001</v>
      </c>
      <c r="Q1053" s="30">
        <v>96551495613.38002</v>
      </c>
      <c r="S1053" s="91">
        <v>199219575582.89001</v>
      </c>
      <c r="T1053" s="43">
        <f t="shared" si="48"/>
        <v>796878302</v>
      </c>
      <c r="U1053" s="43">
        <f>VLOOKUP(A1053,'IVC - CÁLCULO INICIAL'!$A$12:$U$1118,21,0)</f>
        <v>540854594</v>
      </c>
      <c r="V1053" s="43">
        <f t="shared" si="49"/>
        <v>256023708</v>
      </c>
      <c r="W1053" s="46">
        <f t="shared" si="50"/>
        <v>64005927</v>
      </c>
    </row>
    <row r="1054" spans="1:23" x14ac:dyDescent="0.2">
      <c r="A1054" s="26" t="s">
        <v>2042</v>
      </c>
      <c r="B1054" s="9">
        <v>800100529</v>
      </c>
      <c r="C1054" s="6" t="s">
        <v>1977</v>
      </c>
      <c r="D1054" s="6" t="s">
        <v>2043</v>
      </c>
      <c r="E1054" s="9" t="s">
        <v>13</v>
      </c>
      <c r="F1054" s="19">
        <v>2898</v>
      </c>
      <c r="G1054" s="19">
        <v>4715289070.5500002</v>
      </c>
      <c r="H1054" s="20">
        <v>1574232198</v>
      </c>
      <c r="I1054" s="7">
        <v>0</v>
      </c>
      <c r="J1054" s="7">
        <v>1574232198</v>
      </c>
      <c r="K1054" s="13">
        <v>0</v>
      </c>
      <c r="L1054" s="18">
        <v>32543468.629999999</v>
      </c>
      <c r="M1054" s="69">
        <v>0</v>
      </c>
      <c r="N1054" s="13">
        <v>0</v>
      </c>
      <c r="O1054" s="14">
        <v>0</v>
      </c>
      <c r="P1054" s="28">
        <v>955798768.64999998</v>
      </c>
      <c r="Q1054" s="30">
        <v>2152714635.27</v>
      </c>
      <c r="S1054" s="91">
        <v>4715289070.5500002</v>
      </c>
      <c r="T1054" s="43">
        <f t="shared" si="48"/>
        <v>18861156</v>
      </c>
      <c r="U1054" s="43">
        <f>VLOOKUP(A1054,'IVC - CÁLCULO INICIAL'!$A$12:$U$1118,21,0)</f>
        <v>12801381.359999999</v>
      </c>
      <c r="V1054" s="43">
        <f t="shared" si="49"/>
        <v>6059774.6400000006</v>
      </c>
      <c r="W1054" s="46">
        <f t="shared" si="50"/>
        <v>1514943.66</v>
      </c>
    </row>
    <row r="1055" spans="1:23" x14ac:dyDescent="0.2">
      <c r="A1055" s="26" t="s">
        <v>2044</v>
      </c>
      <c r="B1055" s="9">
        <v>891901155</v>
      </c>
      <c r="C1055" s="6" t="s">
        <v>1977</v>
      </c>
      <c r="D1055" s="6" t="s">
        <v>2045</v>
      </c>
      <c r="E1055" s="9" t="s">
        <v>16</v>
      </c>
      <c r="F1055" s="19">
        <v>5688</v>
      </c>
      <c r="G1055" s="19">
        <v>10299520894.799999</v>
      </c>
      <c r="H1055" s="20">
        <v>3022428503</v>
      </c>
      <c r="I1055" s="7">
        <v>0</v>
      </c>
      <c r="J1055" s="7">
        <v>3022428503</v>
      </c>
      <c r="K1055" s="13">
        <v>0</v>
      </c>
      <c r="L1055" s="18">
        <v>63147890.770000003</v>
      </c>
      <c r="M1055" s="69">
        <v>0</v>
      </c>
      <c r="N1055" s="13">
        <v>0</v>
      </c>
      <c r="O1055" s="14">
        <v>0</v>
      </c>
      <c r="P1055" s="28">
        <v>1878240358.4400001</v>
      </c>
      <c r="Q1055" s="30">
        <v>5335704142.5899982</v>
      </c>
      <c r="S1055" s="91">
        <v>10299520894.799999</v>
      </c>
      <c r="T1055" s="43">
        <f t="shared" si="48"/>
        <v>41198084</v>
      </c>
      <c r="U1055" s="43">
        <f>VLOOKUP(A1055,'IVC - CÁLCULO INICIAL'!$A$12:$U$1118,21,0)</f>
        <v>27961826.640000001</v>
      </c>
      <c r="V1055" s="43">
        <f t="shared" si="49"/>
        <v>13236257.359999999</v>
      </c>
      <c r="W1055" s="46">
        <f t="shared" si="50"/>
        <v>3309064.34</v>
      </c>
    </row>
    <row r="1056" spans="1:23" x14ac:dyDescent="0.2">
      <c r="A1056" s="26" t="s">
        <v>2046</v>
      </c>
      <c r="B1056" s="9">
        <v>800243022</v>
      </c>
      <c r="C1056" s="6" t="s">
        <v>1977</v>
      </c>
      <c r="D1056" s="6" t="s">
        <v>2047</v>
      </c>
      <c r="E1056" s="9" t="s">
        <v>13</v>
      </c>
      <c r="F1056" s="19">
        <v>6147</v>
      </c>
      <c r="G1056" s="19">
        <v>9990400627.9700012</v>
      </c>
      <c r="H1056" s="20">
        <v>3346039725</v>
      </c>
      <c r="I1056" s="7">
        <v>0</v>
      </c>
      <c r="J1056" s="7">
        <v>3346039725</v>
      </c>
      <c r="K1056" s="13">
        <v>0</v>
      </c>
      <c r="L1056" s="18">
        <v>79945257.319999993</v>
      </c>
      <c r="M1056" s="69">
        <v>0</v>
      </c>
      <c r="N1056" s="13">
        <v>280022671</v>
      </c>
      <c r="O1056" s="14">
        <v>0</v>
      </c>
      <c r="P1056" s="28">
        <v>2018274455.8599999</v>
      </c>
      <c r="Q1056" s="30">
        <v>4266118518.79</v>
      </c>
      <c r="S1056" s="91">
        <v>9990400627.9700012</v>
      </c>
      <c r="T1056" s="43">
        <f t="shared" si="48"/>
        <v>39961603</v>
      </c>
      <c r="U1056" s="43">
        <f>VLOOKUP(A1056,'IVC - CÁLCULO INICIAL'!$A$12:$U$1118,21,0)</f>
        <v>27122606</v>
      </c>
      <c r="V1056" s="43">
        <f t="shared" si="49"/>
        <v>12838997</v>
      </c>
      <c r="W1056" s="46">
        <f t="shared" si="50"/>
        <v>3209749.25</v>
      </c>
    </row>
    <row r="1057" spans="1:23" x14ac:dyDescent="0.2">
      <c r="A1057" s="26" t="s">
        <v>2048</v>
      </c>
      <c r="B1057" s="9">
        <v>800100531</v>
      </c>
      <c r="C1057" s="6" t="s">
        <v>1977</v>
      </c>
      <c r="D1057" s="6" t="s">
        <v>2049</v>
      </c>
      <c r="E1057" s="9" t="s">
        <v>13</v>
      </c>
      <c r="F1057" s="19">
        <v>8898</v>
      </c>
      <c r="G1057" s="19">
        <v>14288054087.41</v>
      </c>
      <c r="H1057" s="20">
        <v>4769774155</v>
      </c>
      <c r="I1057" s="7">
        <v>0</v>
      </c>
      <c r="J1057" s="7">
        <v>4769774155</v>
      </c>
      <c r="K1057" s="13">
        <v>0</v>
      </c>
      <c r="L1057" s="18">
        <v>111144693.44</v>
      </c>
      <c r="M1057" s="69">
        <v>0</v>
      </c>
      <c r="N1057" s="13">
        <v>0</v>
      </c>
      <c r="O1057" s="14">
        <v>0</v>
      </c>
      <c r="P1057" s="28">
        <v>2934771201.8899999</v>
      </c>
      <c r="Q1057" s="30">
        <v>6472364037.0799999</v>
      </c>
      <c r="S1057" s="91">
        <v>14288054087.41</v>
      </c>
      <c r="T1057" s="43">
        <f t="shared" si="48"/>
        <v>57152216</v>
      </c>
      <c r="U1057" s="43">
        <f>VLOOKUP(A1057,'IVC - CÁLCULO INICIAL'!$A$12:$U$1118,21,0)</f>
        <v>38790162.640000001</v>
      </c>
      <c r="V1057" s="43">
        <f t="shared" si="49"/>
        <v>18362053.359999999</v>
      </c>
      <c r="W1057" s="46">
        <f t="shared" si="50"/>
        <v>4590513.34</v>
      </c>
    </row>
    <row r="1058" spans="1:23" x14ac:dyDescent="0.2">
      <c r="A1058" s="26" t="s">
        <v>2050</v>
      </c>
      <c r="B1058" s="9">
        <v>890399025</v>
      </c>
      <c r="C1058" s="6" t="s">
        <v>1977</v>
      </c>
      <c r="D1058" s="6" t="s">
        <v>2051</v>
      </c>
      <c r="E1058" s="9" t="s">
        <v>13</v>
      </c>
      <c r="F1058" s="19">
        <v>47676</v>
      </c>
      <c r="G1058" s="19">
        <v>72518530787.550003</v>
      </c>
      <c r="H1058" s="20">
        <v>25728947496</v>
      </c>
      <c r="I1058" s="7">
        <v>0</v>
      </c>
      <c r="J1058" s="7">
        <v>25728947496</v>
      </c>
      <c r="K1058" s="13">
        <v>0</v>
      </c>
      <c r="L1058" s="18">
        <v>850749379.12</v>
      </c>
      <c r="M1058" s="69">
        <v>0</v>
      </c>
      <c r="N1058" s="13">
        <v>0</v>
      </c>
      <c r="O1058" s="14">
        <v>0</v>
      </c>
      <c r="P1058" s="28">
        <v>15666314647.93</v>
      </c>
      <c r="Q1058" s="30">
        <v>30272519264.5</v>
      </c>
      <c r="S1058" s="91">
        <v>72518530787.550003</v>
      </c>
      <c r="T1058" s="43">
        <f t="shared" si="48"/>
        <v>290074123</v>
      </c>
      <c r="U1058" s="43">
        <f>VLOOKUP(A1058,'IVC - CÁLCULO INICIAL'!$A$12:$U$1118,21,0)</f>
        <v>196878145.36000001</v>
      </c>
      <c r="V1058" s="43">
        <f t="shared" si="49"/>
        <v>93195977.639999986</v>
      </c>
      <c r="W1058" s="46">
        <f t="shared" si="50"/>
        <v>23298994.41</v>
      </c>
    </row>
    <row r="1059" spans="1:23" x14ac:dyDescent="0.2">
      <c r="A1059" s="26" t="s">
        <v>2052</v>
      </c>
      <c r="B1059" s="9">
        <v>891900624</v>
      </c>
      <c r="C1059" s="6" t="s">
        <v>1977</v>
      </c>
      <c r="D1059" s="6" t="s">
        <v>2053</v>
      </c>
      <c r="E1059" s="9" t="s">
        <v>13</v>
      </c>
      <c r="F1059" s="19">
        <v>23141</v>
      </c>
      <c r="G1059" s="19">
        <v>34906329176.779999</v>
      </c>
      <c r="H1059" s="20">
        <v>12529247015</v>
      </c>
      <c r="I1059" s="7">
        <v>0</v>
      </c>
      <c r="J1059" s="7">
        <v>12529247015</v>
      </c>
      <c r="K1059" s="13">
        <v>0</v>
      </c>
      <c r="L1059" s="18">
        <v>487253658.95999998</v>
      </c>
      <c r="M1059" s="69">
        <v>0</v>
      </c>
      <c r="N1059" s="13">
        <v>0</v>
      </c>
      <c r="O1059" s="14">
        <v>0</v>
      </c>
      <c r="P1059" s="28">
        <v>7637803152.6999998</v>
      </c>
      <c r="Q1059" s="30">
        <v>14252025350.119999</v>
      </c>
      <c r="S1059" s="91">
        <v>34906329176.779999</v>
      </c>
      <c r="T1059" s="43">
        <f t="shared" si="48"/>
        <v>139625317</v>
      </c>
      <c r="U1059" s="43">
        <f>VLOOKUP(A1059,'IVC - CÁLCULO INICIAL'!$A$12:$U$1118,21,0)</f>
        <v>94766031.359999999</v>
      </c>
      <c r="V1059" s="43">
        <f t="shared" si="49"/>
        <v>44859285.640000001</v>
      </c>
      <c r="W1059" s="46">
        <f t="shared" si="50"/>
        <v>11214821.41</v>
      </c>
    </row>
    <row r="1060" spans="1:23" x14ac:dyDescent="0.2">
      <c r="A1060" s="26" t="s">
        <v>2054</v>
      </c>
      <c r="B1060" s="9">
        <v>800102504</v>
      </c>
      <c r="C1060" s="6" t="s">
        <v>2055</v>
      </c>
      <c r="D1060" s="6" t="s">
        <v>2055</v>
      </c>
      <c r="E1060" s="9" t="s">
        <v>13</v>
      </c>
      <c r="F1060" s="19">
        <v>85222</v>
      </c>
      <c r="G1060" s="19">
        <v>115532509690.39999</v>
      </c>
      <c r="H1060" s="20">
        <v>46016145772</v>
      </c>
      <c r="I1060" s="7">
        <v>0</v>
      </c>
      <c r="J1060" s="7">
        <v>46016145772</v>
      </c>
      <c r="K1060" s="13">
        <v>0</v>
      </c>
      <c r="L1060" s="18">
        <v>1222808758.95</v>
      </c>
      <c r="M1060" s="69">
        <v>315567728.88</v>
      </c>
      <c r="N1060" s="13">
        <v>0</v>
      </c>
      <c r="O1060" s="14">
        <v>425578264.01999998</v>
      </c>
      <c r="P1060" s="28">
        <v>2849700933.0999999</v>
      </c>
      <c r="Q1060" s="30">
        <v>64702708233.450005</v>
      </c>
      <c r="S1060" s="91">
        <v>115532509690.39999</v>
      </c>
      <c r="T1060" s="43">
        <f t="shared" si="48"/>
        <v>462130039</v>
      </c>
      <c r="U1060" s="43">
        <f>VLOOKUP(A1060,'IVC - CÁLCULO INICIAL'!$A$12:$U$1118,21,0)</f>
        <v>313655364.63999999</v>
      </c>
      <c r="V1060" s="43">
        <f t="shared" si="49"/>
        <v>148474674.36000001</v>
      </c>
      <c r="W1060" s="46">
        <f t="shared" si="50"/>
        <v>37118668.590000004</v>
      </c>
    </row>
    <row r="1061" spans="1:23" x14ac:dyDescent="0.2">
      <c r="A1061" s="26" t="s">
        <v>2056</v>
      </c>
      <c r="B1061" s="9">
        <v>892099494</v>
      </c>
      <c r="C1061" s="6" t="s">
        <v>2055</v>
      </c>
      <c r="D1061" s="6" t="s">
        <v>2057</v>
      </c>
      <c r="E1061" s="9" t="s">
        <v>16</v>
      </c>
      <c r="F1061" s="19">
        <v>43816</v>
      </c>
      <c r="G1061" s="19">
        <v>66671437655.970001</v>
      </c>
      <c r="H1061" s="20">
        <v>23711803273</v>
      </c>
      <c r="I1061" s="7">
        <v>0</v>
      </c>
      <c r="J1061" s="7">
        <v>23711803273</v>
      </c>
      <c r="K1061" s="13">
        <v>0</v>
      </c>
      <c r="L1061" s="18">
        <v>450030113.55000001</v>
      </c>
      <c r="M1061" s="69">
        <v>0</v>
      </c>
      <c r="N1061" s="13">
        <v>0</v>
      </c>
      <c r="O1061" s="14">
        <v>0</v>
      </c>
      <c r="P1061" s="28">
        <v>1488182864.21</v>
      </c>
      <c r="Q1061" s="30">
        <v>41021421405.209999</v>
      </c>
      <c r="S1061" s="91">
        <v>66671437655.970001</v>
      </c>
      <c r="T1061" s="43">
        <f t="shared" si="48"/>
        <v>266685751</v>
      </c>
      <c r="U1061" s="43">
        <f>VLOOKUP(A1061,'IVC - CÁLCULO INICIAL'!$A$12:$U$1118,21,0)</f>
        <v>181004066.63999999</v>
      </c>
      <c r="V1061" s="43">
        <f t="shared" si="49"/>
        <v>85681684.360000014</v>
      </c>
      <c r="W1061" s="46">
        <f t="shared" si="50"/>
        <v>21420421.09</v>
      </c>
    </row>
    <row r="1062" spans="1:23" x14ac:dyDescent="0.2">
      <c r="A1062" s="26" t="s">
        <v>2058</v>
      </c>
      <c r="B1062" s="9">
        <v>800014434</v>
      </c>
      <c r="C1062" s="6" t="s">
        <v>2055</v>
      </c>
      <c r="D1062" s="6" t="s">
        <v>2059</v>
      </c>
      <c r="E1062" s="9" t="s">
        <v>16</v>
      </c>
      <c r="F1062" s="19">
        <v>3222</v>
      </c>
      <c r="G1062" s="19">
        <v>4959511376.1499996</v>
      </c>
      <c r="H1062" s="20">
        <v>1672267723</v>
      </c>
      <c r="I1062" s="7">
        <v>0</v>
      </c>
      <c r="J1062" s="7">
        <v>1672267723</v>
      </c>
      <c r="K1062" s="13">
        <v>0</v>
      </c>
      <c r="L1062" s="18">
        <v>47800007.890000001</v>
      </c>
      <c r="M1062" s="69">
        <v>0</v>
      </c>
      <c r="N1062" s="13">
        <v>0</v>
      </c>
      <c r="O1062" s="14">
        <v>0</v>
      </c>
      <c r="P1062" s="28">
        <v>110253532.95</v>
      </c>
      <c r="Q1062" s="30">
        <v>3129190112.3099999</v>
      </c>
      <c r="S1062" s="91">
        <v>4959511376.1499996</v>
      </c>
      <c r="T1062" s="43">
        <f t="shared" si="48"/>
        <v>19838046</v>
      </c>
      <c r="U1062" s="43">
        <f>VLOOKUP(A1062,'IVC - CÁLCULO INICIAL'!$A$12:$U$1118,21,0)</f>
        <v>13464412.640000001</v>
      </c>
      <c r="V1062" s="43">
        <f t="shared" si="49"/>
        <v>6373633.3599999994</v>
      </c>
      <c r="W1062" s="46">
        <f t="shared" si="50"/>
        <v>1593408.34</v>
      </c>
    </row>
    <row r="1063" spans="1:23" x14ac:dyDescent="0.2">
      <c r="A1063" s="26" t="s">
        <v>2060</v>
      </c>
      <c r="B1063" s="9">
        <v>800136069</v>
      </c>
      <c r="C1063" s="6" t="s">
        <v>2055</v>
      </c>
      <c r="D1063" s="6" t="s">
        <v>2061</v>
      </c>
      <c r="E1063" s="9" t="s">
        <v>16</v>
      </c>
      <c r="F1063" s="19">
        <v>19657</v>
      </c>
      <c r="G1063" s="19">
        <v>28013416965.150002</v>
      </c>
      <c r="H1063" s="20">
        <v>10515709720</v>
      </c>
      <c r="I1063" s="7">
        <v>0</v>
      </c>
      <c r="J1063" s="7">
        <v>10515709720</v>
      </c>
      <c r="K1063" s="13">
        <v>0</v>
      </c>
      <c r="L1063" s="18">
        <v>215917047.31</v>
      </c>
      <c r="M1063" s="69">
        <v>0</v>
      </c>
      <c r="N1063" s="13">
        <v>0</v>
      </c>
      <c r="O1063" s="14">
        <v>0</v>
      </c>
      <c r="P1063" s="28">
        <v>667859576.66999996</v>
      </c>
      <c r="Q1063" s="30">
        <v>16613930621.17</v>
      </c>
      <c r="S1063" s="91">
        <v>28013416965.150002</v>
      </c>
      <c r="T1063" s="43">
        <f t="shared" si="48"/>
        <v>112053668</v>
      </c>
      <c r="U1063" s="43">
        <f>VLOOKUP(A1063,'IVC - CÁLCULO INICIAL'!$A$12:$U$1118,21,0)</f>
        <v>76052693.359999999</v>
      </c>
      <c r="V1063" s="43">
        <f t="shared" si="49"/>
        <v>36000974.640000001</v>
      </c>
      <c r="W1063" s="46">
        <f t="shared" si="50"/>
        <v>9000243.6600000001</v>
      </c>
    </row>
    <row r="1064" spans="1:23" x14ac:dyDescent="0.2">
      <c r="A1064" s="26" t="s">
        <v>2062</v>
      </c>
      <c r="B1064" s="9">
        <v>800102798</v>
      </c>
      <c r="C1064" s="6" t="s">
        <v>2055</v>
      </c>
      <c r="D1064" s="6" t="s">
        <v>2063</v>
      </c>
      <c r="E1064" s="9" t="s">
        <v>16</v>
      </c>
      <c r="F1064" s="19">
        <v>3911</v>
      </c>
      <c r="G1064" s="19">
        <v>5711819300.4200001</v>
      </c>
      <c r="H1064" s="20">
        <v>2092478551</v>
      </c>
      <c r="I1064" s="7">
        <v>0</v>
      </c>
      <c r="J1064" s="7">
        <v>2092478551</v>
      </c>
      <c r="K1064" s="13">
        <v>0</v>
      </c>
      <c r="L1064" s="18">
        <v>47341747.909999996</v>
      </c>
      <c r="M1064" s="69">
        <v>0</v>
      </c>
      <c r="N1064" s="13">
        <v>0</v>
      </c>
      <c r="O1064" s="14">
        <v>0</v>
      </c>
      <c r="P1064" s="28">
        <v>133517096.92</v>
      </c>
      <c r="Q1064" s="30">
        <v>3438481904.5900002</v>
      </c>
      <c r="S1064" s="91">
        <v>5711819300.4200001</v>
      </c>
      <c r="T1064" s="43">
        <f t="shared" si="48"/>
        <v>22847277</v>
      </c>
      <c r="U1064" s="43">
        <f>VLOOKUP(A1064,'IVC - CÁLCULO INICIAL'!$A$12:$U$1118,21,0)</f>
        <v>15506828</v>
      </c>
      <c r="V1064" s="43">
        <f t="shared" si="49"/>
        <v>7340449</v>
      </c>
      <c r="W1064" s="46">
        <f t="shared" si="50"/>
        <v>1835112.25</v>
      </c>
    </row>
    <row r="1065" spans="1:23" x14ac:dyDescent="0.2">
      <c r="A1065" s="26" t="s">
        <v>2064</v>
      </c>
      <c r="B1065" s="9">
        <v>800102799</v>
      </c>
      <c r="C1065" s="6" t="s">
        <v>2055</v>
      </c>
      <c r="D1065" s="6" t="s">
        <v>2065</v>
      </c>
      <c r="E1065" s="9" t="s">
        <v>16</v>
      </c>
      <c r="F1065" s="19">
        <v>53859</v>
      </c>
      <c r="G1065" s="19">
        <v>81969347862.570007</v>
      </c>
      <c r="H1065" s="20">
        <v>29209057431</v>
      </c>
      <c r="I1065" s="7">
        <v>0</v>
      </c>
      <c r="J1065" s="7">
        <v>29209057431</v>
      </c>
      <c r="K1065" s="13">
        <v>0</v>
      </c>
      <c r="L1065" s="18">
        <v>843910076.75999999</v>
      </c>
      <c r="M1065" s="69">
        <v>0</v>
      </c>
      <c r="N1065" s="13">
        <v>0</v>
      </c>
      <c r="O1065" s="14">
        <v>0</v>
      </c>
      <c r="P1065" s="28">
        <v>1827577363.0799999</v>
      </c>
      <c r="Q1065" s="30">
        <v>50088802991.730003</v>
      </c>
      <c r="S1065" s="91">
        <v>81969347862.570007</v>
      </c>
      <c r="T1065" s="43">
        <f t="shared" si="48"/>
        <v>327877391</v>
      </c>
      <c r="U1065" s="43">
        <f>VLOOKUP(A1065,'IVC - CÁLCULO INICIAL'!$A$12:$U$1118,21,0)</f>
        <v>222535854</v>
      </c>
      <c r="V1065" s="43">
        <f t="shared" si="49"/>
        <v>105341537</v>
      </c>
      <c r="W1065" s="46">
        <f t="shared" si="50"/>
        <v>26335384.25</v>
      </c>
    </row>
    <row r="1066" spans="1:23" x14ac:dyDescent="0.2">
      <c r="A1066" s="26" t="s">
        <v>2066</v>
      </c>
      <c r="B1066" s="9">
        <v>800102801</v>
      </c>
      <c r="C1066" s="6" t="s">
        <v>2055</v>
      </c>
      <c r="D1066" s="6" t="s">
        <v>2067</v>
      </c>
      <c r="E1066" s="9" t="s">
        <v>16</v>
      </c>
      <c r="F1066" s="19">
        <v>47211</v>
      </c>
      <c r="G1066" s="19">
        <v>68730816190.369995</v>
      </c>
      <c r="H1066" s="20">
        <v>25662171730</v>
      </c>
      <c r="I1066" s="7">
        <v>0</v>
      </c>
      <c r="J1066" s="7">
        <v>25662171730</v>
      </c>
      <c r="K1066" s="13">
        <v>0</v>
      </c>
      <c r="L1066" s="18">
        <v>752407654.25</v>
      </c>
      <c r="M1066" s="69">
        <v>0</v>
      </c>
      <c r="N1066" s="13">
        <v>0</v>
      </c>
      <c r="O1066" s="14">
        <v>0</v>
      </c>
      <c r="P1066" s="28">
        <v>1614299475.3900001</v>
      </c>
      <c r="Q1066" s="30">
        <v>40701937330.729996</v>
      </c>
      <c r="S1066" s="91">
        <v>68730816190.369995</v>
      </c>
      <c r="T1066" s="43">
        <f t="shared" si="48"/>
        <v>274923265</v>
      </c>
      <c r="U1066" s="43">
        <f>VLOOKUP(A1066,'IVC - CÁLCULO INICIAL'!$A$12:$U$1118,21,0)</f>
        <v>186595005.36000001</v>
      </c>
      <c r="V1066" s="43">
        <f t="shared" si="49"/>
        <v>88328259.639999986</v>
      </c>
      <c r="W1066" s="46">
        <f t="shared" si="50"/>
        <v>22082064.91</v>
      </c>
    </row>
    <row r="1067" spans="1:23" x14ac:dyDescent="0.2">
      <c r="A1067" s="26" t="s">
        <v>2068</v>
      </c>
      <c r="B1067" s="9">
        <v>891855017</v>
      </c>
      <c r="C1067" s="6" t="s">
        <v>2069</v>
      </c>
      <c r="D1067" s="6" t="s">
        <v>2070</v>
      </c>
      <c r="E1067" s="9" t="s">
        <v>13</v>
      </c>
      <c r="F1067" s="19">
        <v>92488</v>
      </c>
      <c r="G1067" s="19">
        <v>125073113391.60001</v>
      </c>
      <c r="H1067" s="20">
        <v>50264573987</v>
      </c>
      <c r="I1067" s="7">
        <v>0</v>
      </c>
      <c r="J1067" s="7">
        <v>50264573987</v>
      </c>
      <c r="K1067" s="13">
        <v>0</v>
      </c>
      <c r="L1067" s="18">
        <v>2246015952.4000001</v>
      </c>
      <c r="M1067" s="69">
        <v>0</v>
      </c>
      <c r="N1067" s="13">
        <v>0</v>
      </c>
      <c r="O1067" s="14">
        <v>811517586.51999998</v>
      </c>
      <c r="P1067" s="28">
        <v>8401522369.6999998</v>
      </c>
      <c r="Q1067" s="30">
        <v>63349483495.980011</v>
      </c>
      <c r="S1067" s="91">
        <v>125073113391.60001</v>
      </c>
      <c r="T1067" s="43">
        <f t="shared" si="48"/>
        <v>500292454</v>
      </c>
      <c r="U1067" s="43">
        <f>VLOOKUP(A1067,'IVC - CÁLCULO INICIAL'!$A$12:$U$1118,21,0)</f>
        <v>339556832</v>
      </c>
      <c r="V1067" s="43">
        <f t="shared" si="49"/>
        <v>160735622</v>
      </c>
      <c r="W1067" s="46">
        <f t="shared" si="50"/>
        <v>40183905.5</v>
      </c>
    </row>
    <row r="1068" spans="1:23" x14ac:dyDescent="0.2">
      <c r="A1068" s="26" t="s">
        <v>2071</v>
      </c>
      <c r="B1068" s="9">
        <v>891855200</v>
      </c>
      <c r="C1068" s="6" t="s">
        <v>2069</v>
      </c>
      <c r="D1068" s="6" t="s">
        <v>2072</v>
      </c>
      <c r="E1068" s="9" t="s">
        <v>16</v>
      </c>
      <c r="F1068" s="19">
        <v>20985</v>
      </c>
      <c r="G1068" s="19">
        <v>33606520674.919998</v>
      </c>
      <c r="H1068" s="20">
        <v>11250500312</v>
      </c>
      <c r="I1068" s="7">
        <v>0</v>
      </c>
      <c r="J1068" s="7">
        <v>11250500312</v>
      </c>
      <c r="K1068" s="13">
        <v>0</v>
      </c>
      <c r="L1068" s="18">
        <v>401919083.08999997</v>
      </c>
      <c r="M1068" s="69">
        <v>0</v>
      </c>
      <c r="N1068" s="13">
        <v>0</v>
      </c>
      <c r="O1068" s="14">
        <v>0</v>
      </c>
      <c r="P1068" s="28">
        <v>1913975758.29</v>
      </c>
      <c r="Q1068" s="30">
        <v>20040125521.539997</v>
      </c>
      <c r="S1068" s="91">
        <v>33606520674.919998</v>
      </c>
      <c r="T1068" s="43">
        <f t="shared" si="48"/>
        <v>134426083</v>
      </c>
      <c r="U1068" s="43">
        <f>VLOOKUP(A1068,'IVC - CÁLCULO INICIAL'!$A$12:$U$1118,21,0)</f>
        <v>91237224</v>
      </c>
      <c r="V1068" s="43">
        <f t="shared" si="49"/>
        <v>43188859</v>
      </c>
      <c r="W1068" s="46">
        <f t="shared" si="50"/>
        <v>10797214.75</v>
      </c>
    </row>
    <row r="1069" spans="1:23" x14ac:dyDescent="0.2">
      <c r="A1069" s="26" t="s">
        <v>2073</v>
      </c>
      <c r="B1069" s="9">
        <v>800086017</v>
      </c>
      <c r="C1069" s="6" t="s">
        <v>2069</v>
      </c>
      <c r="D1069" s="6" t="s">
        <v>2074</v>
      </c>
      <c r="E1069" s="9" t="s">
        <v>16</v>
      </c>
      <c r="F1069" s="19">
        <v>1624</v>
      </c>
      <c r="G1069" s="19">
        <v>2787064350.6900001</v>
      </c>
      <c r="H1069" s="20">
        <v>864610028</v>
      </c>
      <c r="I1069" s="7">
        <v>0</v>
      </c>
      <c r="J1069" s="7">
        <v>864610028</v>
      </c>
      <c r="K1069" s="13">
        <v>0</v>
      </c>
      <c r="L1069" s="18">
        <v>18866304.91</v>
      </c>
      <c r="M1069" s="69">
        <v>0</v>
      </c>
      <c r="N1069" s="13">
        <v>0</v>
      </c>
      <c r="O1069" s="14">
        <v>0</v>
      </c>
      <c r="P1069" s="28">
        <v>148410618.49000001</v>
      </c>
      <c r="Q1069" s="30">
        <v>1755177399.29</v>
      </c>
      <c r="S1069" s="91">
        <v>2787064350.6900001</v>
      </c>
      <c r="T1069" s="43">
        <f t="shared" si="48"/>
        <v>11148257</v>
      </c>
      <c r="U1069" s="43">
        <f>VLOOKUP(A1069,'IVC - CÁLCULO INICIAL'!$A$12:$U$1118,21,0)</f>
        <v>7566508</v>
      </c>
      <c r="V1069" s="43">
        <f t="shared" si="49"/>
        <v>3581749</v>
      </c>
      <c r="W1069" s="46">
        <f t="shared" si="50"/>
        <v>895437.25</v>
      </c>
    </row>
    <row r="1070" spans="1:23" x14ac:dyDescent="0.2">
      <c r="A1070" s="26" t="s">
        <v>2075</v>
      </c>
      <c r="B1070" s="9">
        <v>800012638</v>
      </c>
      <c r="C1070" s="6" t="s">
        <v>2069</v>
      </c>
      <c r="D1070" s="6" t="s">
        <v>2076</v>
      </c>
      <c r="E1070" s="9" t="s">
        <v>16</v>
      </c>
      <c r="F1070" s="19">
        <v>9633</v>
      </c>
      <c r="G1070" s="19">
        <v>13873053025.77</v>
      </c>
      <c r="H1070" s="20">
        <v>5242720738</v>
      </c>
      <c r="I1070" s="7">
        <v>0</v>
      </c>
      <c r="J1070" s="7">
        <v>5242720738</v>
      </c>
      <c r="K1070" s="13">
        <v>0</v>
      </c>
      <c r="L1070" s="18">
        <v>104014935.45999999</v>
      </c>
      <c r="M1070" s="69">
        <v>0</v>
      </c>
      <c r="N1070" s="13">
        <v>0</v>
      </c>
      <c r="O1070" s="14">
        <v>0</v>
      </c>
      <c r="P1070" s="28">
        <v>866048655.42999995</v>
      </c>
      <c r="Q1070" s="30">
        <v>7660268696.8800001</v>
      </c>
      <c r="S1070" s="91">
        <v>13873053025.77</v>
      </c>
      <c r="T1070" s="43">
        <f t="shared" si="48"/>
        <v>55492212</v>
      </c>
      <c r="U1070" s="43">
        <f>VLOOKUP(A1070,'IVC - CÁLCULO INICIAL'!$A$12:$U$1118,21,0)</f>
        <v>37663490</v>
      </c>
      <c r="V1070" s="43">
        <f t="shared" si="49"/>
        <v>17828722</v>
      </c>
      <c r="W1070" s="46">
        <f t="shared" si="50"/>
        <v>4457180.5</v>
      </c>
    </row>
    <row r="1071" spans="1:23" x14ac:dyDescent="0.2">
      <c r="A1071" s="26" t="s">
        <v>2077</v>
      </c>
      <c r="B1071" s="9">
        <v>800103657</v>
      </c>
      <c r="C1071" s="6" t="s">
        <v>2069</v>
      </c>
      <c r="D1071" s="6" t="s">
        <v>2078</v>
      </c>
      <c r="E1071" s="9" t="s">
        <v>16</v>
      </c>
      <c r="F1071" s="19">
        <v>715</v>
      </c>
      <c r="G1071" s="19">
        <v>1175621651.3299999</v>
      </c>
      <c r="H1071" s="20">
        <v>362324006</v>
      </c>
      <c r="I1071" s="7">
        <v>0</v>
      </c>
      <c r="J1071" s="7">
        <v>362324006</v>
      </c>
      <c r="K1071" s="13">
        <v>0</v>
      </c>
      <c r="L1071" s="18">
        <v>11179072.85</v>
      </c>
      <c r="M1071" s="69">
        <v>0</v>
      </c>
      <c r="N1071" s="13">
        <v>0</v>
      </c>
      <c r="O1071" s="14">
        <v>0</v>
      </c>
      <c r="P1071" s="28">
        <v>65198256.920000002</v>
      </c>
      <c r="Q1071" s="30">
        <v>736920315.55999994</v>
      </c>
      <c r="S1071" s="91">
        <v>1175621651.3299999</v>
      </c>
      <c r="T1071" s="43">
        <f t="shared" si="48"/>
        <v>4702487</v>
      </c>
      <c r="U1071" s="43">
        <f>VLOOKUP(A1071,'IVC - CÁLCULO INICIAL'!$A$12:$U$1118,21,0)</f>
        <v>3191656</v>
      </c>
      <c r="V1071" s="43">
        <f t="shared" si="49"/>
        <v>1510831</v>
      </c>
      <c r="W1071" s="46">
        <f t="shared" si="50"/>
        <v>377707.75</v>
      </c>
    </row>
    <row r="1072" spans="1:23" x14ac:dyDescent="0.2">
      <c r="A1072" s="26" t="s">
        <v>2079</v>
      </c>
      <c r="B1072" s="9">
        <v>800008456</v>
      </c>
      <c r="C1072" s="6" t="s">
        <v>2069</v>
      </c>
      <c r="D1072" s="6" t="s">
        <v>2080</v>
      </c>
      <c r="E1072" s="9" t="s">
        <v>16</v>
      </c>
      <c r="F1072" s="19">
        <v>10682</v>
      </c>
      <c r="G1072" s="19">
        <v>16380769630.789999</v>
      </c>
      <c r="H1072" s="20">
        <v>5755109461</v>
      </c>
      <c r="I1072" s="7">
        <v>0</v>
      </c>
      <c r="J1072" s="7">
        <v>5755109461</v>
      </c>
      <c r="K1072" s="13">
        <v>0</v>
      </c>
      <c r="L1072" s="18">
        <v>176530909.03</v>
      </c>
      <c r="M1072" s="69">
        <v>0</v>
      </c>
      <c r="N1072" s="13">
        <v>0</v>
      </c>
      <c r="O1072" s="14">
        <v>0</v>
      </c>
      <c r="P1072" s="28">
        <v>963343108.96000004</v>
      </c>
      <c r="Q1072" s="30">
        <v>9485786151.7999992</v>
      </c>
      <c r="S1072" s="91">
        <v>16380769630.789999</v>
      </c>
      <c r="T1072" s="43">
        <f t="shared" si="48"/>
        <v>65523079</v>
      </c>
      <c r="U1072" s="43">
        <f>VLOOKUP(A1072,'IVC - CÁLCULO INICIAL'!$A$12:$U$1118,21,0)</f>
        <v>44471606</v>
      </c>
      <c r="V1072" s="43">
        <f t="shared" si="49"/>
        <v>21051473</v>
      </c>
      <c r="W1072" s="46">
        <f t="shared" si="50"/>
        <v>5262868.25</v>
      </c>
    </row>
    <row r="1073" spans="1:23" x14ac:dyDescent="0.2">
      <c r="A1073" s="26" t="s">
        <v>2081</v>
      </c>
      <c r="B1073" s="9">
        <v>891857824</v>
      </c>
      <c r="C1073" s="6" t="s">
        <v>2069</v>
      </c>
      <c r="D1073" s="6" t="s">
        <v>2082</v>
      </c>
      <c r="E1073" s="9" t="s">
        <v>16</v>
      </c>
      <c r="F1073" s="19">
        <v>10472</v>
      </c>
      <c r="G1073" s="19">
        <v>16583458463.629997</v>
      </c>
      <c r="H1073" s="20">
        <v>5624896869</v>
      </c>
      <c r="I1073" s="7">
        <v>0</v>
      </c>
      <c r="J1073" s="7">
        <v>5624896869</v>
      </c>
      <c r="K1073" s="13">
        <v>0</v>
      </c>
      <c r="L1073" s="18">
        <v>160713839.83000001</v>
      </c>
      <c r="M1073" s="69">
        <v>0</v>
      </c>
      <c r="N1073" s="13">
        <v>0</v>
      </c>
      <c r="O1073" s="14">
        <v>0</v>
      </c>
      <c r="P1073" s="28">
        <v>955844852.20000005</v>
      </c>
      <c r="Q1073" s="30">
        <v>9842002902.5999985</v>
      </c>
      <c r="S1073" s="91">
        <v>16583458463.629997</v>
      </c>
      <c r="T1073" s="43">
        <f t="shared" si="48"/>
        <v>66333834</v>
      </c>
      <c r="U1073" s="43">
        <f>VLOOKUP(A1073,'IVC - CÁLCULO INICIAL'!$A$12:$U$1118,21,0)</f>
        <v>45021879.359999999</v>
      </c>
      <c r="V1073" s="43">
        <f t="shared" si="49"/>
        <v>21311954.640000001</v>
      </c>
      <c r="W1073" s="46">
        <f t="shared" si="50"/>
        <v>5327988.66</v>
      </c>
    </row>
    <row r="1074" spans="1:23" x14ac:dyDescent="0.2">
      <c r="A1074" s="26" t="s">
        <v>2083</v>
      </c>
      <c r="B1074" s="9">
        <v>800099425</v>
      </c>
      <c r="C1074" s="6" t="s">
        <v>2069</v>
      </c>
      <c r="D1074" s="6" t="s">
        <v>2084</v>
      </c>
      <c r="E1074" s="9" t="s">
        <v>16</v>
      </c>
      <c r="F1074" s="19">
        <v>6200</v>
      </c>
      <c r="G1074" s="19">
        <v>10077162136.209999</v>
      </c>
      <c r="H1074" s="20">
        <v>3293309669</v>
      </c>
      <c r="I1074" s="7">
        <v>0</v>
      </c>
      <c r="J1074" s="7">
        <v>3293309669</v>
      </c>
      <c r="K1074" s="13">
        <v>0</v>
      </c>
      <c r="L1074" s="18">
        <v>69191084.510000005</v>
      </c>
      <c r="M1074" s="69">
        <v>0</v>
      </c>
      <c r="N1074" s="13">
        <v>0</v>
      </c>
      <c r="O1074" s="14">
        <v>0</v>
      </c>
      <c r="P1074" s="28">
        <v>566667038.08000004</v>
      </c>
      <c r="Q1074" s="30">
        <v>6147994344.6199989</v>
      </c>
      <c r="S1074" s="91">
        <v>10077162136.209999</v>
      </c>
      <c r="T1074" s="43">
        <f t="shared" si="48"/>
        <v>40308649</v>
      </c>
      <c r="U1074" s="43">
        <f>VLOOKUP(A1074,'IVC - CÁLCULO INICIAL'!$A$12:$U$1118,21,0)</f>
        <v>27358152</v>
      </c>
      <c r="V1074" s="43">
        <f t="shared" si="49"/>
        <v>12950497</v>
      </c>
      <c r="W1074" s="46">
        <f t="shared" si="50"/>
        <v>3237624.25</v>
      </c>
    </row>
    <row r="1075" spans="1:23" x14ac:dyDescent="0.2">
      <c r="A1075" s="26" t="s">
        <v>2085</v>
      </c>
      <c r="B1075" s="9">
        <v>892099392</v>
      </c>
      <c r="C1075" s="6" t="s">
        <v>2069</v>
      </c>
      <c r="D1075" s="6" t="s">
        <v>2086</v>
      </c>
      <c r="E1075" s="9" t="s">
        <v>16</v>
      </c>
      <c r="F1075" s="19">
        <v>8168</v>
      </c>
      <c r="G1075" s="19">
        <v>12429053785.99</v>
      </c>
      <c r="H1075" s="20">
        <v>4276872887</v>
      </c>
      <c r="I1075" s="7">
        <v>0</v>
      </c>
      <c r="J1075" s="7">
        <v>4276872887</v>
      </c>
      <c r="K1075" s="13">
        <v>0</v>
      </c>
      <c r="L1075" s="18">
        <v>97483230.5</v>
      </c>
      <c r="M1075" s="69">
        <v>0</v>
      </c>
      <c r="N1075" s="13">
        <v>0</v>
      </c>
      <c r="O1075" s="14">
        <v>0</v>
      </c>
      <c r="P1075" s="28">
        <v>743607609.12</v>
      </c>
      <c r="Q1075" s="30">
        <v>7311090059.3699999</v>
      </c>
      <c r="S1075" s="91">
        <v>12429053785.99</v>
      </c>
      <c r="T1075" s="43">
        <f t="shared" si="48"/>
        <v>49716215</v>
      </c>
      <c r="U1075" s="43">
        <f>VLOOKUP(A1075,'IVC - CÁLCULO INICIAL'!$A$12:$U$1118,21,0)</f>
        <v>33743224.640000001</v>
      </c>
      <c r="V1075" s="43">
        <f t="shared" si="49"/>
        <v>15972990.359999999</v>
      </c>
      <c r="W1075" s="46">
        <f t="shared" si="50"/>
        <v>3993247.59</v>
      </c>
    </row>
    <row r="1076" spans="1:23" x14ac:dyDescent="0.2">
      <c r="A1076" s="26" t="s">
        <v>2087</v>
      </c>
      <c r="B1076" s="9">
        <v>800103659</v>
      </c>
      <c r="C1076" s="6" t="s">
        <v>2069</v>
      </c>
      <c r="D1076" s="6" t="s">
        <v>2088</v>
      </c>
      <c r="E1076" s="9" t="s">
        <v>16</v>
      </c>
      <c r="F1076" s="19">
        <v>31126</v>
      </c>
      <c r="G1076" s="19">
        <v>46395840084.529999</v>
      </c>
      <c r="H1076" s="20">
        <v>16937306834</v>
      </c>
      <c r="I1076" s="7">
        <v>0</v>
      </c>
      <c r="J1076" s="7">
        <v>16937306834</v>
      </c>
      <c r="K1076" s="13">
        <v>0</v>
      </c>
      <c r="L1076" s="18">
        <v>469140277.13</v>
      </c>
      <c r="M1076" s="69">
        <v>0</v>
      </c>
      <c r="N1076" s="13">
        <v>0</v>
      </c>
      <c r="O1076" s="14">
        <v>0</v>
      </c>
      <c r="P1076" s="28">
        <v>2797398423.2800002</v>
      </c>
      <c r="Q1076" s="30">
        <v>26191994550.119999</v>
      </c>
      <c r="S1076" s="91">
        <v>46395840084.529999</v>
      </c>
      <c r="T1076" s="43">
        <f t="shared" si="48"/>
        <v>185583360</v>
      </c>
      <c r="U1076" s="43">
        <f>VLOOKUP(A1076,'IVC - CÁLCULO INICIAL'!$A$12:$U$1118,21,0)</f>
        <v>125958522</v>
      </c>
      <c r="V1076" s="43">
        <f t="shared" si="49"/>
        <v>59624838</v>
      </c>
      <c r="W1076" s="46">
        <f t="shared" si="50"/>
        <v>14906209.5</v>
      </c>
    </row>
    <row r="1077" spans="1:23" x14ac:dyDescent="0.2">
      <c r="A1077" s="26" t="s">
        <v>2089</v>
      </c>
      <c r="B1077" s="9">
        <v>800099429</v>
      </c>
      <c r="C1077" s="6" t="s">
        <v>2069</v>
      </c>
      <c r="D1077" s="6" t="s">
        <v>2090</v>
      </c>
      <c r="E1077" s="9" t="s">
        <v>16</v>
      </c>
      <c r="F1077" s="19">
        <v>8973</v>
      </c>
      <c r="G1077" s="19">
        <v>13764766236.360001</v>
      </c>
      <c r="H1077" s="20">
        <v>4774708694</v>
      </c>
      <c r="I1077" s="7">
        <v>0</v>
      </c>
      <c r="J1077" s="7">
        <v>4774708694</v>
      </c>
      <c r="K1077" s="13">
        <v>0</v>
      </c>
      <c r="L1077" s="18">
        <v>122721279.19</v>
      </c>
      <c r="M1077" s="69">
        <v>0</v>
      </c>
      <c r="N1077" s="13">
        <v>0</v>
      </c>
      <c r="O1077" s="14">
        <v>0</v>
      </c>
      <c r="P1077" s="28">
        <v>819687482.54999995</v>
      </c>
      <c r="Q1077" s="30">
        <v>8047648780.6199999</v>
      </c>
      <c r="S1077" s="91">
        <v>13764766236.360001</v>
      </c>
      <c r="T1077" s="43">
        <f t="shared" si="48"/>
        <v>55059065</v>
      </c>
      <c r="U1077" s="43">
        <f>VLOOKUP(A1077,'IVC - CÁLCULO INICIAL'!$A$12:$U$1118,21,0)</f>
        <v>37369505.359999999</v>
      </c>
      <c r="V1077" s="43">
        <f t="shared" si="49"/>
        <v>17689559.640000001</v>
      </c>
      <c r="W1077" s="46">
        <f t="shared" si="50"/>
        <v>4422389.91</v>
      </c>
    </row>
    <row r="1078" spans="1:23" x14ac:dyDescent="0.2">
      <c r="A1078" s="26" t="s">
        <v>2091</v>
      </c>
      <c r="B1078" s="9">
        <v>800103661</v>
      </c>
      <c r="C1078" s="6" t="s">
        <v>2069</v>
      </c>
      <c r="D1078" s="6" t="s">
        <v>2092</v>
      </c>
      <c r="E1078" s="9" t="s">
        <v>16</v>
      </c>
      <c r="F1078" s="19">
        <v>930</v>
      </c>
      <c r="G1078" s="19">
        <v>1750486635.7999997</v>
      </c>
      <c r="H1078" s="20">
        <v>470513510</v>
      </c>
      <c r="I1078" s="7">
        <v>0</v>
      </c>
      <c r="J1078" s="7">
        <v>470513510</v>
      </c>
      <c r="K1078" s="13">
        <v>0</v>
      </c>
      <c r="L1078" s="18">
        <v>12966128.880000001</v>
      </c>
      <c r="M1078" s="69">
        <v>0</v>
      </c>
      <c r="N1078" s="13">
        <v>0</v>
      </c>
      <c r="O1078" s="14">
        <v>0</v>
      </c>
      <c r="P1078" s="28">
        <v>84949762.530000001</v>
      </c>
      <c r="Q1078" s="30">
        <v>1182057234.3899999</v>
      </c>
      <c r="S1078" s="91">
        <v>1750486635.7999997</v>
      </c>
      <c r="T1078" s="43">
        <f t="shared" si="48"/>
        <v>7001947</v>
      </c>
      <c r="U1078" s="43">
        <f>VLOOKUP(A1078,'IVC - CÁLCULO INICIAL'!$A$12:$U$1118,21,0)</f>
        <v>4752338</v>
      </c>
      <c r="V1078" s="43">
        <f t="shared" si="49"/>
        <v>2249609</v>
      </c>
      <c r="W1078" s="46">
        <f t="shared" si="50"/>
        <v>562402.25</v>
      </c>
    </row>
    <row r="1079" spans="1:23" x14ac:dyDescent="0.2">
      <c r="A1079" s="26" t="s">
        <v>2093</v>
      </c>
      <c r="B1079" s="9">
        <v>891857823</v>
      </c>
      <c r="C1079" s="6" t="s">
        <v>2069</v>
      </c>
      <c r="D1079" s="6" t="s">
        <v>183</v>
      </c>
      <c r="E1079" s="9" t="s">
        <v>16</v>
      </c>
      <c r="F1079" s="19">
        <v>2015</v>
      </c>
      <c r="G1079" s="19">
        <v>3455032212.0500002</v>
      </c>
      <c r="H1079" s="20">
        <v>1038373074</v>
      </c>
      <c r="I1079" s="7">
        <v>0</v>
      </c>
      <c r="J1079" s="7">
        <v>1038373074</v>
      </c>
      <c r="K1079" s="13">
        <v>0</v>
      </c>
      <c r="L1079" s="18">
        <v>25075025.32</v>
      </c>
      <c r="M1079" s="69">
        <v>0</v>
      </c>
      <c r="N1079" s="13">
        <v>0</v>
      </c>
      <c r="O1079" s="14">
        <v>0</v>
      </c>
      <c r="P1079" s="28">
        <v>184073059.16999999</v>
      </c>
      <c r="Q1079" s="30">
        <v>2207511053.5599999</v>
      </c>
      <c r="S1079" s="91">
        <v>3455032212.0500002</v>
      </c>
      <c r="T1079" s="43">
        <f t="shared" si="48"/>
        <v>13820129</v>
      </c>
      <c r="U1079" s="43">
        <f>VLOOKUP(A1079,'IVC - CÁLCULO INICIAL'!$A$12:$U$1118,21,0)</f>
        <v>9379952</v>
      </c>
      <c r="V1079" s="43">
        <f t="shared" si="49"/>
        <v>4440177</v>
      </c>
      <c r="W1079" s="46">
        <f t="shared" si="50"/>
        <v>1110044.25</v>
      </c>
    </row>
    <row r="1080" spans="1:23" x14ac:dyDescent="0.2">
      <c r="A1080" s="26" t="s">
        <v>2094</v>
      </c>
      <c r="B1080" s="9">
        <v>800103663</v>
      </c>
      <c r="C1080" s="6" t="s">
        <v>2069</v>
      </c>
      <c r="D1080" s="6" t="s">
        <v>2095</v>
      </c>
      <c r="E1080" s="9" t="s">
        <v>16</v>
      </c>
      <c r="F1080" s="19">
        <v>1312</v>
      </c>
      <c r="G1080" s="19">
        <v>2053114103.0999999</v>
      </c>
      <c r="H1080" s="20">
        <v>702664806</v>
      </c>
      <c r="I1080" s="7">
        <v>0</v>
      </c>
      <c r="J1080" s="7">
        <v>702664806</v>
      </c>
      <c r="K1080" s="13">
        <v>0</v>
      </c>
      <c r="L1080" s="18">
        <v>20996077.07</v>
      </c>
      <c r="M1080" s="69">
        <v>0</v>
      </c>
      <c r="N1080" s="13">
        <v>0</v>
      </c>
      <c r="O1080" s="14">
        <v>0</v>
      </c>
      <c r="P1080" s="28">
        <v>116314421.89</v>
      </c>
      <c r="Q1080" s="30">
        <v>1213138798.1399999</v>
      </c>
      <c r="S1080" s="91">
        <v>2053114103.0999999</v>
      </c>
      <c r="T1080" s="43">
        <f t="shared" si="48"/>
        <v>8212456</v>
      </c>
      <c r="U1080" s="43">
        <f>VLOOKUP(A1080,'IVC - CÁLCULO INICIAL'!$A$12:$U$1118,21,0)</f>
        <v>5573931.3600000003</v>
      </c>
      <c r="V1080" s="43">
        <f t="shared" si="49"/>
        <v>2638524.6399999997</v>
      </c>
      <c r="W1080" s="46">
        <f t="shared" si="50"/>
        <v>659631.16</v>
      </c>
    </row>
    <row r="1081" spans="1:23" x14ac:dyDescent="0.2">
      <c r="A1081" s="26" t="s">
        <v>2096</v>
      </c>
      <c r="B1081" s="9">
        <v>800103720</v>
      </c>
      <c r="C1081" s="6" t="s">
        <v>2069</v>
      </c>
      <c r="D1081" s="6" t="s">
        <v>2097</v>
      </c>
      <c r="E1081" s="9" t="s">
        <v>16</v>
      </c>
      <c r="F1081" s="19">
        <v>6063</v>
      </c>
      <c r="G1081" s="19">
        <v>9662183104.3799992</v>
      </c>
      <c r="H1081" s="20">
        <v>3239001241</v>
      </c>
      <c r="I1081" s="7">
        <v>0</v>
      </c>
      <c r="J1081" s="7">
        <v>3239001241</v>
      </c>
      <c r="K1081" s="13">
        <v>0</v>
      </c>
      <c r="L1081" s="18">
        <v>65673124.609999999</v>
      </c>
      <c r="M1081" s="69">
        <v>0</v>
      </c>
      <c r="N1081" s="13">
        <v>0</v>
      </c>
      <c r="O1081" s="14">
        <v>0</v>
      </c>
      <c r="P1081" s="28">
        <v>554230904.92999995</v>
      </c>
      <c r="Q1081" s="30">
        <v>5803277833.8399992</v>
      </c>
      <c r="S1081" s="91">
        <v>9662183104.3799992</v>
      </c>
      <c r="T1081" s="43">
        <f t="shared" si="48"/>
        <v>38648732</v>
      </c>
      <c r="U1081" s="43">
        <f>VLOOKUP(A1081,'IVC - CÁLCULO INICIAL'!$A$12:$U$1118,21,0)</f>
        <v>26231539.359999999</v>
      </c>
      <c r="V1081" s="43">
        <f t="shared" si="49"/>
        <v>12417192.640000001</v>
      </c>
      <c r="W1081" s="46">
        <f t="shared" si="50"/>
        <v>3104298.16</v>
      </c>
    </row>
    <row r="1082" spans="1:23" x14ac:dyDescent="0.2">
      <c r="A1082" s="26" t="s">
        <v>2098</v>
      </c>
      <c r="B1082" s="9">
        <v>800099431</v>
      </c>
      <c r="C1082" s="6" t="s">
        <v>2069</v>
      </c>
      <c r="D1082" s="6" t="s">
        <v>2099</v>
      </c>
      <c r="E1082" s="9" t="s">
        <v>16</v>
      </c>
      <c r="F1082" s="19">
        <v>5445</v>
      </c>
      <c r="G1082" s="19">
        <v>8569485402.2299995</v>
      </c>
      <c r="H1082" s="20">
        <v>2915851548</v>
      </c>
      <c r="I1082" s="7">
        <v>0</v>
      </c>
      <c r="J1082" s="7">
        <v>2915851548</v>
      </c>
      <c r="K1082" s="13">
        <v>0</v>
      </c>
      <c r="L1082" s="18">
        <v>62645263.479999997</v>
      </c>
      <c r="M1082" s="69">
        <v>0</v>
      </c>
      <c r="N1082" s="13">
        <v>0</v>
      </c>
      <c r="O1082" s="14">
        <v>0</v>
      </c>
      <c r="P1082" s="28">
        <v>497353884.16000003</v>
      </c>
      <c r="Q1082" s="30">
        <v>5093634706.5900002</v>
      </c>
      <c r="S1082" s="91">
        <v>8569485402.2299995</v>
      </c>
      <c r="T1082" s="43">
        <f t="shared" si="48"/>
        <v>34277942</v>
      </c>
      <c r="U1082" s="43">
        <f>VLOOKUP(A1082,'IVC - CÁLCULO INICIAL'!$A$12:$U$1118,21,0)</f>
        <v>23265010.640000001</v>
      </c>
      <c r="V1082" s="43">
        <f t="shared" si="49"/>
        <v>11012931.359999999</v>
      </c>
      <c r="W1082" s="46">
        <f t="shared" si="50"/>
        <v>2753232.84</v>
      </c>
    </row>
    <row r="1083" spans="1:23" x14ac:dyDescent="0.2">
      <c r="A1083" s="26" t="s">
        <v>2100</v>
      </c>
      <c r="B1083" s="9">
        <v>800012873</v>
      </c>
      <c r="C1083" s="6" t="s">
        <v>2069</v>
      </c>
      <c r="D1083" s="6" t="s">
        <v>2101</v>
      </c>
      <c r="E1083" s="9" t="s">
        <v>16</v>
      </c>
      <c r="F1083" s="19">
        <v>14121</v>
      </c>
      <c r="G1083" s="19">
        <v>21309264908.459999</v>
      </c>
      <c r="H1083" s="20">
        <v>7450386024</v>
      </c>
      <c r="I1083" s="7">
        <v>0</v>
      </c>
      <c r="J1083" s="7">
        <v>7450386024</v>
      </c>
      <c r="K1083" s="13">
        <v>0</v>
      </c>
      <c r="L1083" s="18">
        <v>221472302.03</v>
      </c>
      <c r="M1083" s="69">
        <v>0</v>
      </c>
      <c r="N1083" s="13">
        <v>0</v>
      </c>
      <c r="O1083" s="14">
        <v>0</v>
      </c>
      <c r="P1083" s="28">
        <v>1287871319.0799999</v>
      </c>
      <c r="Q1083" s="30">
        <v>12349535263.349998</v>
      </c>
      <c r="S1083" s="91">
        <v>21309264908.459999</v>
      </c>
      <c r="T1083" s="43">
        <f t="shared" si="48"/>
        <v>85237060</v>
      </c>
      <c r="U1083" s="43">
        <f>VLOOKUP(A1083,'IVC - CÁLCULO INICIAL'!$A$12:$U$1118,21,0)</f>
        <v>57851814</v>
      </c>
      <c r="V1083" s="43">
        <f t="shared" si="49"/>
        <v>27385246</v>
      </c>
      <c r="W1083" s="46">
        <f t="shared" si="50"/>
        <v>6846311.5</v>
      </c>
    </row>
    <row r="1084" spans="1:23" x14ac:dyDescent="0.2">
      <c r="A1084" s="26" t="s">
        <v>2102</v>
      </c>
      <c r="B1084" s="9">
        <v>891857861</v>
      </c>
      <c r="C1084" s="6" t="s">
        <v>2069</v>
      </c>
      <c r="D1084" s="6" t="s">
        <v>2103</v>
      </c>
      <c r="E1084" s="9" t="s">
        <v>16</v>
      </c>
      <c r="F1084" s="19">
        <v>10031</v>
      </c>
      <c r="G1084" s="19">
        <v>15148366218.759998</v>
      </c>
      <c r="H1084" s="20">
        <v>5419857052</v>
      </c>
      <c r="I1084" s="7">
        <v>0</v>
      </c>
      <c r="J1084" s="7">
        <v>5419857052</v>
      </c>
      <c r="K1084" s="13">
        <v>0</v>
      </c>
      <c r="L1084" s="18">
        <v>126644706.98999999</v>
      </c>
      <c r="M1084" s="69">
        <v>0</v>
      </c>
      <c r="N1084" s="13">
        <v>0</v>
      </c>
      <c r="O1084" s="14">
        <v>0</v>
      </c>
      <c r="P1084" s="28">
        <v>915976072.37</v>
      </c>
      <c r="Q1084" s="30">
        <v>8685888387.3999996</v>
      </c>
      <c r="S1084" s="91">
        <v>15148366218.759998</v>
      </c>
      <c r="T1084" s="43">
        <f t="shared" si="48"/>
        <v>60593465</v>
      </c>
      <c r="U1084" s="43">
        <f>VLOOKUP(A1084,'IVC - CÁLCULO INICIAL'!$A$12:$U$1118,21,0)</f>
        <v>41125795.359999999</v>
      </c>
      <c r="V1084" s="43">
        <f t="shared" si="49"/>
        <v>19467669.640000001</v>
      </c>
      <c r="W1084" s="46">
        <f t="shared" si="50"/>
        <v>4866917.41</v>
      </c>
    </row>
    <row r="1085" spans="1:23" x14ac:dyDescent="0.2">
      <c r="A1085" s="26" t="s">
        <v>2104</v>
      </c>
      <c r="B1085" s="9">
        <v>892099475</v>
      </c>
      <c r="C1085" s="6" t="s">
        <v>2069</v>
      </c>
      <c r="D1085" s="6" t="s">
        <v>400</v>
      </c>
      <c r="E1085" s="9" t="s">
        <v>16</v>
      </c>
      <c r="F1085" s="19">
        <v>19246</v>
      </c>
      <c r="G1085" s="19">
        <v>29523760337.590004</v>
      </c>
      <c r="H1085" s="20">
        <v>10421890745</v>
      </c>
      <c r="I1085" s="7">
        <v>0</v>
      </c>
      <c r="J1085" s="7">
        <v>10421890745</v>
      </c>
      <c r="K1085" s="13">
        <v>0</v>
      </c>
      <c r="L1085" s="18">
        <v>404109286.52999997</v>
      </c>
      <c r="M1085" s="69">
        <v>0</v>
      </c>
      <c r="N1085" s="13">
        <v>0</v>
      </c>
      <c r="O1085" s="14">
        <v>0</v>
      </c>
      <c r="P1085" s="28">
        <v>1749379878.26</v>
      </c>
      <c r="Q1085" s="30">
        <v>16948380427.800001</v>
      </c>
      <c r="S1085" s="91">
        <v>29523760337.590004</v>
      </c>
      <c r="T1085" s="43">
        <f t="shared" si="48"/>
        <v>118095041</v>
      </c>
      <c r="U1085" s="43">
        <f>VLOOKUP(A1085,'IVC - CÁLCULO INICIAL'!$A$12:$U$1118,21,0)</f>
        <v>80153074</v>
      </c>
      <c r="V1085" s="43">
        <f t="shared" si="49"/>
        <v>37941967</v>
      </c>
      <c r="W1085" s="46">
        <f t="shared" si="50"/>
        <v>9485491.75</v>
      </c>
    </row>
    <row r="1086" spans="1:23" x14ac:dyDescent="0.2">
      <c r="A1086" s="26" t="s">
        <v>2105</v>
      </c>
      <c r="B1086" s="9">
        <v>800102891</v>
      </c>
      <c r="C1086" s="6" t="s">
        <v>2106</v>
      </c>
      <c r="D1086" s="6" t="s">
        <v>2107</v>
      </c>
      <c r="E1086" s="9" t="s">
        <v>16</v>
      </c>
      <c r="F1086" s="19">
        <v>40042</v>
      </c>
      <c r="G1086" s="19">
        <v>62218925075.82</v>
      </c>
      <c r="H1086" s="20">
        <v>21703992633</v>
      </c>
      <c r="I1086" s="7">
        <v>0</v>
      </c>
      <c r="J1086" s="7">
        <v>21703992633</v>
      </c>
      <c r="K1086" s="13">
        <v>0</v>
      </c>
      <c r="L1086" s="18">
        <v>847803268.82000005</v>
      </c>
      <c r="M1086" s="69">
        <v>0</v>
      </c>
      <c r="N1086" s="13">
        <v>610229033</v>
      </c>
      <c r="O1086" s="14">
        <v>738865457.14999998</v>
      </c>
      <c r="P1086" s="28">
        <v>1554314512.8499999</v>
      </c>
      <c r="Q1086" s="30">
        <v>36763720171</v>
      </c>
      <c r="S1086" s="91">
        <v>62218925075.82</v>
      </c>
      <c r="T1086" s="43">
        <f t="shared" si="48"/>
        <v>248875700</v>
      </c>
      <c r="U1086" s="43">
        <f>VLOOKUP(A1086,'IVC - CÁLCULO INICIAL'!$A$12:$U$1118,21,0)</f>
        <v>168916088.63999999</v>
      </c>
      <c r="V1086" s="43">
        <f t="shared" si="49"/>
        <v>79959611.360000014</v>
      </c>
      <c r="W1086" s="46">
        <f t="shared" si="50"/>
        <v>19989902.84</v>
      </c>
    </row>
    <row r="1087" spans="1:23" x14ac:dyDescent="0.2">
      <c r="A1087" s="26" t="s">
        <v>2108</v>
      </c>
      <c r="B1087" s="9">
        <v>800018650</v>
      </c>
      <c r="C1087" s="6" t="s">
        <v>2106</v>
      </c>
      <c r="D1087" s="6" t="s">
        <v>1442</v>
      </c>
      <c r="E1087" s="9" t="s">
        <v>16</v>
      </c>
      <c r="F1087" s="19">
        <v>4635</v>
      </c>
      <c r="G1087" s="19">
        <v>7712156635.5100002</v>
      </c>
      <c r="H1087" s="20">
        <v>2519886058</v>
      </c>
      <c r="I1087" s="7">
        <v>0</v>
      </c>
      <c r="J1087" s="7">
        <v>2519886058</v>
      </c>
      <c r="K1087" s="13">
        <v>0</v>
      </c>
      <c r="L1087" s="18">
        <v>49176507.960000001</v>
      </c>
      <c r="M1087" s="69">
        <v>0</v>
      </c>
      <c r="N1087" s="13">
        <v>0</v>
      </c>
      <c r="O1087" s="14">
        <v>0</v>
      </c>
      <c r="P1087" s="28">
        <v>179772581.11000001</v>
      </c>
      <c r="Q1087" s="30">
        <v>4963321488.4400005</v>
      </c>
      <c r="S1087" s="91">
        <v>7712156635.5100002</v>
      </c>
      <c r="T1087" s="43">
        <f t="shared" si="48"/>
        <v>30848627</v>
      </c>
      <c r="U1087" s="43">
        <f>VLOOKUP(A1087,'IVC - CÁLCULO INICIAL'!$A$12:$U$1118,21,0)</f>
        <v>20937477.359999999</v>
      </c>
      <c r="V1087" s="43">
        <f t="shared" si="49"/>
        <v>9911149.6400000006</v>
      </c>
      <c r="W1087" s="46">
        <f t="shared" si="50"/>
        <v>2477787.41</v>
      </c>
    </row>
    <row r="1088" spans="1:23" x14ac:dyDescent="0.2">
      <c r="A1088" s="26" t="s">
        <v>2109</v>
      </c>
      <c r="B1088" s="9">
        <v>800102896</v>
      </c>
      <c r="C1088" s="6" t="s">
        <v>2106</v>
      </c>
      <c r="D1088" s="6" t="s">
        <v>2110</v>
      </c>
      <c r="E1088" s="9" t="s">
        <v>16</v>
      </c>
      <c r="F1088" s="19">
        <v>34386</v>
      </c>
      <c r="G1088" s="19">
        <v>51814807739.5</v>
      </c>
      <c r="H1088" s="20">
        <v>18755850031</v>
      </c>
      <c r="I1088" s="7">
        <v>0</v>
      </c>
      <c r="J1088" s="7">
        <v>18755850031</v>
      </c>
      <c r="K1088" s="13">
        <v>0</v>
      </c>
      <c r="L1088" s="18">
        <v>504439894.13999999</v>
      </c>
      <c r="M1088" s="69">
        <v>0</v>
      </c>
      <c r="N1088" s="13">
        <v>0</v>
      </c>
      <c r="O1088" s="14">
        <v>0</v>
      </c>
      <c r="P1088" s="28">
        <v>1327715639.55</v>
      </c>
      <c r="Q1088" s="30">
        <v>31226802174.810001</v>
      </c>
      <c r="S1088" s="91">
        <v>51814807739.5</v>
      </c>
      <c r="T1088" s="43">
        <f t="shared" si="48"/>
        <v>207259231</v>
      </c>
      <c r="U1088" s="43">
        <f>VLOOKUP(A1088,'IVC - CÁLCULO INICIAL'!$A$12:$U$1118,21,0)</f>
        <v>140670296.63999999</v>
      </c>
      <c r="V1088" s="43">
        <f t="shared" si="49"/>
        <v>66588934.360000014</v>
      </c>
      <c r="W1088" s="46">
        <f t="shared" si="50"/>
        <v>16647233.59</v>
      </c>
    </row>
    <row r="1089" spans="1:23" x14ac:dyDescent="0.2">
      <c r="A1089" s="26" t="s">
        <v>2111</v>
      </c>
      <c r="B1089" s="9">
        <v>891200461</v>
      </c>
      <c r="C1089" s="6" t="s">
        <v>2106</v>
      </c>
      <c r="D1089" s="6" t="s">
        <v>2112</v>
      </c>
      <c r="E1089" s="9" t="s">
        <v>16</v>
      </c>
      <c r="F1089" s="19">
        <v>57271</v>
      </c>
      <c r="G1089" s="19">
        <v>86153736380.779999</v>
      </c>
      <c r="H1089" s="20">
        <v>31231996620</v>
      </c>
      <c r="I1089" s="7">
        <v>0</v>
      </c>
      <c r="J1089" s="7">
        <v>31231996620</v>
      </c>
      <c r="K1089" s="13">
        <v>0</v>
      </c>
      <c r="L1089" s="18">
        <v>1201536634.77</v>
      </c>
      <c r="M1089" s="69">
        <v>0</v>
      </c>
      <c r="N1089" s="13">
        <v>0</v>
      </c>
      <c r="O1089" s="14">
        <v>0</v>
      </c>
      <c r="P1089" s="28">
        <v>2218424713.1300001</v>
      </c>
      <c r="Q1089" s="30">
        <v>51501778412.880005</v>
      </c>
      <c r="S1089" s="91">
        <v>86153736380.779999</v>
      </c>
      <c r="T1089" s="43">
        <f t="shared" si="48"/>
        <v>344614946</v>
      </c>
      <c r="U1089" s="43">
        <f>VLOOKUP(A1089,'IVC - CÁLCULO INICIAL'!$A$12:$U$1118,21,0)</f>
        <v>233895911.36000001</v>
      </c>
      <c r="V1089" s="43">
        <f t="shared" si="49"/>
        <v>110719034.63999999</v>
      </c>
      <c r="W1089" s="46">
        <f t="shared" si="50"/>
        <v>27679758.66</v>
      </c>
    </row>
    <row r="1090" spans="1:23" x14ac:dyDescent="0.2">
      <c r="A1090" s="26" t="s">
        <v>2113</v>
      </c>
      <c r="B1090" s="9">
        <v>800229887</v>
      </c>
      <c r="C1090" s="6" t="s">
        <v>2106</v>
      </c>
      <c r="D1090" s="6" t="s">
        <v>2114</v>
      </c>
      <c r="E1090" s="9" t="s">
        <v>16</v>
      </c>
      <c r="F1090" s="19">
        <v>11959</v>
      </c>
      <c r="G1090" s="19">
        <v>18906598727.209999</v>
      </c>
      <c r="H1090" s="20">
        <v>6493672194</v>
      </c>
      <c r="I1090" s="7">
        <v>0</v>
      </c>
      <c r="J1090" s="7">
        <v>6493672194</v>
      </c>
      <c r="K1090" s="13">
        <v>0</v>
      </c>
      <c r="L1090" s="18">
        <v>131172254.73999999</v>
      </c>
      <c r="M1090" s="69">
        <v>0</v>
      </c>
      <c r="N1090" s="13">
        <v>0</v>
      </c>
      <c r="O1090" s="14">
        <v>0</v>
      </c>
      <c r="P1090" s="28">
        <v>461040956.39999998</v>
      </c>
      <c r="Q1090" s="30">
        <v>11820713322.07</v>
      </c>
      <c r="S1090" s="91">
        <v>18906598727.209999</v>
      </c>
      <c r="T1090" s="43">
        <f t="shared" si="48"/>
        <v>75626395</v>
      </c>
      <c r="U1090" s="43">
        <f>VLOOKUP(A1090,'IVC - CÁLCULO INICIAL'!$A$12:$U$1118,21,0)</f>
        <v>51328895.359999999</v>
      </c>
      <c r="V1090" s="43">
        <f t="shared" si="49"/>
        <v>24297499.640000001</v>
      </c>
      <c r="W1090" s="46">
        <f t="shared" si="50"/>
        <v>6074374.9100000001</v>
      </c>
    </row>
    <row r="1091" spans="1:23" x14ac:dyDescent="0.2">
      <c r="A1091" s="26" t="s">
        <v>2115</v>
      </c>
      <c r="B1091" s="9">
        <v>800222489</v>
      </c>
      <c r="C1091" s="6" t="s">
        <v>2106</v>
      </c>
      <c r="D1091" s="6" t="s">
        <v>2116</v>
      </c>
      <c r="E1091" s="9" t="s">
        <v>16</v>
      </c>
      <c r="F1091" s="19">
        <v>15671</v>
      </c>
      <c r="G1091" s="19">
        <v>23759472602.040001</v>
      </c>
      <c r="H1091" s="20">
        <v>8511277939</v>
      </c>
      <c r="I1091" s="7">
        <v>0</v>
      </c>
      <c r="J1091" s="7">
        <v>8511277939</v>
      </c>
      <c r="K1091" s="13">
        <v>0</v>
      </c>
      <c r="L1091" s="18">
        <v>175160507.56</v>
      </c>
      <c r="M1091" s="69">
        <v>0</v>
      </c>
      <c r="N1091" s="13">
        <v>0</v>
      </c>
      <c r="O1091" s="14">
        <v>0</v>
      </c>
      <c r="P1091" s="28">
        <v>606878065.38999999</v>
      </c>
      <c r="Q1091" s="30">
        <v>14466156090.090002</v>
      </c>
      <c r="S1091" s="91">
        <v>23759472602.040001</v>
      </c>
      <c r="T1091" s="43">
        <f t="shared" si="48"/>
        <v>95037890</v>
      </c>
      <c r="U1091" s="43">
        <f>VLOOKUP(A1091,'IVC - CÁLCULO INICIAL'!$A$12:$U$1118,21,0)</f>
        <v>64503801.359999999</v>
      </c>
      <c r="V1091" s="43">
        <f t="shared" si="49"/>
        <v>30534088.640000001</v>
      </c>
      <c r="W1091" s="46">
        <f t="shared" si="50"/>
        <v>7633522.1600000001</v>
      </c>
    </row>
    <row r="1092" spans="1:23" x14ac:dyDescent="0.2">
      <c r="A1092" s="26" t="s">
        <v>2117</v>
      </c>
      <c r="B1092" s="9">
        <v>891200513</v>
      </c>
      <c r="C1092" s="6" t="s">
        <v>2106</v>
      </c>
      <c r="D1092" s="6" t="s">
        <v>2118</v>
      </c>
      <c r="E1092" s="9" t="s">
        <v>16</v>
      </c>
      <c r="F1092" s="19">
        <v>18881</v>
      </c>
      <c r="G1092" s="19">
        <v>26950517072.09</v>
      </c>
      <c r="H1092" s="20">
        <v>10066546935</v>
      </c>
      <c r="I1092" s="7">
        <v>0</v>
      </c>
      <c r="J1092" s="7">
        <v>10066546935</v>
      </c>
      <c r="K1092" s="13">
        <v>0</v>
      </c>
      <c r="L1092" s="18">
        <v>212609204.81</v>
      </c>
      <c r="M1092" s="69">
        <v>0</v>
      </c>
      <c r="N1092" s="13">
        <v>0</v>
      </c>
      <c r="O1092" s="14">
        <v>0</v>
      </c>
      <c r="P1092" s="28">
        <v>723322551.51999998</v>
      </c>
      <c r="Q1092" s="30">
        <v>15948038380.76</v>
      </c>
      <c r="S1092" s="91">
        <v>26950517072.09</v>
      </c>
      <c r="T1092" s="43">
        <f t="shared" si="48"/>
        <v>107802068</v>
      </c>
      <c r="U1092" s="43">
        <f>VLOOKUP(A1092,'IVC - CÁLCULO INICIAL'!$A$12:$U$1118,21,0)</f>
        <v>73167062</v>
      </c>
      <c r="V1092" s="43">
        <f t="shared" si="49"/>
        <v>34635006</v>
      </c>
      <c r="W1092" s="46">
        <f t="shared" si="50"/>
        <v>8658751.5</v>
      </c>
    </row>
    <row r="1093" spans="1:23" x14ac:dyDescent="0.2">
      <c r="A1093" s="26" t="s">
        <v>2119</v>
      </c>
      <c r="B1093" s="9">
        <v>891201645</v>
      </c>
      <c r="C1093" s="6" t="s">
        <v>2106</v>
      </c>
      <c r="D1093" s="6" t="s">
        <v>2120</v>
      </c>
      <c r="E1093" s="9" t="s">
        <v>16</v>
      </c>
      <c r="F1093" s="19">
        <v>11748</v>
      </c>
      <c r="G1093" s="19">
        <v>19546536474.369999</v>
      </c>
      <c r="H1093" s="20">
        <v>6363129117</v>
      </c>
      <c r="I1093" s="7">
        <v>0</v>
      </c>
      <c r="J1093" s="7">
        <v>6363129117</v>
      </c>
      <c r="K1093" s="13">
        <v>0</v>
      </c>
      <c r="L1093" s="18">
        <v>184819617.09</v>
      </c>
      <c r="M1093" s="69">
        <v>0</v>
      </c>
      <c r="N1093" s="13">
        <v>0</v>
      </c>
      <c r="O1093" s="14">
        <v>0</v>
      </c>
      <c r="P1093" s="28">
        <v>455954518.36000001</v>
      </c>
      <c r="Q1093" s="30">
        <v>12542633221.919998</v>
      </c>
      <c r="S1093" s="91">
        <v>19546536474.369999</v>
      </c>
      <c r="T1093" s="43">
        <f t="shared" si="48"/>
        <v>78186146</v>
      </c>
      <c r="U1093" s="43">
        <f>VLOOKUP(A1093,'IVC - CÁLCULO INICIAL'!$A$12:$U$1118,21,0)</f>
        <v>53066241.359999999</v>
      </c>
      <c r="V1093" s="43">
        <f t="shared" si="49"/>
        <v>25119904.640000001</v>
      </c>
      <c r="W1093" s="46">
        <f t="shared" si="50"/>
        <v>6279976.1600000001</v>
      </c>
    </row>
    <row r="1094" spans="1:23" x14ac:dyDescent="0.2">
      <c r="A1094" s="26" t="s">
        <v>2121</v>
      </c>
      <c r="B1094" s="9">
        <v>800102903</v>
      </c>
      <c r="C1094" s="6" t="s">
        <v>2106</v>
      </c>
      <c r="D1094" s="6" t="s">
        <v>193</v>
      </c>
      <c r="E1094" s="9" t="s">
        <v>16</v>
      </c>
      <c r="F1094" s="19">
        <v>4780</v>
      </c>
      <c r="G1094" s="19">
        <v>8321822783.3500004</v>
      </c>
      <c r="H1094" s="20">
        <v>2541111426</v>
      </c>
      <c r="I1094" s="7">
        <v>0</v>
      </c>
      <c r="J1094" s="7">
        <v>2541111426</v>
      </c>
      <c r="K1094" s="13">
        <v>0</v>
      </c>
      <c r="L1094" s="18">
        <v>49578797.049999997</v>
      </c>
      <c r="M1094" s="69">
        <v>0</v>
      </c>
      <c r="N1094" s="13">
        <v>0</v>
      </c>
      <c r="O1094" s="14">
        <v>0</v>
      </c>
      <c r="P1094" s="28">
        <v>185557919.03</v>
      </c>
      <c r="Q1094" s="30">
        <v>5545574641.2700005</v>
      </c>
      <c r="S1094" s="91">
        <v>8321822783.3500004</v>
      </c>
      <c r="T1094" s="43">
        <f t="shared" si="48"/>
        <v>33287291</v>
      </c>
      <c r="U1094" s="43">
        <f>VLOOKUP(A1094,'IVC - CÁLCULO INICIAL'!$A$12:$U$1118,21,0)</f>
        <v>22592639.359999999</v>
      </c>
      <c r="V1094" s="43">
        <f t="shared" si="49"/>
        <v>10694651.640000001</v>
      </c>
      <c r="W1094" s="46">
        <f t="shared" si="50"/>
        <v>2673662.91</v>
      </c>
    </row>
    <row r="1095" spans="1:23" x14ac:dyDescent="0.2">
      <c r="A1095" s="26" t="s">
        <v>2122</v>
      </c>
      <c r="B1095" s="9">
        <v>800252922</v>
      </c>
      <c r="C1095" s="6" t="s">
        <v>2106</v>
      </c>
      <c r="D1095" s="6" t="s">
        <v>1809</v>
      </c>
      <c r="E1095" s="9" t="s">
        <v>16</v>
      </c>
      <c r="F1095" s="19">
        <v>18375</v>
      </c>
      <c r="G1095" s="19">
        <v>26495723979.110001</v>
      </c>
      <c r="H1095" s="20">
        <v>9965707904</v>
      </c>
      <c r="I1095" s="7">
        <v>0</v>
      </c>
      <c r="J1095" s="7">
        <v>9965707904</v>
      </c>
      <c r="K1095" s="13">
        <v>0</v>
      </c>
      <c r="L1095" s="18">
        <v>180020651.65000001</v>
      </c>
      <c r="M1095" s="69">
        <v>0</v>
      </c>
      <c r="N1095" s="13">
        <v>0</v>
      </c>
      <c r="O1095" s="14">
        <v>0</v>
      </c>
      <c r="P1095" s="28">
        <v>702705004.96000004</v>
      </c>
      <c r="Q1095" s="30">
        <v>15647290418.5</v>
      </c>
      <c r="S1095" s="91">
        <v>26495723979.110001</v>
      </c>
      <c r="T1095" s="43">
        <f t="shared" si="48"/>
        <v>105982896</v>
      </c>
      <c r="U1095" s="43">
        <f>VLOOKUP(A1095,'IVC - CÁLCULO INICIAL'!$A$12:$U$1118,21,0)</f>
        <v>71932359.359999999</v>
      </c>
      <c r="V1095" s="43">
        <f t="shared" si="49"/>
        <v>34050536.640000001</v>
      </c>
      <c r="W1095" s="46">
        <f t="shared" si="50"/>
        <v>8512634.1600000001</v>
      </c>
    </row>
    <row r="1096" spans="1:23" x14ac:dyDescent="0.2">
      <c r="A1096" s="26" t="s">
        <v>2123</v>
      </c>
      <c r="B1096" s="9">
        <v>800102906</v>
      </c>
      <c r="C1096" s="6" t="s">
        <v>2106</v>
      </c>
      <c r="D1096" s="6" t="s">
        <v>1610</v>
      </c>
      <c r="E1096" s="9" t="s">
        <v>16</v>
      </c>
      <c r="F1096" s="19">
        <v>6939</v>
      </c>
      <c r="G1096" s="19">
        <v>11894276658.799999</v>
      </c>
      <c r="H1096" s="20">
        <v>3780153881</v>
      </c>
      <c r="I1096" s="7">
        <v>0</v>
      </c>
      <c r="J1096" s="7">
        <v>3780153881</v>
      </c>
      <c r="K1096" s="13">
        <v>0</v>
      </c>
      <c r="L1096" s="18">
        <v>77013070.900000006</v>
      </c>
      <c r="M1096" s="69">
        <v>0</v>
      </c>
      <c r="N1096" s="13">
        <v>0</v>
      </c>
      <c r="O1096" s="14">
        <v>0</v>
      </c>
      <c r="P1096" s="28">
        <v>269270593.94999999</v>
      </c>
      <c r="Q1096" s="30">
        <v>7767839112.9499998</v>
      </c>
      <c r="S1096" s="91">
        <v>11894276658.799999</v>
      </c>
      <c r="T1096" s="43">
        <f t="shared" si="48"/>
        <v>47577107</v>
      </c>
      <c r="U1096" s="43">
        <f>VLOOKUP(A1096,'IVC - CÁLCULO INICIAL'!$A$12:$U$1118,21,0)</f>
        <v>32291376</v>
      </c>
      <c r="V1096" s="43">
        <f t="shared" si="49"/>
        <v>15285731</v>
      </c>
      <c r="W1096" s="46">
        <f t="shared" si="50"/>
        <v>3821432.75</v>
      </c>
    </row>
    <row r="1097" spans="1:23" x14ac:dyDescent="0.2">
      <c r="A1097" s="26" t="s">
        <v>2124</v>
      </c>
      <c r="B1097" s="9">
        <v>800102912</v>
      </c>
      <c r="C1097" s="6" t="s">
        <v>2106</v>
      </c>
      <c r="D1097" s="6" t="s">
        <v>2125</v>
      </c>
      <c r="E1097" s="9" t="s">
        <v>16</v>
      </c>
      <c r="F1097" s="19">
        <v>34146</v>
      </c>
      <c r="G1097" s="19">
        <v>51262036020.870003</v>
      </c>
      <c r="H1097" s="20">
        <v>18574007091</v>
      </c>
      <c r="I1097" s="7">
        <v>0</v>
      </c>
      <c r="J1097" s="7">
        <v>18574007091</v>
      </c>
      <c r="K1097" s="13">
        <v>0</v>
      </c>
      <c r="L1097" s="18">
        <v>642881149.97000003</v>
      </c>
      <c r="M1097" s="69">
        <v>0</v>
      </c>
      <c r="N1097" s="13">
        <v>0</v>
      </c>
      <c r="O1097" s="14">
        <v>0</v>
      </c>
      <c r="P1097" s="28">
        <v>1312689292.05</v>
      </c>
      <c r="Q1097" s="30">
        <v>30732458487.850002</v>
      </c>
      <c r="S1097" s="91">
        <v>51262036020.870003</v>
      </c>
      <c r="T1097" s="43">
        <f t="shared" si="48"/>
        <v>205048144</v>
      </c>
      <c r="U1097" s="43">
        <f>VLOOKUP(A1097,'IVC - CÁLCULO INICIAL'!$A$12:$U$1118,21,0)</f>
        <v>139169595.36000001</v>
      </c>
      <c r="V1097" s="43">
        <f t="shared" si="49"/>
        <v>65878548.639999986</v>
      </c>
      <c r="W1097" s="46">
        <f t="shared" si="50"/>
        <v>16469637.16</v>
      </c>
    </row>
    <row r="1098" spans="1:23" x14ac:dyDescent="0.2">
      <c r="A1098" s="26" t="s">
        <v>2126</v>
      </c>
      <c r="B1098" s="9">
        <v>800054249</v>
      </c>
      <c r="C1098" s="6" t="s">
        <v>2106</v>
      </c>
      <c r="D1098" s="6" t="s">
        <v>2127</v>
      </c>
      <c r="E1098" s="9" t="s">
        <v>16</v>
      </c>
      <c r="F1098" s="19">
        <v>20953</v>
      </c>
      <c r="G1098" s="19">
        <v>31725360899.380001</v>
      </c>
      <c r="H1098" s="20">
        <v>11396901139</v>
      </c>
      <c r="I1098" s="7">
        <v>0</v>
      </c>
      <c r="J1098" s="7">
        <v>11396901139</v>
      </c>
      <c r="K1098" s="13">
        <v>0</v>
      </c>
      <c r="L1098" s="18">
        <v>337811883.43000001</v>
      </c>
      <c r="M1098" s="69">
        <v>0</v>
      </c>
      <c r="N1098" s="13">
        <v>0</v>
      </c>
      <c r="O1098" s="14">
        <v>0</v>
      </c>
      <c r="P1098" s="28">
        <v>804744387.92999995</v>
      </c>
      <c r="Q1098" s="30">
        <v>19185903489.02</v>
      </c>
      <c r="S1098" s="91">
        <v>31725360899.380001</v>
      </c>
      <c r="T1098" s="43">
        <f t="shared" si="48"/>
        <v>126901444</v>
      </c>
      <c r="U1098" s="43">
        <f>VLOOKUP(A1098,'IVC - CÁLCULO INICIAL'!$A$12:$U$1118,21,0)</f>
        <v>86130126</v>
      </c>
      <c r="V1098" s="43">
        <f t="shared" si="49"/>
        <v>40771318</v>
      </c>
      <c r="W1098" s="46">
        <f t="shared" si="50"/>
        <v>10192829.5</v>
      </c>
    </row>
    <row r="1099" spans="1:23" x14ac:dyDescent="0.2">
      <c r="A1099" s="26" t="s">
        <v>2128</v>
      </c>
      <c r="B1099" s="9">
        <v>892400038</v>
      </c>
      <c r="C1099" s="6" t="s">
        <v>2129</v>
      </c>
      <c r="D1099" s="6" t="s">
        <v>1799</v>
      </c>
      <c r="E1099" s="9" t="s">
        <v>2130</v>
      </c>
      <c r="F1099" s="19">
        <v>18595</v>
      </c>
      <c r="G1099" s="19">
        <v>43415586994.650002</v>
      </c>
      <c r="H1099" s="20">
        <v>9985605620</v>
      </c>
      <c r="I1099" s="7">
        <v>0</v>
      </c>
      <c r="J1099" s="7">
        <v>9985605620</v>
      </c>
      <c r="K1099" s="13">
        <v>0</v>
      </c>
      <c r="L1099" s="18">
        <v>0</v>
      </c>
      <c r="M1099" s="69">
        <v>0</v>
      </c>
      <c r="N1099" s="13">
        <v>0</v>
      </c>
      <c r="O1099" s="14">
        <v>1368334473.3199999</v>
      </c>
      <c r="P1099" s="28">
        <v>3555813058.21</v>
      </c>
      <c r="Q1099" s="30">
        <v>28505833843.120003</v>
      </c>
      <c r="S1099" s="91">
        <v>43415586994.650002</v>
      </c>
      <c r="T1099" s="43">
        <f t="shared" si="48"/>
        <v>173662348</v>
      </c>
      <c r="U1099" s="43">
        <f>VLOOKUP(A1099,'IVC - CÁLCULO INICIAL'!$A$12:$U$1118,21,0)</f>
        <v>117867532</v>
      </c>
      <c r="V1099" s="43">
        <f t="shared" si="49"/>
        <v>55794816</v>
      </c>
      <c r="W1099" s="46">
        <f t="shared" si="50"/>
        <v>13948704</v>
      </c>
    </row>
    <row r="1100" spans="1:23" x14ac:dyDescent="0.2">
      <c r="A1100" s="26" t="s">
        <v>2131</v>
      </c>
      <c r="B1100" s="9">
        <v>800103021</v>
      </c>
      <c r="C1100" s="6" t="s">
        <v>2129</v>
      </c>
      <c r="D1100" s="6" t="s">
        <v>1511</v>
      </c>
      <c r="E1100" s="9" t="s">
        <v>2130</v>
      </c>
      <c r="F1100" s="19">
        <v>1322</v>
      </c>
      <c r="G1100" s="19">
        <v>3064465908.73</v>
      </c>
      <c r="H1100" s="20">
        <v>697770160</v>
      </c>
      <c r="I1100" s="7">
        <v>0</v>
      </c>
      <c r="J1100" s="7">
        <v>697770160</v>
      </c>
      <c r="K1100" s="13">
        <v>0</v>
      </c>
      <c r="L1100" s="18">
        <v>77225514.689999998</v>
      </c>
      <c r="M1100" s="69">
        <v>0</v>
      </c>
      <c r="N1100" s="13">
        <v>0</v>
      </c>
      <c r="O1100" s="14">
        <v>0</v>
      </c>
      <c r="P1100" s="28">
        <v>251167614.19</v>
      </c>
      <c r="Q1100" s="30">
        <v>2038302619.8499999</v>
      </c>
      <c r="S1100" s="91">
        <v>3064465908.73</v>
      </c>
      <c r="T1100" s="43">
        <f t="shared" si="48"/>
        <v>12257864</v>
      </c>
      <c r="U1100" s="43">
        <f>VLOOKUP(A1100,'IVC - CÁLCULO INICIAL'!$A$12:$U$1118,21,0)</f>
        <v>8319616.6399999997</v>
      </c>
      <c r="V1100" s="43">
        <f t="shared" si="49"/>
        <v>3938247.3600000003</v>
      </c>
      <c r="W1100" s="46">
        <f t="shared" si="50"/>
        <v>984561.84</v>
      </c>
    </row>
    <row r="1101" spans="1:23" x14ac:dyDescent="0.2">
      <c r="A1101" s="26" t="s">
        <v>2132</v>
      </c>
      <c r="B1101" s="9">
        <v>899999336</v>
      </c>
      <c r="C1101" s="6" t="s">
        <v>2133</v>
      </c>
      <c r="D1101" s="6" t="s">
        <v>2134</v>
      </c>
      <c r="E1101" s="9" t="s">
        <v>16</v>
      </c>
      <c r="F1101" s="19">
        <v>13976</v>
      </c>
      <c r="G1101" s="19">
        <v>20759806648.990002</v>
      </c>
      <c r="H1101" s="20">
        <v>7420431345</v>
      </c>
      <c r="I1101" s="7">
        <v>0</v>
      </c>
      <c r="J1101" s="7">
        <v>7420431345</v>
      </c>
      <c r="K1101" s="13">
        <v>0</v>
      </c>
      <c r="L1101" s="18">
        <v>0</v>
      </c>
      <c r="M1101" s="69">
        <v>0</v>
      </c>
      <c r="N1101" s="13">
        <v>0</v>
      </c>
      <c r="O1101" s="14">
        <v>2808434720.25</v>
      </c>
      <c r="P1101" s="28">
        <v>701541403.11000001</v>
      </c>
      <c r="Q1101" s="30">
        <v>9829399180.6300011</v>
      </c>
      <c r="S1101" s="91">
        <v>20759806648.990002</v>
      </c>
      <c r="T1101" s="43">
        <f t="shared" ref="T1101:T1117" si="51">+ROUND(S1101*0.004,0)</f>
        <v>83039227</v>
      </c>
      <c r="U1101" s="43">
        <f>VLOOKUP(A1101,'IVC - CÁLCULO INICIAL'!$A$12:$U$1118,21,0)</f>
        <v>56360108</v>
      </c>
      <c r="V1101" s="43">
        <f t="shared" ref="V1101:V1118" si="52">+T1101-U1101</f>
        <v>26679119</v>
      </c>
      <c r="W1101" s="46">
        <f t="shared" ref="W1101:W1118" si="53">ROUND(V1101/4,2)</f>
        <v>6669779.75</v>
      </c>
    </row>
    <row r="1102" spans="1:23" x14ac:dyDescent="0.2">
      <c r="A1102" s="26" t="s">
        <v>2135</v>
      </c>
      <c r="B1102" s="9">
        <v>892099149</v>
      </c>
      <c r="C1102" s="6" t="s">
        <v>2136</v>
      </c>
      <c r="D1102" s="6" t="s">
        <v>2137</v>
      </c>
      <c r="E1102" s="9" t="s">
        <v>16</v>
      </c>
      <c r="F1102" s="19">
        <v>7479</v>
      </c>
      <c r="G1102" s="19">
        <v>10743281151.49</v>
      </c>
      <c r="H1102" s="20">
        <v>3851600545</v>
      </c>
      <c r="I1102" s="7">
        <v>0</v>
      </c>
      <c r="J1102" s="7">
        <v>3851600545</v>
      </c>
      <c r="K1102" s="13">
        <v>0</v>
      </c>
      <c r="L1102" s="18">
        <v>0</v>
      </c>
      <c r="M1102" s="69">
        <v>0</v>
      </c>
      <c r="N1102" s="13">
        <v>0</v>
      </c>
      <c r="O1102" s="14">
        <v>1333276966.97</v>
      </c>
      <c r="P1102" s="28">
        <v>724692778.79999995</v>
      </c>
      <c r="Q1102" s="30">
        <v>4833710860.7199993</v>
      </c>
      <c r="S1102" s="91">
        <v>10743281151.49</v>
      </c>
      <c r="T1102" s="43">
        <f t="shared" si="51"/>
        <v>42973125</v>
      </c>
      <c r="U1102" s="43">
        <f>VLOOKUP(A1102,'IVC - CÁLCULO INICIAL'!$A$12:$U$1118,21,0)</f>
        <v>29166576.640000001</v>
      </c>
      <c r="V1102" s="43">
        <f t="shared" si="52"/>
        <v>13806548.359999999</v>
      </c>
      <c r="W1102" s="46">
        <f t="shared" si="53"/>
        <v>3451637.09</v>
      </c>
    </row>
    <row r="1103" spans="1:23" x14ac:dyDescent="0.2">
      <c r="A1103" s="26" t="s">
        <v>2138</v>
      </c>
      <c r="B1103" s="9">
        <v>845000021</v>
      </c>
      <c r="C1103" s="6" t="s">
        <v>2139</v>
      </c>
      <c r="D1103" s="6" t="s">
        <v>2140</v>
      </c>
      <c r="E1103" s="9" t="s">
        <v>16</v>
      </c>
      <c r="F1103" s="19">
        <v>4108</v>
      </c>
      <c r="G1103" s="19">
        <v>5062639120.3900003</v>
      </c>
      <c r="H1103" s="20">
        <v>1905546362</v>
      </c>
      <c r="I1103" s="7">
        <v>0</v>
      </c>
      <c r="J1103" s="7">
        <v>1905546362</v>
      </c>
      <c r="K1103" s="13">
        <v>0</v>
      </c>
      <c r="L1103" s="18">
        <v>0</v>
      </c>
      <c r="M1103" s="69">
        <v>0</v>
      </c>
      <c r="N1103" s="13">
        <v>0</v>
      </c>
      <c r="O1103" s="14">
        <v>976528021.89999998</v>
      </c>
      <c r="P1103" s="28">
        <v>213110255.38</v>
      </c>
      <c r="Q1103" s="30">
        <v>1967454481.1100001</v>
      </c>
      <c r="S1103" s="91">
        <v>5062639120.3900003</v>
      </c>
      <c r="T1103" s="43">
        <f t="shared" si="51"/>
        <v>20250556</v>
      </c>
      <c r="U1103" s="43">
        <f>VLOOKUP(A1103,'IVC - CÁLCULO INICIAL'!$A$12:$U$1118,21,0)</f>
        <v>13744390.640000001</v>
      </c>
      <c r="V1103" s="43">
        <f t="shared" si="52"/>
        <v>6506165.3599999994</v>
      </c>
      <c r="W1103" s="46">
        <f t="shared" si="53"/>
        <v>1626541.34</v>
      </c>
    </row>
    <row r="1104" spans="1:23" x14ac:dyDescent="0.2">
      <c r="A1104" s="26" t="s">
        <v>2141</v>
      </c>
      <c r="B1104" s="9">
        <v>899999302</v>
      </c>
      <c r="C1104" s="6" t="s">
        <v>2133</v>
      </c>
      <c r="D1104" s="6" t="s">
        <v>2142</v>
      </c>
      <c r="E1104" s="9" t="s">
        <v>16</v>
      </c>
      <c r="F1104" s="19">
        <v>38255</v>
      </c>
      <c r="G1104" s="19">
        <v>52315960330.760002</v>
      </c>
      <c r="H1104" s="20">
        <v>20686326409</v>
      </c>
      <c r="I1104" s="7">
        <v>0</v>
      </c>
      <c r="J1104" s="7">
        <v>20686326409</v>
      </c>
      <c r="K1104" s="13">
        <v>0</v>
      </c>
      <c r="L1104" s="18">
        <v>1408068898.24</v>
      </c>
      <c r="M1104" s="69">
        <v>0</v>
      </c>
      <c r="N1104" s="13">
        <v>0</v>
      </c>
      <c r="O1104" s="14">
        <v>0</v>
      </c>
      <c r="P1104" s="28">
        <v>1923787573.1600001</v>
      </c>
      <c r="Q1104" s="30">
        <v>28297777450.360001</v>
      </c>
      <c r="S1104" s="91">
        <v>52315960330.760002</v>
      </c>
      <c r="T1104" s="43">
        <f t="shared" si="51"/>
        <v>209263841</v>
      </c>
      <c r="U1104" s="43">
        <f>VLOOKUP(A1104,'IVC - CÁLCULO INICIAL'!$A$12:$U$1118,21,0)</f>
        <v>142030859.36000001</v>
      </c>
      <c r="V1104" s="43">
        <f t="shared" si="52"/>
        <v>67232981.639999986</v>
      </c>
      <c r="W1104" s="46">
        <f t="shared" si="53"/>
        <v>16808245.41</v>
      </c>
    </row>
    <row r="1105" spans="1:23" x14ac:dyDescent="0.2">
      <c r="A1105" s="26" t="s">
        <v>2143</v>
      </c>
      <c r="B1105" s="9">
        <v>800103161</v>
      </c>
      <c r="C1105" s="6" t="s">
        <v>2133</v>
      </c>
      <c r="D1105" s="6" t="s">
        <v>2144</v>
      </c>
      <c r="E1105" s="9" t="s">
        <v>16</v>
      </c>
      <c r="F1105" s="19">
        <v>6546</v>
      </c>
      <c r="G1105" s="19">
        <v>8652389564.0799999</v>
      </c>
      <c r="H1105" s="20">
        <v>3553529724</v>
      </c>
      <c r="I1105" s="7">
        <v>0</v>
      </c>
      <c r="J1105" s="7">
        <v>3553529724</v>
      </c>
      <c r="K1105" s="13">
        <v>0</v>
      </c>
      <c r="L1105" s="18">
        <v>78603549.239999995</v>
      </c>
      <c r="M1105" s="69">
        <v>0</v>
      </c>
      <c r="N1105" s="13">
        <v>0</v>
      </c>
      <c r="O1105" s="14">
        <v>0</v>
      </c>
      <c r="P1105" s="28">
        <v>328084289.81</v>
      </c>
      <c r="Q1105" s="30">
        <v>4692172001.0299997</v>
      </c>
      <c r="S1105" s="91">
        <v>8652389564.0799999</v>
      </c>
      <c r="T1105" s="43">
        <f t="shared" si="51"/>
        <v>34609558</v>
      </c>
      <c r="U1105" s="43">
        <f>VLOOKUP(A1105,'IVC - CÁLCULO INICIAL'!$A$12:$U$1118,21,0)</f>
        <v>23490084.640000001</v>
      </c>
      <c r="V1105" s="43">
        <f t="shared" si="52"/>
        <v>11119473.359999999</v>
      </c>
      <c r="W1105" s="46">
        <f t="shared" si="53"/>
        <v>2779868.34</v>
      </c>
    </row>
    <row r="1106" spans="1:23" x14ac:dyDescent="0.2">
      <c r="A1106" s="8" t="s">
        <v>2145</v>
      </c>
      <c r="B1106" s="9">
        <v>892099105</v>
      </c>
      <c r="C1106" s="6" t="s">
        <v>2136</v>
      </c>
      <c r="D1106" s="6" t="s">
        <v>2146</v>
      </c>
      <c r="E1106" s="9" t="s">
        <v>16</v>
      </c>
      <c r="F1106" s="19">
        <v>31731</v>
      </c>
      <c r="G1106" s="19">
        <v>45675981634.459999</v>
      </c>
      <c r="H1106" s="20">
        <v>17215789218</v>
      </c>
      <c r="I1106" s="7">
        <v>0</v>
      </c>
      <c r="J1106" s="7">
        <v>17215789218</v>
      </c>
      <c r="K1106" s="13">
        <v>0</v>
      </c>
      <c r="L1106" s="18">
        <v>360831913.69999999</v>
      </c>
      <c r="M1106" s="69">
        <v>0</v>
      </c>
      <c r="N1106" s="13">
        <v>0</v>
      </c>
      <c r="O1106" s="14">
        <v>0</v>
      </c>
      <c r="P1106" s="28">
        <v>3406251746.9899998</v>
      </c>
      <c r="Q1106" s="30">
        <v>24693108755.769997</v>
      </c>
      <c r="S1106" s="91">
        <v>45675981634.459999</v>
      </c>
      <c r="T1106" s="43">
        <f t="shared" si="51"/>
        <v>182703927</v>
      </c>
      <c r="U1106" s="43">
        <f>VLOOKUP(A1106,'IVC - CÁLCULO INICIAL'!$A$12:$U$1118,21,0)</f>
        <v>124004202</v>
      </c>
      <c r="V1106" s="43">
        <f t="shared" si="52"/>
        <v>58699725</v>
      </c>
      <c r="W1106" s="46">
        <f t="shared" si="53"/>
        <v>14674931.25</v>
      </c>
    </row>
    <row r="1107" spans="1:23" x14ac:dyDescent="0.2">
      <c r="A1107" s="26" t="s">
        <v>2170</v>
      </c>
      <c r="B1107" s="9">
        <v>901362662</v>
      </c>
      <c r="C1107" s="6" t="s">
        <v>2136</v>
      </c>
      <c r="D1107" s="6" t="s">
        <v>2171</v>
      </c>
      <c r="E1107" s="9" t="s">
        <v>16</v>
      </c>
      <c r="F1107" s="19">
        <v>7404</v>
      </c>
      <c r="G1107" s="19">
        <v>9087256038.0400009</v>
      </c>
      <c r="H1107" s="20">
        <v>3959677683</v>
      </c>
      <c r="I1107" s="7">
        <v>0</v>
      </c>
      <c r="J1107" s="7">
        <v>3959677683</v>
      </c>
      <c r="K1107" s="13">
        <v>0</v>
      </c>
      <c r="L1107" s="18">
        <v>137579670.00999999</v>
      </c>
      <c r="M1107" s="69">
        <v>0</v>
      </c>
      <c r="N1107" s="13">
        <v>0</v>
      </c>
      <c r="O1107" s="14">
        <v>0</v>
      </c>
      <c r="P1107" s="28">
        <v>796227109.5</v>
      </c>
      <c r="Q1107" s="30">
        <v>4193771575.5300007</v>
      </c>
      <c r="S1107" s="91">
        <v>9087256038.0400009</v>
      </c>
      <c r="T1107" s="43">
        <f t="shared" si="51"/>
        <v>36349024</v>
      </c>
      <c r="U1107" s="43">
        <f>VLOOKUP(A1107,'IVC - CÁLCULO INICIAL'!$A$12:$U$1118,21,0)</f>
        <v>24670688.640000001</v>
      </c>
      <c r="V1107" s="43">
        <f t="shared" si="52"/>
        <v>11678335.359999999</v>
      </c>
      <c r="W1107" s="46">
        <f t="shared" si="53"/>
        <v>2919583.84</v>
      </c>
    </row>
    <row r="1108" spans="1:23" x14ac:dyDescent="0.2">
      <c r="A1108" s="26" t="s">
        <v>2147</v>
      </c>
      <c r="B1108" s="9">
        <v>800103180</v>
      </c>
      <c r="C1108" s="6" t="s">
        <v>2148</v>
      </c>
      <c r="D1108" s="6" t="s">
        <v>2149</v>
      </c>
      <c r="E1108" s="9" t="s">
        <v>16</v>
      </c>
      <c r="F1108" s="19">
        <v>44168</v>
      </c>
      <c r="G1108" s="19">
        <v>67443377368.330002</v>
      </c>
      <c r="H1108" s="20">
        <v>23891788721</v>
      </c>
      <c r="I1108" s="7">
        <v>0</v>
      </c>
      <c r="J1108" s="7">
        <v>23891788721</v>
      </c>
      <c r="K1108" s="13">
        <v>0</v>
      </c>
      <c r="L1108" s="18">
        <v>795120592.38</v>
      </c>
      <c r="M1108" s="69">
        <v>0</v>
      </c>
      <c r="N1108" s="13">
        <v>0</v>
      </c>
      <c r="O1108" s="14">
        <v>549779833.50999999</v>
      </c>
      <c r="P1108" s="28">
        <v>3956350802.98</v>
      </c>
      <c r="Q1108" s="30">
        <v>38250337418.459999</v>
      </c>
      <c r="S1108" s="91">
        <v>67443377368.330002</v>
      </c>
      <c r="T1108" s="43">
        <f t="shared" si="51"/>
        <v>269773509</v>
      </c>
      <c r="U1108" s="43">
        <f>VLOOKUP(A1108,'IVC - CÁLCULO INICIAL'!$A$12:$U$1118,21,0)</f>
        <v>183099780</v>
      </c>
      <c r="V1108" s="43">
        <f t="shared" si="52"/>
        <v>86673729</v>
      </c>
      <c r="W1108" s="46">
        <f t="shared" si="53"/>
        <v>21668432.25</v>
      </c>
    </row>
    <row r="1109" spans="1:23" x14ac:dyDescent="0.2">
      <c r="A1109" s="26" t="s">
        <v>2150</v>
      </c>
      <c r="B1109" s="9">
        <v>800191431</v>
      </c>
      <c r="C1109" s="6" t="s">
        <v>2148</v>
      </c>
      <c r="D1109" s="6" t="s">
        <v>326</v>
      </c>
      <c r="E1109" s="9" t="s">
        <v>16</v>
      </c>
      <c r="F1109" s="19">
        <v>7411</v>
      </c>
      <c r="G1109" s="19">
        <v>11328074721.6</v>
      </c>
      <c r="H1109" s="7">
        <v>3992954477</v>
      </c>
      <c r="I1109" s="7">
        <v>0</v>
      </c>
      <c r="J1109" s="7">
        <v>3992954477</v>
      </c>
      <c r="K1109" s="13">
        <v>0</v>
      </c>
      <c r="L1109" s="18">
        <v>86162521.099999994</v>
      </c>
      <c r="M1109" s="69">
        <v>0</v>
      </c>
      <c r="N1109" s="13">
        <v>0</v>
      </c>
      <c r="O1109" s="14">
        <v>0</v>
      </c>
      <c r="P1109" s="28">
        <v>662953633.07000005</v>
      </c>
      <c r="Q1109" s="30">
        <v>6586004090.4300003</v>
      </c>
      <c r="S1109" s="91">
        <v>11328074721.6</v>
      </c>
      <c r="T1109" s="43">
        <f t="shared" si="51"/>
        <v>45312299</v>
      </c>
      <c r="U1109" s="43">
        <f>VLOOKUP(A1109,'IVC - CÁLCULO INICIAL'!$A$12:$U$1118,21,0)</f>
        <v>30754212.640000001</v>
      </c>
      <c r="V1109" s="43">
        <f t="shared" si="52"/>
        <v>14558086.359999999</v>
      </c>
      <c r="W1109" s="46">
        <f t="shared" si="53"/>
        <v>3639521.59</v>
      </c>
    </row>
    <row r="1110" spans="1:23" x14ac:dyDescent="0.2">
      <c r="A1110" s="26" t="s">
        <v>2151</v>
      </c>
      <c r="B1110" s="9">
        <v>800191427</v>
      </c>
      <c r="C1110" s="6" t="s">
        <v>2148</v>
      </c>
      <c r="D1110" s="6" t="s">
        <v>2152</v>
      </c>
      <c r="E1110" s="9" t="s">
        <v>16</v>
      </c>
      <c r="F1110" s="19">
        <v>10936</v>
      </c>
      <c r="G1110" s="19">
        <v>17070609311.629999</v>
      </c>
      <c r="H1110" s="7">
        <v>5922348206</v>
      </c>
      <c r="I1110" s="7">
        <v>0</v>
      </c>
      <c r="J1110" s="7">
        <v>5922348206</v>
      </c>
      <c r="K1110" s="13">
        <v>0</v>
      </c>
      <c r="L1110" s="18">
        <v>123419670.84999999</v>
      </c>
      <c r="M1110" s="69">
        <v>0</v>
      </c>
      <c r="N1110" s="13">
        <v>0</v>
      </c>
      <c r="O1110" s="14">
        <v>0</v>
      </c>
      <c r="P1110" s="28">
        <v>987955762.42999995</v>
      </c>
      <c r="Q1110" s="30">
        <v>10036885672.349998</v>
      </c>
      <c r="S1110" s="91">
        <v>17070609311.629999</v>
      </c>
      <c r="T1110" s="43">
        <f t="shared" si="51"/>
        <v>68282437</v>
      </c>
      <c r="U1110" s="43">
        <f>VLOOKUP(A1110,'IVC - CÁLCULO INICIAL'!$A$12:$U$1118,21,0)</f>
        <v>46344428.640000001</v>
      </c>
      <c r="V1110" s="43">
        <f t="shared" si="52"/>
        <v>21938008.359999999</v>
      </c>
      <c r="W1110" s="46">
        <f t="shared" si="53"/>
        <v>5484502.0899999999</v>
      </c>
    </row>
    <row r="1111" spans="1:23" x14ac:dyDescent="0.2">
      <c r="A1111" s="26" t="s">
        <v>2153</v>
      </c>
      <c r="B1111" s="9">
        <v>800103198</v>
      </c>
      <c r="C1111" s="6" t="s">
        <v>2148</v>
      </c>
      <c r="D1111" s="6" t="s">
        <v>508</v>
      </c>
      <c r="E1111" s="9" t="s">
        <v>16</v>
      </c>
      <c r="F1111" s="19">
        <v>3652</v>
      </c>
      <c r="G1111" s="19">
        <v>6615135284.3900013</v>
      </c>
      <c r="H1111" s="7">
        <v>1923815297</v>
      </c>
      <c r="I1111" s="7">
        <v>0</v>
      </c>
      <c r="J1111" s="7">
        <v>1923815297</v>
      </c>
      <c r="K1111" s="13">
        <v>0</v>
      </c>
      <c r="L1111" s="18">
        <v>52625688.899999999</v>
      </c>
      <c r="M1111" s="69">
        <v>0</v>
      </c>
      <c r="N1111" s="13">
        <v>0</v>
      </c>
      <c r="O1111" s="14">
        <v>0</v>
      </c>
      <c r="P1111" s="28">
        <v>330616543.41000003</v>
      </c>
      <c r="Q1111" s="30">
        <v>4308077755.0800009</v>
      </c>
      <c r="S1111" s="91">
        <v>6615135284.3900013</v>
      </c>
      <c r="T1111" s="43">
        <f t="shared" si="51"/>
        <v>26460541</v>
      </c>
      <c r="U1111" s="43">
        <f>VLOOKUP(A1111,'IVC - CÁLCULO INICIAL'!$A$12:$U$1118,21,0)</f>
        <v>17959210.640000001</v>
      </c>
      <c r="V1111" s="43">
        <f t="shared" si="52"/>
        <v>8501330.3599999994</v>
      </c>
      <c r="W1111" s="46">
        <f t="shared" si="53"/>
        <v>2125332.59</v>
      </c>
    </row>
    <row r="1112" spans="1:23" x14ac:dyDescent="0.2">
      <c r="A1112" s="26" t="s">
        <v>2154</v>
      </c>
      <c r="B1112" s="9">
        <v>892099233</v>
      </c>
      <c r="C1112" s="6" t="s">
        <v>2139</v>
      </c>
      <c r="D1112" s="6" t="s">
        <v>2155</v>
      </c>
      <c r="E1112" s="9" t="s">
        <v>16</v>
      </c>
      <c r="F1112" s="19">
        <v>21132</v>
      </c>
      <c r="G1112" s="19">
        <v>30867554612.84</v>
      </c>
      <c r="H1112" s="7">
        <v>11441431664</v>
      </c>
      <c r="I1112" s="7">
        <v>0</v>
      </c>
      <c r="J1112" s="7">
        <v>11441431664</v>
      </c>
      <c r="K1112" s="13">
        <v>0</v>
      </c>
      <c r="L1112" s="18">
        <v>265472531.47</v>
      </c>
      <c r="M1112" s="69">
        <v>0</v>
      </c>
      <c r="N1112" s="13">
        <v>0</v>
      </c>
      <c r="O1112" s="14">
        <v>0</v>
      </c>
      <c r="P1112" s="28">
        <v>1308917539.1199999</v>
      </c>
      <c r="Q1112" s="30">
        <v>17851732878.25</v>
      </c>
      <c r="S1112" s="91">
        <v>30867554612.84</v>
      </c>
      <c r="T1112" s="43">
        <f t="shared" si="51"/>
        <v>123470218</v>
      </c>
      <c r="U1112" s="43">
        <f>VLOOKUP(A1112,'IVC - CÁLCULO INICIAL'!$A$12:$U$1118,21,0)</f>
        <v>83801296.640000001</v>
      </c>
      <c r="V1112" s="43">
        <f t="shared" si="52"/>
        <v>39668921.359999999</v>
      </c>
      <c r="W1112" s="46">
        <f t="shared" si="53"/>
        <v>9917230.3399999999</v>
      </c>
    </row>
    <row r="1113" spans="1:23" x14ac:dyDescent="0.2">
      <c r="A1113" s="26" t="s">
        <v>2156</v>
      </c>
      <c r="B1113" s="9">
        <v>832000605</v>
      </c>
      <c r="C1113" s="6" t="s">
        <v>2139</v>
      </c>
      <c r="D1113" s="6" t="s">
        <v>2157</v>
      </c>
      <c r="E1113" s="9" t="s">
        <v>16</v>
      </c>
      <c r="F1113" s="19">
        <v>2122</v>
      </c>
      <c r="G1113" s="19">
        <v>2870654996.3200002</v>
      </c>
      <c r="H1113" s="7">
        <v>1084869436</v>
      </c>
      <c r="I1113" s="7">
        <v>0</v>
      </c>
      <c r="J1113" s="7">
        <v>1084869436</v>
      </c>
      <c r="K1113" s="13">
        <v>0</v>
      </c>
      <c r="L1113" s="18">
        <v>36249049.200000003</v>
      </c>
      <c r="M1113" s="69">
        <v>0</v>
      </c>
      <c r="N1113" s="13">
        <v>0</v>
      </c>
      <c r="O1113" s="14">
        <v>0</v>
      </c>
      <c r="P1113" s="28">
        <v>125857455.68000001</v>
      </c>
      <c r="Q1113" s="30">
        <v>1623679055.4400001</v>
      </c>
      <c r="S1113" s="91">
        <v>2870654996.3200002</v>
      </c>
      <c r="T1113" s="43">
        <f t="shared" si="51"/>
        <v>11482620</v>
      </c>
      <c r="U1113" s="43">
        <f>VLOOKUP(A1113,'IVC - CÁLCULO INICIAL'!$A$12:$U$1118,21,0)</f>
        <v>7793446</v>
      </c>
      <c r="V1113" s="43">
        <f t="shared" si="52"/>
        <v>3689174</v>
      </c>
      <c r="W1113" s="46">
        <f t="shared" si="53"/>
        <v>922293.5</v>
      </c>
    </row>
    <row r="1114" spans="1:23" x14ac:dyDescent="0.2">
      <c r="A1114" s="26" t="s">
        <v>2158</v>
      </c>
      <c r="B1114" s="9">
        <v>832000219</v>
      </c>
      <c r="C1114" s="6" t="s">
        <v>2139</v>
      </c>
      <c r="D1114" s="6" t="s">
        <v>2159</v>
      </c>
      <c r="E1114" s="9" t="s">
        <v>16</v>
      </c>
      <c r="F1114" s="19">
        <v>1498</v>
      </c>
      <c r="G1114" s="19">
        <v>1931979147.5099998</v>
      </c>
      <c r="H1114" s="7">
        <v>799811428</v>
      </c>
      <c r="I1114" s="7">
        <v>0</v>
      </c>
      <c r="J1114" s="7">
        <v>799811428</v>
      </c>
      <c r="K1114" s="13">
        <v>0</v>
      </c>
      <c r="L1114" s="18">
        <v>36629118.93</v>
      </c>
      <c r="M1114" s="69">
        <v>0</v>
      </c>
      <c r="N1114" s="13">
        <v>0</v>
      </c>
      <c r="O1114" s="14">
        <v>0</v>
      </c>
      <c r="P1114" s="28">
        <v>92525630.760000005</v>
      </c>
      <c r="Q1114" s="30">
        <v>1003012969.8199999</v>
      </c>
      <c r="S1114" s="91">
        <v>1931979147.5099998</v>
      </c>
      <c r="T1114" s="43">
        <f t="shared" si="51"/>
        <v>7727917</v>
      </c>
      <c r="U1114" s="43">
        <f>VLOOKUP(A1114,'IVC - CÁLCULO INICIAL'!$A$12:$U$1118,21,0)</f>
        <v>5245066</v>
      </c>
      <c r="V1114" s="43">
        <f t="shared" si="52"/>
        <v>2482851</v>
      </c>
      <c r="W1114" s="46">
        <f t="shared" si="53"/>
        <v>620712.75</v>
      </c>
    </row>
    <row r="1115" spans="1:23" x14ac:dyDescent="0.2">
      <c r="A1115" s="26" t="s">
        <v>2160</v>
      </c>
      <c r="B1115" s="9">
        <v>892099305</v>
      </c>
      <c r="C1115" s="6" t="s">
        <v>2161</v>
      </c>
      <c r="D1115" s="6" t="s">
        <v>2162</v>
      </c>
      <c r="E1115" s="9" t="s">
        <v>16</v>
      </c>
      <c r="F1115" s="19">
        <v>21393</v>
      </c>
      <c r="G1115" s="19">
        <v>31282563623.790001</v>
      </c>
      <c r="H1115" s="7">
        <v>11490138816</v>
      </c>
      <c r="I1115" s="7">
        <v>0</v>
      </c>
      <c r="J1115" s="7">
        <v>11490138816</v>
      </c>
      <c r="K1115" s="13">
        <v>0</v>
      </c>
      <c r="L1115" s="18">
        <v>283591761.62</v>
      </c>
      <c r="M1115" s="69">
        <v>0</v>
      </c>
      <c r="N1115" s="13">
        <v>0</v>
      </c>
      <c r="O1115" s="14">
        <v>711311832.5</v>
      </c>
      <c r="P1115" s="28">
        <v>837268437.49000001</v>
      </c>
      <c r="Q1115" s="30">
        <v>17960252776.18</v>
      </c>
      <c r="S1115" s="91">
        <v>31282563623.790001</v>
      </c>
      <c r="T1115" s="43">
        <f t="shared" si="51"/>
        <v>125130254</v>
      </c>
      <c r="U1115" s="43">
        <f>VLOOKUP(A1115,'IVC - CÁLCULO INICIAL'!$A$12:$U$1118,21,0)</f>
        <v>84927990.640000001</v>
      </c>
      <c r="V1115" s="43">
        <f t="shared" si="52"/>
        <v>40202263.359999999</v>
      </c>
      <c r="W1115" s="46">
        <f t="shared" si="53"/>
        <v>10050565.84</v>
      </c>
    </row>
    <row r="1116" spans="1:23" x14ac:dyDescent="0.2">
      <c r="A1116" s="26" t="s">
        <v>2163</v>
      </c>
      <c r="B1116" s="9">
        <v>800103308</v>
      </c>
      <c r="C1116" s="6" t="s">
        <v>2161</v>
      </c>
      <c r="D1116" s="6" t="s">
        <v>2164</v>
      </c>
      <c r="E1116" s="9" t="s">
        <v>16</v>
      </c>
      <c r="F1116" s="19">
        <v>7970</v>
      </c>
      <c r="G1116" s="19">
        <v>10330803119.059999</v>
      </c>
      <c r="H1116" s="7">
        <v>3959227574</v>
      </c>
      <c r="I1116" s="7">
        <v>0</v>
      </c>
      <c r="J1116" s="7">
        <v>3959227574</v>
      </c>
      <c r="K1116" s="13">
        <v>0</v>
      </c>
      <c r="L1116" s="18">
        <v>112062743.08</v>
      </c>
      <c r="M1116" s="69">
        <v>0</v>
      </c>
      <c r="N1116" s="13">
        <v>0</v>
      </c>
      <c r="O1116" s="14">
        <v>0</v>
      </c>
      <c r="P1116" s="28">
        <v>291420204.18000001</v>
      </c>
      <c r="Q1116" s="30">
        <v>5968092597.7999992</v>
      </c>
      <c r="S1116" s="91">
        <v>10330803119.059999</v>
      </c>
      <c r="T1116" s="43">
        <f t="shared" si="51"/>
        <v>41323212</v>
      </c>
      <c r="U1116" s="43">
        <f>VLOOKUP(A1116,'IVC - CÁLCULO INICIAL'!$A$12:$U$1118,21,0)</f>
        <v>28046753.359999999</v>
      </c>
      <c r="V1116" s="43">
        <f t="shared" si="52"/>
        <v>13276458.640000001</v>
      </c>
      <c r="W1116" s="46">
        <f t="shared" si="53"/>
        <v>3319114.66</v>
      </c>
    </row>
    <row r="1117" spans="1:23" x14ac:dyDescent="0.2">
      <c r="A1117" s="26" t="s">
        <v>2165</v>
      </c>
      <c r="B1117" s="9">
        <v>800103318</v>
      </c>
      <c r="C1117" s="6" t="s">
        <v>2161</v>
      </c>
      <c r="D1117" s="6" t="s">
        <v>2166</v>
      </c>
      <c r="E1117" s="9" t="s">
        <v>16</v>
      </c>
      <c r="F1117" s="19">
        <v>2872</v>
      </c>
      <c r="G1117" s="19">
        <v>4008080339.5799999</v>
      </c>
      <c r="H1117" s="7">
        <v>1546186230</v>
      </c>
      <c r="I1117" s="7">
        <v>0</v>
      </c>
      <c r="J1117" s="7">
        <v>1546186230</v>
      </c>
      <c r="K1117" s="13">
        <v>0</v>
      </c>
      <c r="L1117" s="18">
        <v>39850828.619999997</v>
      </c>
      <c r="M1117" s="69">
        <v>0</v>
      </c>
      <c r="N1117" s="13">
        <v>0</v>
      </c>
      <c r="O1117" s="14">
        <v>0</v>
      </c>
      <c r="P1117" s="28">
        <v>116836671.72</v>
      </c>
      <c r="Q1117" s="30">
        <v>2305206609.2400002</v>
      </c>
      <c r="S1117" s="91">
        <v>4008080339.5799999</v>
      </c>
      <c r="T1117" s="43">
        <f t="shared" si="51"/>
        <v>16032321</v>
      </c>
      <c r="U1117" s="43">
        <f>VLOOKUP(A1117,'IVC - CÁLCULO INICIAL'!$A$12:$U$1118,21,0)</f>
        <v>10881404</v>
      </c>
      <c r="V1117" s="43">
        <f t="shared" si="52"/>
        <v>5150917</v>
      </c>
      <c r="W1117" s="46">
        <f t="shared" si="53"/>
        <v>1287729.25</v>
      </c>
    </row>
    <row r="1118" spans="1:23" ht="12" thickBot="1" x14ac:dyDescent="0.25">
      <c r="A1118" s="53" t="s">
        <v>2167</v>
      </c>
      <c r="B1118" s="10">
        <v>842000017</v>
      </c>
      <c r="C1118" s="11" t="s">
        <v>2161</v>
      </c>
      <c r="D1118" s="11" t="s">
        <v>2168</v>
      </c>
      <c r="E1118" s="10" t="s">
        <v>16</v>
      </c>
      <c r="F1118" s="44">
        <v>41292</v>
      </c>
      <c r="G1118" s="44">
        <v>60170001811.239998</v>
      </c>
      <c r="H1118" s="54">
        <v>22489729777</v>
      </c>
      <c r="I1118" s="54">
        <v>0</v>
      </c>
      <c r="J1118" s="54">
        <v>22489729777</v>
      </c>
      <c r="K1118" s="57">
        <v>0</v>
      </c>
      <c r="L1118" s="71">
        <v>442150913.13</v>
      </c>
      <c r="M1118" s="72">
        <v>0</v>
      </c>
      <c r="N1118" s="57">
        <v>0</v>
      </c>
      <c r="O1118" s="58">
        <v>0</v>
      </c>
      <c r="P1118" s="59">
        <v>1664525791.3</v>
      </c>
      <c r="Q1118" s="60">
        <v>35573595329.809998</v>
      </c>
      <c r="S1118" s="92">
        <v>60170001811.239998</v>
      </c>
      <c r="T1118" s="47">
        <f>+ROUND(S1118*0.004,0)</f>
        <v>240680007</v>
      </c>
      <c r="U1118" s="43">
        <f>VLOOKUP(A1118,'IVC - CÁLCULO INICIAL'!$A$12:$U$1118,21,0)</f>
        <v>163353535.36000001</v>
      </c>
      <c r="V1118" s="43">
        <f t="shared" si="52"/>
        <v>77326471.639999986</v>
      </c>
      <c r="W1118" s="46">
        <f t="shared" si="53"/>
        <v>19331617.91</v>
      </c>
    </row>
    <row r="1119" spans="1:23" s="33" customFormat="1" ht="12" thickBot="1" x14ac:dyDescent="0.25">
      <c r="A1119" s="123" t="s">
        <v>2169</v>
      </c>
      <c r="B1119" s="124"/>
      <c r="C1119" s="124"/>
      <c r="D1119" s="124"/>
      <c r="E1119" s="132"/>
      <c r="F1119" s="67">
        <f>SUM(F12:F1118)</f>
        <v>26366949</v>
      </c>
      <c r="G1119" s="67">
        <f>SUM(G12:G1118)</f>
        <v>41364953919959.555</v>
      </c>
      <c r="H1119" s="67">
        <f t="shared" ref="H1119:Q1119" si="54">SUM(H12:H1118)</f>
        <v>14256453858670</v>
      </c>
      <c r="I1119" s="67">
        <f t="shared" si="54"/>
        <v>293948463.63</v>
      </c>
      <c r="J1119" s="67">
        <f t="shared" si="54"/>
        <v>14256747807133.629</v>
      </c>
      <c r="K1119" s="67">
        <f t="shared" si="54"/>
        <v>3506210302.7599988</v>
      </c>
      <c r="L1119" s="67">
        <f t="shared" si="54"/>
        <v>552133323379.8197</v>
      </c>
      <c r="M1119" s="67">
        <f t="shared" si="54"/>
        <v>497711808148.52997</v>
      </c>
      <c r="N1119" s="67">
        <f t="shared" si="54"/>
        <v>48524370991.870003</v>
      </c>
      <c r="O1119" s="67">
        <f t="shared" si="54"/>
        <v>71328034794.36998</v>
      </c>
      <c r="P1119" s="67">
        <f t="shared" si="54"/>
        <v>2322188144926.5928</v>
      </c>
      <c r="Q1119" s="67">
        <f t="shared" si="54"/>
        <v>23619408376152.977</v>
      </c>
      <c r="S1119" s="93">
        <f>SUM(S12:S1118)</f>
        <v>41364953919959.555</v>
      </c>
      <c r="T1119" s="86">
        <f>SUM(T12:T1118)</f>
        <v>165459815675</v>
      </c>
      <c r="U1119" s="86">
        <f>SUM(U12:U1118)</f>
        <v>112300336471.59998</v>
      </c>
      <c r="V1119" s="86">
        <f>SUM(V12:V1118)</f>
        <v>53159479203.400017</v>
      </c>
      <c r="W1119" s="87">
        <f>SUM(W12:W1118)</f>
        <v>13289869800.850004</v>
      </c>
    </row>
    <row r="1121" spans="1:16" ht="12" x14ac:dyDescent="0.2">
      <c r="A1121" s="62" t="s">
        <v>2186</v>
      </c>
      <c r="G1121" s="4"/>
      <c r="H1121" s="4"/>
      <c r="I1121" s="4"/>
      <c r="K1121" s="1"/>
      <c r="L1121" s="1"/>
      <c r="M1121" s="1"/>
      <c r="P1121" s="61"/>
    </row>
    <row r="1124" spans="1:16" ht="15" x14ac:dyDescent="0.25">
      <c r="C1124" s="63"/>
    </row>
  </sheetData>
  <mergeCells count="18">
    <mergeCell ref="S9:W10"/>
    <mergeCell ref="A1119:E1119"/>
    <mergeCell ref="I10:I11"/>
    <mergeCell ref="J10:J11"/>
    <mergeCell ref="F10:F11"/>
    <mergeCell ref="Q10:Q11"/>
    <mergeCell ref="A5:P5"/>
    <mergeCell ref="A10:A11"/>
    <mergeCell ref="B10:B11"/>
    <mergeCell ref="C10:C11"/>
    <mergeCell ref="D10:D11"/>
    <mergeCell ref="E10:E11"/>
    <mergeCell ref="G10:G11"/>
    <mergeCell ref="H10:H11"/>
    <mergeCell ref="K10:K11"/>
    <mergeCell ref="L10:N10"/>
    <mergeCell ref="O10:P10"/>
    <mergeCell ref="F9:Q9"/>
  </mergeCells>
  <pageMargins left="0.75" right="0.75" top="1" bottom="1" header="0" footer="0"/>
  <pageSetup paperSize="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F290F0EFB8A394FB06218C908A2CCE2" ma:contentTypeVersion="0" ma:contentTypeDescription="Crear nuevo documento." ma:contentTypeScope="" ma:versionID="e57a62f7e189f91ce904bb216168c2a9">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38FD28-AFEA-4FE7-BACB-C880DB6E4132}"/>
</file>

<file path=customXml/itemProps2.xml><?xml version="1.0" encoding="utf-8"?>
<ds:datastoreItem xmlns:ds="http://schemas.openxmlformats.org/officeDocument/2006/customXml" ds:itemID="{C6DF54B2-EABA-47AD-BCA7-DF1E165B255A}">
  <ds:schemaRefs>
    <ds:schemaRef ds:uri="http://schemas.microsoft.com/sharepoint/v3/contenttype/forms"/>
  </ds:schemaRefs>
</ds:datastoreItem>
</file>

<file path=customXml/itemProps3.xml><?xml version="1.0" encoding="utf-8"?>
<ds:datastoreItem xmlns:ds="http://schemas.openxmlformats.org/officeDocument/2006/customXml" ds:itemID="{007ED1A3-2B47-4E2C-9BC1-B8802D92E201}">
  <ds:schemaRefs>
    <ds:schemaRef ds:uri="be9f5a45-1796-49e0-8110-fd67f98b2787"/>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microsoft.com/office/infopath/2007/PartnerControls"/>
    <ds:schemaRef ds:uri="2d57a8ed-375e-40c8-a732-074c88a7ac6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IVC - CÁLCULO INICIAL</vt:lpstr>
      <vt:lpstr>IVC AJUSTADO - CÁLCULO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Carrillo Rojas</dc:creator>
  <cp:lastModifiedBy>Gina Paola Diaz Angulo</cp:lastModifiedBy>
  <cp:lastPrinted>2024-03-20T19:31:59Z</cp:lastPrinted>
  <dcterms:created xsi:type="dcterms:W3CDTF">2018-11-29T15:47:10Z</dcterms:created>
  <dcterms:modified xsi:type="dcterms:W3CDTF">2024-09-23T15:25:30Z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0x010100CF290F0EFB8A394FB06218C908A2CCE2</vt:lpwstr>
  </property>
</Properties>
</file>