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536E35DC-0D2F-4D3C-9772-227E1C180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" sheetId="2" r:id="rId1"/>
  </sheets>
  <definedNames>
    <definedName name="_xlnm._FilterDatabase" localSheetId="0" hidden="1">'Certificacion Giro A EPS'!$A$10:$P$42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" l="1"/>
  <c r="M40" i="2"/>
  <c r="O39" i="2"/>
  <c r="O17" i="2" l="1"/>
  <c r="M39" i="2"/>
  <c r="M42" i="2"/>
  <c r="O42" i="2" l="1"/>
  <c r="O24" i="2"/>
  <c r="O33" i="2"/>
  <c r="O31" i="2"/>
  <c r="L42" i="2" l="1"/>
  <c r="G42" i="2"/>
  <c r="F42" i="2"/>
  <c r="E42" i="2"/>
  <c r="D42" i="2"/>
  <c r="C42" i="2"/>
  <c r="K42" i="2"/>
  <c r="H42" i="2"/>
  <c r="J42" i="2" l="1"/>
  <c r="I42" i="2"/>
</calcChain>
</file>

<file path=xl/sharedStrings.xml><?xml version="1.0" encoding="utf-8"?>
<sst xmlns="http://schemas.openxmlformats.org/spreadsheetml/2006/main" count="92" uniqueCount="87">
  <si>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</si>
  <si>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</si>
  <si>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</si>
  <si>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</si>
  <si>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</si>
  <si>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</si>
  <si>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</si>
  <si>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</si>
  <si>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</si>
  <si>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</si>
  <si>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</si>
  <si>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</si>
  <si>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</si>
  <si>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</si>
  <si>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</si>
  <si>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</si>
  <si>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</si>
  <si>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</si>
  <si>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</si>
  <si>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</si>
  <si>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</si>
  <si>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</si>
  <si>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</si>
  <si>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</si>
  <si>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</si>
  <si>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</si>
  <si>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</si>
  <si>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</si>
  <si>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</si>
  <si>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</si>
  <si>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</si>
  <si>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</si>
  <si>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</si>
  <si>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</si>
  <si>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</si>
  <si>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</si>
  <si>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</si>
  <si>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</si>
  <si>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</si>
  <si>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</si>
  <si>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</si>
  <si>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</si>
  <si>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</si>
  <si>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</si>
  <si>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</si>
  <si>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</si>
  <si>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</si>
  <si>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</si>
  <si>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</si>
  <si>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</si>
  <si>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</si>
  <si>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</si>
  <si>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</si>
  <si>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</si>
  <si>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</si>
  <si>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</si>
  <si>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</si>
  <si>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</si>
  <si>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</si>
  <si>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</si>
  <si>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</si>
  <si>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</si>
  <si>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</si>
  <si>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</si>
  <si>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</si>
  <si>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</si>
  <si>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</si>
  <si>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</si>
  <si>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</si>
  <si>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</si>
  <si>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</si>
  <si>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</si>
  <si>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</si>
  <si>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</si>
  <si>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ABRIL 2024</t>
  </si>
  <si>
    <t>Fecha de giro: 05/04/2024</t>
  </si>
  <si>
    <t>Giro Directo a IPS y/o proveedores - Complemento**</t>
  </si>
  <si>
    <t>Fecha de giro Complemento</t>
  </si>
  <si>
    <t>12/04/2024</t>
  </si>
  <si>
    <t>Del "Giro Neto a EPS" no se aplicó $579.372.352.867,06, en virtud de la Resolución 2024160000003012-6 del 3 de abril 2024 de la SNS.  El 12 de abril de 2024, se aplicó giro a IPS, por valor de $519.974.090.683,00,  conforme el cargue realizado via plataforma PISIS del 10 de abril de 2024 en aplicación a la Resolución 2024160000003012-6 del 3 de abril  2024. El 18 de abril de 2024, se aplicó giro a favor de NUEVA EPS, por valor de $59.398.262.184,06, atendiendo la comunicación de la Nueva EPS con radicado 20246305514912 allegada a la ADRES en correo electrónico del 12 de abril de 2024.</t>
  </si>
  <si>
    <t>Del "Giro Neto a EPS" no se aplicó $146.316.181.399,43, en virtud de la Resolución 2024160000003012-6 del 3 de abril 2024 de la SNS.  El 12 de abril de 2024, se aplicó giro a IPS por valor de $135.249.785.390,00,  conforme el cargue realizado via plataforma PISIS del 10 de abril de 2024 en aplicación a la Resolución 2024160000003012-6 del 3 de abril  2024.  El 18 de abril de 2024, se aplicó giro a favor de NUEVA EPS, por valor de $11.066.396.009,43, atendiendo la comunicación de la Nueva EPS con radicado 20246305514912 allegada a la ADRES en correo electrónico del 12 de abril de 2024.</t>
  </si>
  <si>
    <t>Del "Giro Neto a EPS" no se aplicó $162.039.408.990,56, en virtud de la Resolución 2024160000003002-6 del 2 de abril 2024 de la SNS.  El 12 de abril de 2024, se aplicó giro a IPS, por valor de $146.725.447.254,00,  conforme el cargue realizado via plataforma PISIS del 10 de abril de 2024 en aplicación a la Resolución 2024160000003002-6 del 02 de abril de 2024. El 25 de abril de 2024, se aplicó giro a favor de SANITAS, por valor de $15.313.961.736,56, atendiendo la comunicación de Sanitas con radicado 20246305641692 recibida mediante correo electrónico el 23 de abril de 2024.</t>
  </si>
  <si>
    <t>22/04/2024
26/04/2024</t>
  </si>
  <si>
    <t>Del "Giro Neto a EPS" no se aplicó $172.455.604.313,89, en virtud de la Resolución 2023320030001433-6 del 6 de marzo 2023 de la SNS. El 22 de abril de 2024, se aplicó giro a IPS, por valor de $155.661.927.839,   atendiendo comunicación de la SNS  20243200100780851 del 16 de abril de 2024, allegada a la ADRES en correo electrónico de la misma fecha.El 26 de abril de 2024, se aplicó giro a IPS, por valor de $5.091.527.009,00   atendiendo comunicación de la SNS  20243200100827811 del 24 de abril de 2024, allegada a la ADRES en correo electrónico de la misma fecha. El 03 de mayo de 2024, se aplicó giro a favor de ASMET SALUD, por valor de $11.702.149.465,00 atendiendo comunicación de la SNS  20243230118363 del 30 de abril de 2024, allegada a la ADRES en correo electrónico de la misma fecha.</t>
  </si>
  <si>
    <t>23/04/2024 
30/04/2024
21/05/2024</t>
  </si>
  <si>
    <t>Del "Giro Neto a EPS" no se aplicó $204.178.436.003,03, en virtud de la Resolución 2023320030002757-6 del 9 de mayo 2023 de la SNS.  El 18 de abril de 2024, se aplicó giro a favor de la EPS Emssanar, por valor de $19.795.407.612,00, atendiendo comunicación de la SNS  20243200100741381 del 12 de abril de 2024, allegada a la ADRES en correo electrónico de la misma fecha. El 23 de abril de 2024, se aplicó giro a IPS, por valor de $133.081.859.701,00   atendiendo comunicación de la SNS  20243200100780891 del 16 de abril de 2024, allegada a la ADRES en correo electrónico del 16 de abril de 2024.  El 30 de abril de 2024, se aplicó giro a IPS, por valor de $23.071.709.052,000   atendiendo comunicación de la SNS  20243200100870671 del 29 de abril de 2024, allegada a la ADRES en correo electrónico de la misma fecha. El 14 de mayo de 2024, se aplicó giro a favor de la EPS Emssanar, por valor de $793.424.866,00, atendiendo comunicación de la SNS  20243200100929681 del 07 de mayo de 2024, allegada a la ADRES en correo electrónico de la misma fecha y alcance con la comunicación 20243200100966431 del 09 de mayo de 2024, allegada a la ADRES en correo electrónico del 10 de mayo de 2024.  El 31 de mayo de 2024, se aplicó giro a IPS, por valor de $27.436.034.772,00   atendiendo comunicación de la SNS  20243200101000921  del 17 de mayo de 2024, allegada a la ADRES en correo electrónico de la misma fecha.</t>
  </si>
  <si>
    <t>Del "Giro Neto a EPS" no se aplicó $26.596.660.107,10 en virtud de la Resolución 2023320030001459-6 del 8 de marzo 2023 de la SNS. El 29 de abril de 2024, se aplicó giro a IPS, por valor de $25.208.275.658,00,   atendiendo comunicación de la SNS  20243200100829741 del 24 de abril de 2024, allegada a la ADRES en correo electrónico de la misma fecha. El 23 de mayo de 2024, se aplicó giro a favor de la EPS DUSAKAWI, por valor de $1.388.384.449,00,  atendiendo comunicación de la SNS  20243200101049781 del 21 de mayo de 2024, allegada a la ADRES en correo electrónico del 22 de mayo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</si>
</sst>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3" fillId="2" borderId="0" xfId="0" applyNumberFormat="1" applyFont="1" applyFill="1"/>
    <xf numFmtId="14" fontId="4" fillId="2" borderId="1" xfId="0" applyNumberFormat="1" applyFont="1" applyFill="1" applyBorder="1" applyAlignment="1">
      <alignment horizontal="center" vertical="center"/>
    </xf>
    <xf numFmtId="43" fontId="2" fillId="2" borderId="0" xfId="1" applyFont="1" applyFill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277279</xdr:colOff>
      <xdr:row>0</xdr:row>
      <xdr:rowOff>79438</xdr:rowOff>
    </xdr:from>
    <xdr:to>
      <xdr:col>2</xdr:col>
      <xdr:colOff>483379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99DFD5-7441-4A21-9BFC-B4B746D4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279" y="79438"/>
          <a:ext cx="2587350" cy="777812"/>
        </a:xfrm>
        <a:prstGeom prst="rect">
          <a:avLst/>
        </a:prstGeom>
      </xdr:spPr>
    </xdr:pic>
    <xdr:clientData/>
  </xdr:twoCellAnchor>
  <xdr:twoCellAnchor>
    <xdr:from>
      <xdr:col>14</xdr:col>
      <xdr:colOff>1068917</xdr:colOff>
      <xdr:row>1</xdr:row>
      <xdr:rowOff>1057</xdr:rowOff>
    </xdr:from>
    <xdr:to>
      <xdr:col>15</xdr:col>
      <xdr:colOff>2497666</xdr:colOff>
      <xdr:row>5</xdr:row>
      <xdr:rowOff>224367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5D3FFDE-E55E-4844-A593-F0954E65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9547417" y="191557"/>
          <a:ext cx="2815166" cy="98531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B022-F249-4AE4-ABB1-95DE4BFEBD97}">
  <dimension ref="A1:U51"/>
  <sheetViews>
    <sheetView showGridLines="0" tabSelected="1" zoomScale="90" zoomScaleNormal="90" workbookViewId="0">
      <selection activeCell="A10" sqref="A10:A11"/>
    </sheetView>
  </sheetViews>
  <sheetFormatPr baseColWidth="10" defaultColWidth="11.42578125" defaultRowHeight="15" customHeight="1" x14ac:dyDescent="0.2"/>
  <cols>
    <col min="1" max="1" width="7.42578125" style="1" customWidth="1"/>
    <col min="2" max="2" width="28.28515625" style="1" bestFit="1" customWidth="1"/>
    <col min="3" max="3" width="20.7109375" style="1" bestFit="1" customWidth="1"/>
    <col min="4" max="4" width="19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0.42578125" style="1" bestFit="1" customWidth="1"/>
    <col min="13" max="14" width="20.42578125" style="1" customWidth="1"/>
    <col min="15" max="15" width="20.7109375" style="13" bestFit="1" customWidth="1"/>
    <col min="16" max="16" width="72.7109375" style="1" customWidth="1"/>
    <col min="17" max="17" width="21.140625" style="1" customWidth="1"/>
    <col min="18" max="18" width="20" style="1" bestFit="1" customWidth="1"/>
    <col min="19" max="19" width="18.7109375" style="1" bestFit="1" customWidth="1"/>
    <col min="20" max="20" width="17.42578125" style="1" bestFit="1" customWidth="1"/>
    <col min="21" max="21" width="20" style="1" bestFit="1" customWidth="1"/>
    <col min="22" max="22" width="13" style="1" bestFit="1" customWidth="1"/>
    <col min="23" max="16384" width="11.42578125" style="1"/>
  </cols>
  <sheetData>
    <row r="1" spans="1:21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ht="1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6"/>
      <c r="N2" s="6"/>
      <c r="O2" s="21"/>
    </row>
    <row r="3" spans="1:21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2"/>
    </row>
    <row r="4" spans="1:21" ht="1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6"/>
      <c r="O4" s="21"/>
    </row>
    <row r="5" spans="1:21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1" s="14" customFormat="1" ht="27" customHeight="1" x14ac:dyDescent="0.2">
      <c r="A6" s="30" t="s">
        <v>74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5" customHeight="1" x14ac:dyDescent="0.2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s="19" customFormat="1" ht="15" customHeight="1" x14ac:dyDescent="0.2">
      <c r="A8" s="7" t="s">
        <v>75</v>
      </c>
      <c r="B8" s="15"/>
      <c r="C8" s="16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4"/>
    </row>
    <row r="9" spans="1:21" s="19" customFormat="1" ht="15" customHeight="1" x14ac:dyDescent="0.2">
      <c r="A9" s="7"/>
      <c r="B9" s="15"/>
      <c r="C9" s="16"/>
      <c r="D9" s="17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4"/>
    </row>
    <row r="10" spans="1:21" s="14" customFormat="1" ht="21.75" customHeight="1" x14ac:dyDescent="0.2">
      <c r="A10" s="31" t="s">
        <v>59</v>
      </c>
      <c r="B10" s="29" t="s">
        <v>60</v>
      </c>
      <c r="C10" s="33" t="s">
        <v>61</v>
      </c>
      <c r="D10" s="33"/>
      <c r="E10" s="33"/>
      <c r="F10" s="34" t="s">
        <v>62</v>
      </c>
      <c r="G10" s="35"/>
      <c r="H10" s="35"/>
      <c r="I10" s="35"/>
      <c r="J10" s="35"/>
      <c r="K10" s="35"/>
      <c r="L10" s="35"/>
      <c r="M10" s="35"/>
      <c r="N10" s="35"/>
      <c r="O10" s="36"/>
      <c r="P10" s="29" t="s">
        <v>31</v>
      </c>
    </row>
    <row r="11" spans="1:21" s="14" customFormat="1" ht="40.5" customHeight="1" x14ac:dyDescent="0.2">
      <c r="A11" s="32"/>
      <c r="B11" s="29"/>
      <c r="C11" s="9" t="s">
        <v>63</v>
      </c>
      <c r="D11" s="9" t="s">
        <v>64</v>
      </c>
      <c r="E11" s="9" t="s">
        <v>65</v>
      </c>
      <c r="F11" s="9" t="s">
        <v>66</v>
      </c>
      <c r="G11" s="9" t="s">
        <v>67</v>
      </c>
      <c r="H11" s="9" t="s">
        <v>72</v>
      </c>
      <c r="I11" s="9" t="s">
        <v>68</v>
      </c>
      <c r="J11" s="9" t="s">
        <v>69</v>
      </c>
      <c r="K11" s="9" t="s">
        <v>73</v>
      </c>
      <c r="L11" s="9" t="s">
        <v>70</v>
      </c>
      <c r="M11" s="9" t="s">
        <v>76</v>
      </c>
      <c r="N11" s="9" t="s">
        <v>77</v>
      </c>
      <c r="O11" s="9" t="s">
        <v>71</v>
      </c>
      <c r="P11" s="29"/>
    </row>
    <row r="12" spans="1:21" ht="15" customHeight="1" x14ac:dyDescent="0.2">
      <c r="A12" s="11" t="s">
        <v>0</v>
      </c>
      <c r="B12" s="11" t="s">
        <v>32</v>
      </c>
      <c r="C12" s="10">
        <v>31751971837.450005</v>
      </c>
      <c r="D12" s="10">
        <v>679053823.92000043</v>
      </c>
      <c r="E12" s="10">
        <v>31072918013.529991</v>
      </c>
      <c r="F12" s="10">
        <v>31069748277.509998</v>
      </c>
      <c r="G12" s="10">
        <v>20955191.879999999</v>
      </c>
      <c r="H12" s="10">
        <v>0</v>
      </c>
      <c r="I12" s="10">
        <v>0</v>
      </c>
      <c r="J12" s="10">
        <v>0</v>
      </c>
      <c r="K12" s="10">
        <v>0</v>
      </c>
      <c r="L12" s="10">
        <v>19035197776</v>
      </c>
      <c r="M12" s="10"/>
      <c r="N12" s="10"/>
      <c r="O12" s="10">
        <v>12013595309.629999</v>
      </c>
      <c r="P12" s="11"/>
      <c r="Q12" s="5"/>
      <c r="R12" s="2"/>
      <c r="U12" s="2"/>
    </row>
    <row r="13" spans="1:21" ht="15" customHeight="1" x14ac:dyDescent="0.2">
      <c r="A13" s="11" t="s">
        <v>1</v>
      </c>
      <c r="B13" s="11" t="s">
        <v>33</v>
      </c>
      <c r="C13" s="10">
        <v>28680922156.849995</v>
      </c>
      <c r="D13" s="10">
        <v>592945708.53999984</v>
      </c>
      <c r="E13" s="10">
        <v>28087976448.309998</v>
      </c>
      <c r="F13" s="10">
        <v>27825347865.32</v>
      </c>
      <c r="G13" s="10">
        <v>6590601.25</v>
      </c>
      <c r="H13" s="10">
        <v>0</v>
      </c>
      <c r="I13" s="10">
        <v>0</v>
      </c>
      <c r="J13" s="10">
        <v>0</v>
      </c>
      <c r="K13" s="10">
        <v>0</v>
      </c>
      <c r="L13" s="10">
        <v>22922189926</v>
      </c>
      <c r="M13" s="10"/>
      <c r="N13" s="10"/>
      <c r="O13" s="10">
        <v>4896567338.0699997</v>
      </c>
      <c r="P13" s="11"/>
      <c r="Q13" s="5"/>
      <c r="R13" s="2"/>
      <c r="U13" s="2"/>
    </row>
    <row r="14" spans="1:21" ht="15" customHeight="1" x14ac:dyDescent="0.2">
      <c r="A14" s="11" t="s">
        <v>2</v>
      </c>
      <c r="B14" s="11" t="s">
        <v>34</v>
      </c>
      <c r="C14" s="10">
        <v>172190319560.35007</v>
      </c>
      <c r="D14" s="10">
        <v>5460856148.1699944</v>
      </c>
      <c r="E14" s="10">
        <v>166729463412.17972</v>
      </c>
      <c r="F14" s="10">
        <v>166616149531.16</v>
      </c>
      <c r="G14" s="10">
        <v>548041460.52999997</v>
      </c>
      <c r="H14" s="10">
        <v>0</v>
      </c>
      <c r="I14" s="10">
        <v>0</v>
      </c>
      <c r="J14" s="10">
        <v>0</v>
      </c>
      <c r="K14" s="10">
        <v>0</v>
      </c>
      <c r="L14" s="10">
        <v>118495157150</v>
      </c>
      <c r="M14" s="10"/>
      <c r="N14" s="10"/>
      <c r="O14" s="10">
        <v>47572950920.629997</v>
      </c>
      <c r="P14" s="11"/>
      <c r="Q14" s="5"/>
      <c r="R14" s="2"/>
      <c r="U14" s="2"/>
    </row>
    <row r="15" spans="1:21" ht="15" customHeight="1" x14ac:dyDescent="0.2">
      <c r="A15" s="11" t="s">
        <v>3</v>
      </c>
      <c r="B15" s="11" t="s">
        <v>35</v>
      </c>
      <c r="C15" s="10">
        <v>18563106873.490028</v>
      </c>
      <c r="D15" s="10">
        <v>515572566.22000062</v>
      </c>
      <c r="E15" s="10">
        <v>18047534307.270012</v>
      </c>
      <c r="F15" s="10">
        <v>17924475665.779999</v>
      </c>
      <c r="G15" s="10">
        <v>971614334.30999994</v>
      </c>
      <c r="H15" s="10">
        <v>0</v>
      </c>
      <c r="I15" s="10">
        <v>0</v>
      </c>
      <c r="J15" s="10">
        <v>0</v>
      </c>
      <c r="K15" s="10">
        <v>0</v>
      </c>
      <c r="L15" s="10">
        <v>13325046163</v>
      </c>
      <c r="M15" s="10"/>
      <c r="N15" s="10"/>
      <c r="O15" s="10">
        <v>3627815168.4699998</v>
      </c>
      <c r="P15" s="11"/>
      <c r="Q15" s="5"/>
      <c r="R15" s="2"/>
      <c r="U15" s="2"/>
    </row>
    <row r="16" spans="1:21" ht="15" customHeight="1" x14ac:dyDescent="0.2">
      <c r="A16" s="11" t="s">
        <v>4</v>
      </c>
      <c r="B16" s="11" t="s">
        <v>36</v>
      </c>
      <c r="C16" s="10">
        <v>20362990760.070023</v>
      </c>
      <c r="D16" s="10">
        <v>859477950.4600004</v>
      </c>
      <c r="E16" s="10">
        <v>19503512809.609993</v>
      </c>
      <c r="F16" s="10">
        <v>19503512794.189999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17558985870</v>
      </c>
      <c r="M16" s="10"/>
      <c r="N16" s="10"/>
      <c r="O16" s="10">
        <v>1944526924.1900001</v>
      </c>
      <c r="P16" s="11"/>
      <c r="Q16" s="5"/>
      <c r="R16" s="2"/>
      <c r="U16" s="2"/>
    </row>
    <row r="17" spans="1:21" ht="93" customHeight="1" x14ac:dyDescent="0.2">
      <c r="A17" s="11" t="s">
        <v>5</v>
      </c>
      <c r="B17" s="11" t="s">
        <v>37</v>
      </c>
      <c r="C17" s="10">
        <v>29668228108.329983</v>
      </c>
      <c r="D17" s="10">
        <v>686889123.21000016</v>
      </c>
      <c r="E17" s="10">
        <v>28981338985.120007</v>
      </c>
      <c r="F17" s="10">
        <v>28970118355.77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25208275658</v>
      </c>
      <c r="N17" s="25">
        <v>45411</v>
      </c>
      <c r="O17" s="10">
        <f>28970118355.77-M17</f>
        <v>3761842697.7700005</v>
      </c>
      <c r="P17" s="12" t="s">
        <v>86</v>
      </c>
      <c r="Q17" s="5"/>
      <c r="R17" s="2"/>
      <c r="U17" s="2"/>
    </row>
    <row r="18" spans="1:21" ht="15" customHeight="1" x14ac:dyDescent="0.2">
      <c r="A18" s="11" t="s">
        <v>6</v>
      </c>
      <c r="B18" s="11" t="s">
        <v>38</v>
      </c>
      <c r="C18" s="10">
        <v>69923384107.649872</v>
      </c>
      <c r="D18" s="10">
        <v>2010045233.9600062</v>
      </c>
      <c r="E18" s="10">
        <v>67913338873.690094</v>
      </c>
      <c r="F18" s="10">
        <v>67913307703.099998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31492009182</v>
      </c>
      <c r="M18" s="10"/>
      <c r="N18" s="10"/>
      <c r="O18" s="10">
        <v>36421298521.099998</v>
      </c>
      <c r="P18" s="11"/>
      <c r="Q18" s="5"/>
      <c r="R18" s="2"/>
      <c r="U18" s="2"/>
    </row>
    <row r="19" spans="1:21" ht="15" customHeight="1" x14ac:dyDescent="0.2">
      <c r="A19" s="11" t="s">
        <v>7</v>
      </c>
      <c r="B19" s="11" t="s">
        <v>39</v>
      </c>
      <c r="C19" s="10">
        <v>34246780193.290035</v>
      </c>
      <c r="D19" s="10">
        <v>845856368.73999965</v>
      </c>
      <c r="E19" s="10">
        <v>33400923824.550007</v>
      </c>
      <c r="F19" s="10">
        <v>33381301485.209999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2258055088</v>
      </c>
      <c r="M19" s="10"/>
      <c r="N19" s="10"/>
      <c r="O19" s="10">
        <v>31123246397.209999</v>
      </c>
      <c r="P19" s="11"/>
      <c r="Q19" s="5"/>
      <c r="R19" s="2"/>
      <c r="U19" s="2"/>
    </row>
    <row r="20" spans="1:21" ht="15" customHeight="1" x14ac:dyDescent="0.2">
      <c r="A20" s="11" t="s">
        <v>8</v>
      </c>
      <c r="B20" s="11" t="s">
        <v>40</v>
      </c>
      <c r="C20" s="10">
        <v>48870210828.860008</v>
      </c>
      <c r="D20" s="10">
        <v>1070150873.5300004</v>
      </c>
      <c r="E20" s="10">
        <v>47800059955.329979</v>
      </c>
      <c r="F20" s="10">
        <v>47796358564.610001</v>
      </c>
      <c r="G20" s="10">
        <v>220668457.22999999</v>
      </c>
      <c r="H20" s="10">
        <v>0</v>
      </c>
      <c r="I20" s="10">
        <v>0</v>
      </c>
      <c r="J20" s="10">
        <v>0</v>
      </c>
      <c r="K20" s="10">
        <v>0</v>
      </c>
      <c r="L20" s="10">
        <v>34845429335</v>
      </c>
      <c r="M20" s="10"/>
      <c r="N20" s="10"/>
      <c r="O20" s="10">
        <v>12730260772.379999</v>
      </c>
      <c r="P20" s="11"/>
      <c r="Q20" s="5"/>
      <c r="R20" s="2"/>
      <c r="U20" s="2"/>
    </row>
    <row r="21" spans="1:21" ht="15" customHeight="1" x14ac:dyDescent="0.2">
      <c r="A21" s="11" t="s">
        <v>9</v>
      </c>
      <c r="B21" s="11" t="s">
        <v>41</v>
      </c>
      <c r="C21" s="10">
        <v>14032344716.140001</v>
      </c>
      <c r="D21" s="10">
        <v>460776602.03999984</v>
      </c>
      <c r="E21" s="10">
        <v>13571568114.099995</v>
      </c>
      <c r="F21" s="10">
        <v>13571568114.1</v>
      </c>
      <c r="G21" s="10">
        <v>3777110.96</v>
      </c>
      <c r="H21" s="10">
        <v>0</v>
      </c>
      <c r="I21" s="10">
        <v>0</v>
      </c>
      <c r="J21" s="10">
        <v>0</v>
      </c>
      <c r="K21" s="10">
        <v>0</v>
      </c>
      <c r="L21" s="10">
        <v>12795315824</v>
      </c>
      <c r="M21" s="10"/>
      <c r="N21" s="10"/>
      <c r="O21" s="10">
        <v>772475179.13999999</v>
      </c>
      <c r="P21" s="11"/>
      <c r="Q21" s="5"/>
      <c r="R21" s="2"/>
      <c r="U21" s="2"/>
    </row>
    <row r="22" spans="1:21" ht="15" customHeight="1" x14ac:dyDescent="0.2">
      <c r="A22" s="11" t="s">
        <v>10</v>
      </c>
      <c r="B22" s="11" t="s">
        <v>42</v>
      </c>
      <c r="C22" s="10">
        <v>1129209142.2200007</v>
      </c>
      <c r="D22" s="10">
        <v>48199328.670000032</v>
      </c>
      <c r="E22" s="10">
        <v>1081009813.5500002</v>
      </c>
      <c r="F22" s="10">
        <v>1081009813.55</v>
      </c>
      <c r="G22" s="10">
        <v>45206576.039999999</v>
      </c>
      <c r="H22" s="10">
        <v>0</v>
      </c>
      <c r="I22" s="10">
        <v>0</v>
      </c>
      <c r="J22" s="10">
        <v>0</v>
      </c>
      <c r="K22" s="10">
        <v>0</v>
      </c>
      <c r="L22" s="10">
        <v>139118426</v>
      </c>
      <c r="M22" s="10"/>
      <c r="N22" s="10"/>
      <c r="O22" s="10">
        <v>896684811.50999999</v>
      </c>
      <c r="P22" s="11"/>
      <c r="Q22" s="5"/>
      <c r="R22" s="2"/>
      <c r="U22" s="2"/>
    </row>
    <row r="23" spans="1:21" ht="15" customHeight="1" x14ac:dyDescent="0.2">
      <c r="A23" s="11" t="s">
        <v>11</v>
      </c>
      <c r="B23" s="11" t="s">
        <v>43</v>
      </c>
      <c r="C23" s="10">
        <v>186864364495.95078</v>
      </c>
      <c r="D23" s="10">
        <v>7447213342.9900522</v>
      </c>
      <c r="E23" s="10">
        <v>179417151152.95972</v>
      </c>
      <c r="F23" s="10">
        <v>179357293651.42001</v>
      </c>
      <c r="G23" s="10">
        <v>694280516.69000006</v>
      </c>
      <c r="H23" s="10">
        <v>0</v>
      </c>
      <c r="I23" s="10">
        <v>0</v>
      </c>
      <c r="J23" s="10">
        <v>0</v>
      </c>
      <c r="K23" s="10">
        <v>0</v>
      </c>
      <c r="L23" s="10">
        <v>113578941564</v>
      </c>
      <c r="M23" s="10"/>
      <c r="N23" s="10"/>
      <c r="O23" s="10">
        <v>65084071570.730003</v>
      </c>
      <c r="P23" s="11"/>
      <c r="Q23" s="5"/>
      <c r="R23" s="2"/>
      <c r="U23" s="2"/>
    </row>
    <row r="24" spans="1:21" s="13" customFormat="1" ht="100.5" customHeight="1" x14ac:dyDescent="0.25">
      <c r="A24" s="11" t="s">
        <v>12</v>
      </c>
      <c r="B24" s="11" t="s">
        <v>44</v>
      </c>
      <c r="C24" s="10">
        <v>183328518672.59085</v>
      </c>
      <c r="D24" s="10">
        <v>6188010608.8899889</v>
      </c>
      <c r="E24" s="10">
        <v>177140508063.69974</v>
      </c>
      <c r="F24" s="10">
        <v>177052242636.95001</v>
      </c>
      <c r="G24" s="10">
        <v>346552152.57999998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146725447254</v>
      </c>
      <c r="N24" s="20" t="s">
        <v>78</v>
      </c>
      <c r="O24" s="10">
        <f>176705690484.37-M24</f>
        <v>29980243230.369995</v>
      </c>
      <c r="P24" s="12" t="s">
        <v>81</v>
      </c>
      <c r="Q24" s="23"/>
      <c r="R24" s="26"/>
      <c r="U24" s="26"/>
    </row>
    <row r="25" spans="1:21" s="13" customFormat="1" ht="15" customHeight="1" x14ac:dyDescent="0.25">
      <c r="A25" s="11" t="s">
        <v>13</v>
      </c>
      <c r="B25" s="11" t="s">
        <v>45</v>
      </c>
      <c r="C25" s="10">
        <v>48998911788.320152</v>
      </c>
      <c r="D25" s="10">
        <v>2192031238.0799942</v>
      </c>
      <c r="E25" s="10">
        <v>46806880550.240112</v>
      </c>
      <c r="F25" s="10">
        <v>46772469673.470001</v>
      </c>
      <c r="G25" s="10">
        <v>12720130.51</v>
      </c>
      <c r="H25" s="10">
        <v>0</v>
      </c>
      <c r="I25" s="10">
        <v>0</v>
      </c>
      <c r="J25" s="10">
        <v>0</v>
      </c>
      <c r="K25" s="10">
        <v>0</v>
      </c>
      <c r="L25" s="10">
        <v>10375725539</v>
      </c>
      <c r="M25" s="10"/>
      <c r="N25" s="10"/>
      <c r="O25" s="10">
        <v>36384024003.959999</v>
      </c>
      <c r="P25" s="11"/>
      <c r="Q25" s="23"/>
      <c r="R25" s="26"/>
      <c r="U25" s="26"/>
    </row>
    <row r="26" spans="1:21" s="13" customFormat="1" ht="15" customHeight="1" x14ac:dyDescent="0.25">
      <c r="A26" s="11" t="s">
        <v>14</v>
      </c>
      <c r="B26" s="11" t="s">
        <v>46</v>
      </c>
      <c r="C26" s="10">
        <v>106186822878.69022</v>
      </c>
      <c r="D26" s="10">
        <v>7152594173.100008</v>
      </c>
      <c r="E26" s="10">
        <v>99034228705.589966</v>
      </c>
      <c r="F26" s="10">
        <v>99015174466.639999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69610881346</v>
      </c>
      <c r="M26" s="10"/>
      <c r="N26" s="10"/>
      <c r="O26" s="10">
        <v>29404293120.639999</v>
      </c>
      <c r="P26" s="11"/>
      <c r="Q26" s="23"/>
      <c r="R26" s="26"/>
      <c r="U26" s="26"/>
    </row>
    <row r="27" spans="1:21" s="13" customFormat="1" ht="15" customHeight="1" x14ac:dyDescent="0.25">
      <c r="A27" s="11" t="s">
        <v>15</v>
      </c>
      <c r="B27" s="11" t="s">
        <v>47</v>
      </c>
      <c r="C27" s="10">
        <v>8445277225.8499956</v>
      </c>
      <c r="D27" s="10">
        <v>357062172.32000017</v>
      </c>
      <c r="E27" s="10">
        <v>8088215053.5299959</v>
      </c>
      <c r="F27" s="10">
        <v>8077275231.4799995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5535879033</v>
      </c>
      <c r="M27" s="10"/>
      <c r="N27" s="10"/>
      <c r="O27" s="10">
        <v>2541396198.48</v>
      </c>
      <c r="P27" s="11"/>
      <c r="Q27" s="23"/>
      <c r="R27" s="26"/>
      <c r="U27" s="26"/>
    </row>
    <row r="28" spans="1:21" s="13" customFormat="1" ht="15" customHeight="1" x14ac:dyDescent="0.25">
      <c r="A28" s="11" t="s">
        <v>16</v>
      </c>
      <c r="B28" s="11" t="s">
        <v>48</v>
      </c>
      <c r="C28" s="10">
        <v>119964624137.48996</v>
      </c>
      <c r="D28" s="10">
        <v>7950183423.3700094</v>
      </c>
      <c r="E28" s="10">
        <v>112014440714.11989</v>
      </c>
      <c r="F28" s="10">
        <v>111997544810.52</v>
      </c>
      <c r="G28" s="10">
        <v>120366639.54000001</v>
      </c>
      <c r="H28" s="10">
        <v>0</v>
      </c>
      <c r="I28" s="10">
        <v>0</v>
      </c>
      <c r="J28" s="10">
        <v>0</v>
      </c>
      <c r="K28" s="10">
        <v>0</v>
      </c>
      <c r="L28" s="10">
        <v>99708265761</v>
      </c>
      <c r="M28" s="10"/>
      <c r="N28" s="10"/>
      <c r="O28" s="10">
        <v>12168912409.98</v>
      </c>
      <c r="P28" s="11"/>
      <c r="Q28" s="23"/>
      <c r="R28" s="26"/>
      <c r="U28" s="26"/>
    </row>
    <row r="29" spans="1:21" s="13" customFormat="1" ht="15" customHeight="1" x14ac:dyDescent="0.25">
      <c r="A29" s="11" t="s">
        <v>17</v>
      </c>
      <c r="B29" s="11" t="s">
        <v>49</v>
      </c>
      <c r="C29" s="10">
        <v>21442578789.180016</v>
      </c>
      <c r="D29" s="10">
        <v>1835817019.8199985</v>
      </c>
      <c r="E29" s="10">
        <v>19606761769.360001</v>
      </c>
      <c r="F29" s="10">
        <v>19592602357.5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14224709480</v>
      </c>
      <c r="M29" s="10"/>
      <c r="N29" s="10"/>
      <c r="O29" s="10">
        <v>5367892877.5</v>
      </c>
      <c r="P29" s="11"/>
      <c r="Q29" s="23"/>
      <c r="R29" s="26"/>
      <c r="U29" s="26"/>
    </row>
    <row r="30" spans="1:21" s="13" customFormat="1" ht="15" customHeight="1" x14ac:dyDescent="0.25">
      <c r="A30" s="11" t="s">
        <v>18</v>
      </c>
      <c r="B30" s="11" t="s">
        <v>50</v>
      </c>
      <c r="C30" s="10">
        <v>165727975149.99023</v>
      </c>
      <c r="D30" s="10">
        <v>9965367197.420002</v>
      </c>
      <c r="E30" s="10">
        <v>155762607952.57016</v>
      </c>
      <c r="F30" s="10">
        <v>155760282038.78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94228360572</v>
      </c>
      <c r="M30" s="10"/>
      <c r="N30" s="10"/>
      <c r="O30" s="10">
        <v>61531921466.779999</v>
      </c>
      <c r="P30" s="11"/>
      <c r="Q30" s="23"/>
      <c r="R30" s="26"/>
      <c r="U30" s="26"/>
    </row>
    <row r="31" spans="1:21" s="13" customFormat="1" ht="93" customHeight="1" x14ac:dyDescent="0.25">
      <c r="A31" s="11" t="s">
        <v>19</v>
      </c>
      <c r="B31" s="11" t="s">
        <v>51</v>
      </c>
      <c r="C31" s="10">
        <v>169062231737.83063</v>
      </c>
      <c r="D31" s="10">
        <v>9147363380.8400383</v>
      </c>
      <c r="E31" s="10">
        <v>159914868356.98984</v>
      </c>
      <c r="F31" s="10">
        <v>159841159938.45999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135249785390</v>
      </c>
      <c r="N31" s="20" t="s">
        <v>78</v>
      </c>
      <c r="O31" s="10">
        <f>159841159938.46-M31</f>
        <v>24591374548.459991</v>
      </c>
      <c r="P31" s="12" t="s">
        <v>80</v>
      </c>
      <c r="Q31" s="23"/>
      <c r="R31" s="26"/>
      <c r="S31" s="23"/>
      <c r="T31" s="23"/>
      <c r="U31" s="26"/>
    </row>
    <row r="32" spans="1:21" s="13" customFormat="1" ht="15" customHeight="1" x14ac:dyDescent="0.25">
      <c r="A32" s="11" t="s">
        <v>20</v>
      </c>
      <c r="B32" s="11" t="s">
        <v>52</v>
      </c>
      <c r="C32" s="10">
        <v>218121876412.40057</v>
      </c>
      <c r="D32" s="10">
        <v>4584712235.6099977</v>
      </c>
      <c r="E32" s="10">
        <v>213537164176.79041</v>
      </c>
      <c r="F32" s="10">
        <v>213530030743.23999</v>
      </c>
      <c r="G32" s="10">
        <v>1974630800.29</v>
      </c>
      <c r="H32" s="10">
        <v>0</v>
      </c>
      <c r="I32" s="10">
        <v>0</v>
      </c>
      <c r="J32" s="10">
        <v>0</v>
      </c>
      <c r="K32" s="10">
        <v>0</v>
      </c>
      <c r="L32" s="10">
        <v>181096722485</v>
      </c>
      <c r="M32" s="10"/>
      <c r="N32" s="10"/>
      <c r="O32" s="10">
        <v>30458677457.950001</v>
      </c>
      <c r="P32" s="11"/>
      <c r="Q32" s="23"/>
      <c r="R32" s="26"/>
      <c r="U32" s="26"/>
    </row>
    <row r="33" spans="1:21" s="13" customFormat="1" ht="93.75" customHeight="1" x14ac:dyDescent="0.25">
      <c r="A33" s="11" t="s">
        <v>21</v>
      </c>
      <c r="B33" s="11" t="s">
        <v>51</v>
      </c>
      <c r="C33" s="10">
        <v>649967613355.48816</v>
      </c>
      <c r="D33" s="10">
        <v>18094653104.510178</v>
      </c>
      <c r="E33" s="10">
        <v>631872960250.98145</v>
      </c>
      <c r="F33" s="10">
        <v>631559220055.38</v>
      </c>
      <c r="G33" s="10">
        <v>189458119.88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519974090683</v>
      </c>
      <c r="N33" s="20" t="s">
        <v>78</v>
      </c>
      <c r="O33" s="10">
        <f>631369761935.5-M33</f>
        <v>111395671252.5</v>
      </c>
      <c r="P33" s="12" t="s">
        <v>79</v>
      </c>
      <c r="Q33" s="23"/>
      <c r="R33" s="26"/>
      <c r="S33" s="23"/>
      <c r="T33" s="23"/>
      <c r="U33" s="26"/>
    </row>
    <row r="34" spans="1:21" s="13" customFormat="1" ht="15" customHeight="1" x14ac:dyDescent="0.25">
      <c r="A34" s="11" t="s">
        <v>22</v>
      </c>
      <c r="B34" s="11" t="s">
        <v>53</v>
      </c>
      <c r="C34" s="10">
        <v>3212707308.3300028</v>
      </c>
      <c r="D34" s="10">
        <v>231668293.58000013</v>
      </c>
      <c r="E34" s="10">
        <v>2981039014.7500033</v>
      </c>
      <c r="F34" s="10">
        <v>2974522202.3400002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2485688528</v>
      </c>
      <c r="M34" s="10"/>
      <c r="N34" s="10"/>
      <c r="O34" s="10">
        <v>488833674.33999997</v>
      </c>
      <c r="P34" s="11"/>
      <c r="Q34" s="23"/>
      <c r="R34" s="26"/>
      <c r="U34" s="26"/>
    </row>
    <row r="35" spans="1:21" s="13" customFormat="1" ht="15" customHeight="1" x14ac:dyDescent="0.25">
      <c r="A35" s="11" t="s">
        <v>23</v>
      </c>
      <c r="B35" s="11" t="s">
        <v>54</v>
      </c>
      <c r="C35" s="10">
        <v>2590718197.8499999</v>
      </c>
      <c r="D35" s="10">
        <v>118011497.71000007</v>
      </c>
      <c r="E35" s="10">
        <v>2472706700.1399994</v>
      </c>
      <c r="F35" s="10">
        <v>2472706700.1399999</v>
      </c>
      <c r="G35" s="10">
        <v>2936506.71</v>
      </c>
      <c r="H35" s="10">
        <v>0</v>
      </c>
      <c r="I35" s="10">
        <v>0</v>
      </c>
      <c r="J35" s="10">
        <v>0</v>
      </c>
      <c r="K35" s="10">
        <v>0</v>
      </c>
      <c r="L35" s="10">
        <v>195481230</v>
      </c>
      <c r="M35" s="10"/>
      <c r="N35" s="10"/>
      <c r="O35" s="10">
        <v>2274288963.4299998</v>
      </c>
      <c r="P35" s="11"/>
      <c r="Q35" s="23"/>
      <c r="R35" s="26"/>
      <c r="U35" s="26"/>
    </row>
    <row r="36" spans="1:21" s="13" customFormat="1" ht="15" customHeight="1" x14ac:dyDescent="0.25">
      <c r="A36" s="11" t="s">
        <v>24</v>
      </c>
      <c r="B36" s="11" t="s">
        <v>55</v>
      </c>
      <c r="C36" s="10">
        <v>2560167.9999999995</v>
      </c>
      <c r="D36" s="10">
        <v>77220</v>
      </c>
      <c r="E36" s="10">
        <v>2482947.9999999995</v>
      </c>
      <c r="F36" s="10">
        <v>2482948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/>
      <c r="N36" s="10"/>
      <c r="O36" s="10">
        <v>2482948</v>
      </c>
      <c r="P36" s="11"/>
      <c r="Q36" s="23"/>
      <c r="R36" s="26"/>
      <c r="U36" s="26"/>
    </row>
    <row r="37" spans="1:21" s="13" customFormat="1" ht="15" customHeight="1" x14ac:dyDescent="0.25">
      <c r="A37" s="11" t="s">
        <v>25</v>
      </c>
      <c r="B37" s="11" t="s">
        <v>56</v>
      </c>
      <c r="C37" s="10">
        <v>3049197911.7899985</v>
      </c>
      <c r="D37" s="10">
        <v>287844550.71999985</v>
      </c>
      <c r="E37" s="10">
        <v>2761353361.0699954</v>
      </c>
      <c r="F37" s="10">
        <v>2759893773.9499998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506343441</v>
      </c>
      <c r="M37" s="10"/>
      <c r="N37" s="10"/>
      <c r="O37" s="10">
        <v>2253550332.9499998</v>
      </c>
      <c r="P37" s="11"/>
      <c r="Q37" s="23"/>
      <c r="R37" s="26"/>
      <c r="U37" s="26"/>
    </row>
    <row r="38" spans="1:21" s="13" customFormat="1" ht="15" customHeight="1" x14ac:dyDescent="0.25">
      <c r="A38" s="11" t="s">
        <v>26</v>
      </c>
      <c r="B38" s="11" t="s">
        <v>53</v>
      </c>
      <c r="C38" s="10">
        <v>395717435890.67053</v>
      </c>
      <c r="D38" s="10">
        <v>8475354341.3099995</v>
      </c>
      <c r="E38" s="10">
        <v>387242081549.35852</v>
      </c>
      <c r="F38" s="10">
        <v>386904912064.94</v>
      </c>
      <c r="G38" s="10">
        <v>583582475.14999998</v>
      </c>
      <c r="H38" s="10">
        <v>0</v>
      </c>
      <c r="I38" s="10">
        <v>0</v>
      </c>
      <c r="J38" s="10">
        <v>817677584</v>
      </c>
      <c r="K38" s="10">
        <v>0</v>
      </c>
      <c r="L38" s="10">
        <v>162321185290</v>
      </c>
      <c r="M38" s="10"/>
      <c r="N38" s="10"/>
      <c r="O38" s="10">
        <v>223182466715.79001</v>
      </c>
      <c r="P38" s="11"/>
      <c r="Q38" s="23"/>
      <c r="R38" s="26"/>
      <c r="U38" s="26"/>
    </row>
    <row r="39" spans="1:21" s="13" customFormat="1" ht="101.25" x14ac:dyDescent="0.25">
      <c r="A39" s="11" t="s">
        <v>27</v>
      </c>
      <c r="B39" s="11" t="s">
        <v>57</v>
      </c>
      <c r="C39" s="10">
        <v>192802737107.48041</v>
      </c>
      <c r="D39" s="10">
        <v>3558590372.7699885</v>
      </c>
      <c r="E39" s="10">
        <v>189244146734.70993</v>
      </c>
      <c r="F39" s="10">
        <v>189189356712.07001</v>
      </c>
      <c r="G39" s="10">
        <v>1309533429.5799999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>155661927839+5091527009</f>
        <v>160753454848</v>
      </c>
      <c r="N39" s="27" t="s">
        <v>82</v>
      </c>
      <c r="O39" s="10">
        <f>187879823282.49-M39</f>
        <v>27126368434.48999</v>
      </c>
      <c r="P39" s="12" t="s">
        <v>83</v>
      </c>
      <c r="Q39" s="23"/>
      <c r="R39" s="26"/>
      <c r="S39" s="23"/>
      <c r="T39" s="23"/>
      <c r="U39" s="26"/>
    </row>
    <row r="40" spans="1:21" s="13" customFormat="1" ht="207" customHeight="1" x14ac:dyDescent="0.25">
      <c r="A40" s="11" t="s">
        <v>28</v>
      </c>
      <c r="B40" s="11" t="s">
        <v>58</v>
      </c>
      <c r="C40" s="10">
        <v>227775373175.17041</v>
      </c>
      <c r="D40" s="10">
        <v>5210351052.2199879</v>
      </c>
      <c r="E40" s="10">
        <v>222565022122.95016</v>
      </c>
      <c r="F40" s="10">
        <v>222454449358.94</v>
      </c>
      <c r="G40" s="10">
        <v>53983501.899999999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f>133081859701+23071709052+27436034772</f>
        <v>183589603525</v>
      </c>
      <c r="N40" s="27" t="s">
        <v>84</v>
      </c>
      <c r="O40" s="10">
        <f>222400465857.04-M40</f>
        <v>38810862332.040009</v>
      </c>
      <c r="P40" s="12" t="s">
        <v>85</v>
      </c>
      <c r="Q40" s="23"/>
      <c r="R40" s="26"/>
      <c r="S40" s="23"/>
      <c r="T40" s="23"/>
      <c r="U40" s="26"/>
    </row>
    <row r="41" spans="1:21" ht="15" customHeight="1" x14ac:dyDescent="0.2">
      <c r="A41" s="11" t="s">
        <v>29</v>
      </c>
      <c r="B41" s="11" t="s">
        <v>56</v>
      </c>
      <c r="C41" s="10">
        <v>306791562671.27014</v>
      </c>
      <c r="D41" s="10">
        <v>6192503277.5400057</v>
      </c>
      <c r="E41" s="10">
        <v>300599059393.72949</v>
      </c>
      <c r="F41" s="10">
        <v>300443303046.28998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206135065119</v>
      </c>
      <c r="M41" s="10"/>
      <c r="N41" s="10"/>
      <c r="O41" s="10">
        <v>94308237927.289993</v>
      </c>
      <c r="P41" s="11"/>
      <c r="Q41" s="5"/>
    </row>
    <row r="42" spans="1:21" ht="15" customHeight="1" x14ac:dyDescent="0.2">
      <c r="A42" s="29" t="s">
        <v>30</v>
      </c>
      <c r="B42" s="29"/>
      <c r="C42" s="8">
        <f>SUM(C12:C41)</f>
        <v>3479472555359.043</v>
      </c>
      <c r="D42" s="8">
        <f>SUM(D12:D41)</f>
        <v>112219232230.26027</v>
      </c>
      <c r="E42" s="8">
        <f>SUM(E12:E41)</f>
        <v>3367253323128.7788</v>
      </c>
      <c r="F42" s="8">
        <f>SUM(F12:F41)</f>
        <v>3365409820580.8096</v>
      </c>
      <c r="G42" s="8">
        <f>SUM(G12:G41)</f>
        <v>7104898005.0299988</v>
      </c>
      <c r="H42" s="8">
        <f t="shared" ref="H42" si="0">SUM(H12:H41)</f>
        <v>0</v>
      </c>
      <c r="I42" s="8">
        <f t="shared" ref="I42:J42" si="1">SUM(I12:I41)</f>
        <v>0</v>
      </c>
      <c r="J42" s="8">
        <f t="shared" si="1"/>
        <v>817677584</v>
      </c>
      <c r="K42" s="8">
        <f>SUM(K12:K41)</f>
        <v>0</v>
      </c>
      <c r="L42" s="8">
        <f>SUM(L12:L41)</f>
        <v>1232869754128</v>
      </c>
      <c r="M42" s="8">
        <f>SUM(M12:M41)</f>
        <v>1171500657358</v>
      </c>
      <c r="N42" s="8"/>
      <c r="O42" s="8">
        <f>SUM(O12:O41)</f>
        <v>953116833505.78003</v>
      </c>
    </row>
    <row r="43" spans="1:21" ht="15" customHeight="1" x14ac:dyDescent="0.2">
      <c r="C43" s="5"/>
      <c r="D43" s="5"/>
      <c r="E43" s="5"/>
      <c r="F43" s="5"/>
      <c r="G43" s="5"/>
      <c r="H43" s="5"/>
      <c r="J43" s="5"/>
      <c r="K43" s="5"/>
      <c r="L43" s="5"/>
      <c r="M43" s="5"/>
      <c r="N43" s="5"/>
      <c r="O43" s="23"/>
      <c r="Q43" s="5"/>
      <c r="R43" s="24"/>
      <c r="S43" s="5"/>
      <c r="T43" s="5"/>
    </row>
    <row r="44" spans="1:21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3"/>
      <c r="P44" s="5"/>
      <c r="Q44" s="5"/>
      <c r="R44" s="5"/>
      <c r="S44" s="5"/>
    </row>
    <row r="45" spans="1:21" ht="1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3"/>
      <c r="P45" s="5"/>
      <c r="Q45" s="5"/>
    </row>
    <row r="46" spans="1:21" ht="15" customHeight="1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3"/>
      <c r="Q46" s="5"/>
    </row>
    <row r="47" spans="1:21" ht="15" customHeight="1" x14ac:dyDescent="0.2">
      <c r="I47" s="5"/>
      <c r="L47" s="5"/>
      <c r="M47" s="5"/>
      <c r="N47" s="5"/>
    </row>
    <row r="48" spans="1:21" ht="15" customHeight="1" x14ac:dyDescent="0.2">
      <c r="I48" s="5"/>
      <c r="J48" s="5"/>
      <c r="K48" s="5"/>
      <c r="L48" s="5"/>
      <c r="M48" s="5"/>
      <c r="N48" s="5"/>
    </row>
    <row r="50" spans="12:14" ht="15" customHeight="1" x14ac:dyDescent="0.2">
      <c r="L50" s="5"/>
      <c r="M50" s="5"/>
      <c r="N50" s="5"/>
    </row>
    <row r="51" spans="12:14" ht="15" customHeight="1" x14ac:dyDescent="0.2">
      <c r="L51" s="5"/>
      <c r="M51" s="5"/>
      <c r="N51" s="5"/>
    </row>
  </sheetData>
  <mergeCells count="9">
    <mergeCell ref="A2:L2"/>
    <mergeCell ref="A4:L4"/>
    <mergeCell ref="A42:B42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4</szdw>
  </documentManagement>
</p:properties>
</file>

<file path=customXml/itemProps1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66A9A-8651-4647-B098-57A4FCB4FBBA}"/>
</file>

<file path=customXml/itemProps3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2024-05-24T15:38:39Z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