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mac/Downloads/"/>
    </mc:Choice>
  </mc:AlternateContent>
  <xr:revisionPtr revIDLastSave="0" documentId="13_ncr:1_{18B19E95-F768-3D45-851D-B438E258426B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Certificacion Giro A EPS" sheetId="2" r:id="rId1"/>
  </sheets>
  <definedNames>
    <definedName name="_xlnm._FilterDatabase" localSheetId="0" hidden="1">'Certificacion Giro A EPS'!$A$11:$V$42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2" l="1"/>
  <c r="O39" i="2" s="1"/>
  <c r="O40" i="2"/>
  <c r="O17" i="2"/>
  <c r="M17" i="2"/>
  <c r="M40" i="2"/>
  <c r="O42" i="2" l="1"/>
  <c r="M42" i="2"/>
  <c r="C42" i="2" l="1"/>
  <c r="L42" i="2" l="1"/>
  <c r="G42" i="2"/>
  <c r="F42" i="2"/>
  <c r="E42" i="2"/>
  <c r="D42" i="2"/>
  <c r="K42" i="2"/>
  <c r="H42" i="2"/>
  <c r="J42" i="2" l="1"/>
  <c r="I42" i="2"/>
</calcChain>
</file>

<file path=xl/sharedStrings.xml><?xml version="1.0" encoding="utf-8"?>
<sst xmlns="http://schemas.openxmlformats.org/spreadsheetml/2006/main" count="86" uniqueCount="83">
  <si>
    <t>CCF033</t>
  </si>
  <si>
    <t>CCF050</t>
  </si>
  <si>
    <t>CCF055</t>
  </si>
  <si>
    <t>CCF102</t>
  </si>
  <si>
    <t>EPS025</t>
  </si>
  <si>
    <t>EPSI01</t>
  </si>
  <si>
    <t>EPSI03</t>
  </si>
  <si>
    <t>EPSI04</t>
  </si>
  <si>
    <t>EPSI05</t>
  </si>
  <si>
    <t>EPSI06</t>
  </si>
  <si>
    <t>EPSS01</t>
  </si>
  <si>
    <t>EPSS02</t>
  </si>
  <si>
    <t>EPSS05</t>
  </si>
  <si>
    <t>EPSS08</t>
  </si>
  <si>
    <t>EPSS10</t>
  </si>
  <si>
    <t>EPSS12</t>
  </si>
  <si>
    <t>EPSS17</t>
  </si>
  <si>
    <t>EPSS18</t>
  </si>
  <si>
    <t>EPSS34</t>
  </si>
  <si>
    <t>EPSS37</t>
  </si>
  <si>
    <t>EPSS40</t>
  </si>
  <si>
    <t>EPSS41</t>
  </si>
  <si>
    <t>EPSS42</t>
  </si>
  <si>
    <t>EPSS46</t>
  </si>
  <si>
    <t>EPSS47</t>
  </si>
  <si>
    <t>EPSS48</t>
  </si>
  <si>
    <t>ESS024</t>
  </si>
  <si>
    <t>ESS062</t>
  </si>
  <si>
    <t>ESS118</t>
  </si>
  <si>
    <t>ESS207</t>
  </si>
  <si>
    <t>TOTAL</t>
  </si>
  <si>
    <t>Observación</t>
  </si>
  <si>
    <t>FAMILIAR DE COLOMBIA</t>
  </si>
  <si>
    <t>COMFAORIENTE</t>
  </si>
  <si>
    <t>CAJACOPI</t>
  </si>
  <si>
    <t>COMFACHOCO</t>
  </si>
  <si>
    <t>CAPRESOCA</t>
  </si>
  <si>
    <t>DUSAKAWI</t>
  </si>
  <si>
    <t>ASOCIACIÓN INDÍGENA DEL CAUCA</t>
  </si>
  <si>
    <t>ANASWAYUU</t>
  </si>
  <si>
    <t>MALLAMAS</t>
  </si>
  <si>
    <t>PIJAOS</t>
  </si>
  <si>
    <t>ALIANSALUD</t>
  </si>
  <si>
    <t>SALUD TOTAL</t>
  </si>
  <si>
    <t>SANITAS</t>
  </si>
  <si>
    <t>COMPENSAR</t>
  </si>
  <si>
    <t>SURAMERICANA</t>
  </si>
  <si>
    <t>COMFENALCO VALLE</t>
  </si>
  <si>
    <t>FAMISANAR</t>
  </si>
  <si>
    <t>SERVICIO OCCIDENTAL DE SALUD</t>
  </si>
  <si>
    <t>CAPITAL SALUD</t>
  </si>
  <si>
    <t>NUEVA EPS</t>
  </si>
  <si>
    <t>SAVIA SALUD</t>
  </si>
  <si>
    <t>COOSALUD</t>
  </si>
  <si>
    <t>SALUD MIA</t>
  </si>
  <si>
    <t>SALUD BOLÍVAR</t>
  </si>
  <si>
    <t>MUTUAL SER</t>
  </si>
  <si>
    <t>ASMET SALUD</t>
  </si>
  <si>
    <t>EMSSANAR</t>
  </si>
  <si>
    <t>Codigo EPS</t>
  </si>
  <si>
    <t>EPS</t>
  </si>
  <si>
    <t>Liquidación del proceso</t>
  </si>
  <si>
    <t>Giros y descuentos aplicados en el proceso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</si>
  <si>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</si>
  <si>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</si>
  <si>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</si>
  <si>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</si>
  <si>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</si>
  <si>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Cuenta de Alto Costo</t>
  </si>
  <si>
    <t>Descuento de 
Tasa Compensada</t>
  </si>
  <si>
    <t>Giro Directo a IPS y/o proveedores - Proceso*</t>
  </si>
  <si>
    <t>Giro Neto a EPS</t>
  </si>
  <si>
    <t>Hemofilia</t>
  </si>
  <si>
    <t>Recobros</t>
  </si>
  <si>
    <t>LIQUIDACIÓN MENSUAL DE AFILIADOS - GIRO A ENTIDADES PROMOTORAS DE SALUD
MAYO  2024</t>
  </si>
  <si>
    <t>Fecha de giro: 08/05/2024</t>
  </si>
  <si>
    <t>Giro Directo a IPS y/o proveedores - Complemento**</t>
  </si>
  <si>
    <t>Fecha de giro Complemento</t>
  </si>
  <si>
    <t>22/05/2024
30/05/2024</t>
  </si>
  <si>
    <t>Del "Giro Neto a EPS" no se aplicó $202.884.073.931,65, en virtud de la Resolución 2023320030002757-6 del 9 de mayo 2023 de la SNS. El 22 de mayo de 2024, se aplicó giro a IPS, por valor de $156.950.653.175,00 atendiendo comunicación de la SNS  20243200101040261 del 20 de mayo de 2024, allegada a la ADRES en correo electrónico del 21 de mayo de 2024.  El 27 de mayo de 2024, se aplicó giro a favor de la EPS Emssanar, por valor de $10.276.303.380,00, atendiendo comunicación de la SNS  20243200101080461 del 23 de mayo de 2024, allegada a la ADRES en correo electrónico del 24 de mayo de 2024.El 30 de mayo de 2024, se aplicó giro a IPS, por valor de $35.657.117.376,00 atendiendo comunicación de la SNS  20243200101091201 del 27 de mayo de 2024, allegada a la ADRES en correo electrónico del 27 de mayo de 2024 y alcance  20243200101125541 del 29 de mayo de 2024 allegada a la ADRES en correo electrónico del 30 de mayo de 2024.</t>
  </si>
  <si>
    <t>Del "Giro Neto a EPS" no se aplicó $26.791.893.486,12  en virtud de la Resolución 2023320030001459-6 del 8 de marzo 2023 de la SNS. El 4 de junio de 2024, se aplicó giro a IPS, por valor de $24.758.547.005,00 atendiendo comunicación de la SNS 20243200101135791 del 30 de mayo de 2024, allegada a la ADRES en correo electrónico del 31 de mayo de 2024 .El 2 de julio de 2024, se aplicó giro a favor de la EPS Dusakawi, por valor de $2.033.346.481,00, atendiendo comunicación de la SNS  20243200101301651 del 27 de junio de 2024, allegada a la ADRES en correo electrónico de la misma fecha.</t>
  </si>
  <si>
    <t>17/05/2024 
02/07/2024</t>
  </si>
  <si>
    <t>Del "Giro Neto a EPS" no se aplicó $173.219.991.122,26, en virtud de la Resolución 2023320030001433-6 del 6 de marzo 2023 de la SNS. El 17 de mayo de 2024, se aplicó giro a IPS, por valor de $147.597.977.071  atendiendo comunicación de la SNS  20243200100992321 del 15 de mayo de 2024, allegada a la ADRES en correo electrónico de la misma fecha. El 02 de julio de 2024, se aplicó giro a IPS, por valor de $8.443.796.240,00  atendiendo comunicación de la SNS  20243200101301661 del 27 de junio de 2024, allegada a la ADRES en correo electrónico de la misma fecha. El 16 de julio de 2024, se aplicó giro a favor de la EPS Asmet Salud, por valor de $17.178.217.811,00, atendiendo comunicación de la SNS  20243200101405851 del 12 de julio de 2024, allegada a la ADRES en correo electrónico de la misma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</si>
</sst>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CC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4" fontId="6" fillId="3" borderId="1" xfId="0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3" fontId="6" fillId="0" borderId="0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43" fontId="2" fillId="2" borderId="0" xfId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8" fillId="2" borderId="0" xfId="0" applyFont="1" applyFill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 wrapText="1"/>
    </xf>
    <xf numFmtId="43" fontId="6" fillId="3" borderId="6" xfId="1" applyFont="1" applyFill="1" applyBorder="1" applyAlignment="1">
      <alignment horizontal="center" vertical="center" wrapText="1"/>
    </xf>
  </cellXfs>
  <cellStyles count="3">
    <cellStyle name="Millares" xfId="1" builtinId="3"/>
    <cellStyle name="Millares 9" xfId="2" xr:uid="{53B66E1E-C0A5-4C79-8CFF-9113CA9AF283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1</xdr:row>
      <xdr:rowOff>148168</xdr:rowOff>
    </xdr:from>
    <xdr:to>
      <xdr:col>2</xdr:col>
      <xdr:colOff>338667</xdr:colOff>
      <xdr:row>5</xdr:row>
      <xdr:rowOff>107032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B989E6-D722-413A-BA2F-89E1C0159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7" y="345724"/>
          <a:ext cx="3055056" cy="749086"/>
        </a:xfrm>
        <a:prstGeom prst="rect">
          <a:avLst/>
        </a:prstGeom>
      </xdr:spPr>
    </xdr:pic>
    <xdr:clientData/>
  </xdr:twoCellAnchor>
  <xdr:twoCellAnchor>
    <xdr:from>
      <xdr:col>14</xdr:col>
      <xdr:colOff>275167</xdr:colOff>
      <xdr:row>0</xdr:row>
      <xdr:rowOff>74084</xdr:rowOff>
    </xdr:from>
    <xdr:to>
      <xdr:col>15</xdr:col>
      <xdr:colOff>1629832</xdr:colOff>
      <xdr:row>5</xdr:row>
      <xdr:rowOff>103190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1EFA1249-AA4A-41DC-A359-DC61002D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6086667" y="74084"/>
          <a:ext cx="2804582" cy="981606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3B022-F249-4AE4-ABB1-95DE4BFEBD97}">
  <dimension ref="A1:U51"/>
  <sheetViews>
    <sheetView showGridLines="0" tabSelected="1" zoomScale="90" zoomScaleNormal="90" workbookViewId="0">
      <pane ySplit="11" topLeftCell="A12" activePane="bottomLeft" state="frozen"/>
      <selection pane="bottomLeft" activeCell="D5" sqref="D5"/>
    </sheetView>
  </sheetViews>
  <sheetFormatPr baseColWidth="10" defaultColWidth="11.5" defaultRowHeight="15" customHeight="1" x14ac:dyDescent="0.2"/>
  <cols>
    <col min="1" max="1" width="7.5" style="6" customWidth="1"/>
    <col min="2" max="2" width="28.33203125" style="6" bestFit="1" customWidth="1"/>
    <col min="3" max="3" width="20.6640625" style="6" bestFit="1" customWidth="1"/>
    <col min="4" max="4" width="19" style="6" bestFit="1" customWidth="1"/>
    <col min="5" max="5" width="21.1640625" style="6" bestFit="1" customWidth="1"/>
    <col min="6" max="6" width="24" style="6" bestFit="1" customWidth="1"/>
    <col min="7" max="7" width="18.1640625" style="6" bestFit="1" customWidth="1"/>
    <col min="8" max="8" width="18.1640625" style="6" customWidth="1"/>
    <col min="9" max="10" width="20.33203125" style="6" bestFit="1" customWidth="1"/>
    <col min="11" max="11" width="18.33203125" style="6" customWidth="1"/>
    <col min="12" max="12" width="21.5" style="6" bestFit="1" customWidth="1"/>
    <col min="13" max="14" width="21.5" style="6" customWidth="1"/>
    <col min="15" max="15" width="21.6640625" style="6" customWidth="1"/>
    <col min="16" max="16" width="72.6640625" style="6" customWidth="1"/>
    <col min="17" max="17" width="21.1640625" style="6" customWidth="1"/>
    <col min="18" max="18" width="20" style="6" bestFit="1" customWidth="1"/>
    <col min="19" max="19" width="13" style="6" bestFit="1" customWidth="1"/>
    <col min="20" max="20" width="11.5" style="6"/>
    <col min="21" max="21" width="20" style="6" bestFit="1" customWidth="1"/>
    <col min="22" max="22" width="13" style="6" bestFit="1" customWidth="1"/>
    <col min="23" max="16384" width="11.5" style="6"/>
  </cols>
  <sheetData>
    <row r="1" spans="1:21" ht="15" customHeight="1" x14ac:dyDescent="0.2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21" ht="1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4"/>
      <c r="N2" s="14"/>
      <c r="O2" s="14"/>
    </row>
    <row r="3" spans="1:21" ht="15" customHeight="1" x14ac:dyDescent="0.2">
      <c r="A3" s="15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5"/>
    </row>
    <row r="4" spans="1:21" ht="1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14"/>
      <c r="N4" s="14"/>
      <c r="O4" s="14"/>
    </row>
    <row r="5" spans="1:21" ht="15" customHeight="1" x14ac:dyDescent="0.2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1" s="17" customFormat="1" ht="27" customHeight="1" x14ac:dyDescent="0.2">
      <c r="A6" s="28" t="s">
        <v>74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21" ht="15" customHeight="1" x14ac:dyDescent="0.2">
      <c r="A7" s="18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21" s="20" customFormat="1" ht="15" customHeight="1" x14ac:dyDescent="0.2">
      <c r="A8" s="18" t="s">
        <v>75</v>
      </c>
      <c r="B8" s="19"/>
      <c r="C8" s="7"/>
      <c r="D8" s="8"/>
      <c r="E8" s="8"/>
      <c r="F8" s="9"/>
      <c r="G8" s="9"/>
      <c r="H8" s="9"/>
      <c r="I8" s="9"/>
      <c r="J8" s="9"/>
      <c r="K8" s="9"/>
      <c r="L8" s="9"/>
      <c r="M8" s="9"/>
      <c r="N8" s="9"/>
      <c r="O8" s="9"/>
      <c r="P8" s="17"/>
    </row>
    <row r="9" spans="1:21" s="20" customFormat="1" ht="15" customHeight="1" x14ac:dyDescent="0.2">
      <c r="A9" s="18"/>
      <c r="B9" s="19"/>
      <c r="C9" s="7"/>
      <c r="D9" s="8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17"/>
    </row>
    <row r="10" spans="1:21" s="17" customFormat="1" ht="21.75" customHeight="1" x14ac:dyDescent="0.2">
      <c r="A10" s="29" t="s">
        <v>59</v>
      </c>
      <c r="B10" s="27" t="s">
        <v>60</v>
      </c>
      <c r="C10" s="31" t="s">
        <v>61</v>
      </c>
      <c r="D10" s="31"/>
      <c r="E10" s="31"/>
      <c r="F10" s="32" t="s">
        <v>62</v>
      </c>
      <c r="G10" s="33"/>
      <c r="H10" s="33"/>
      <c r="I10" s="33"/>
      <c r="J10" s="33"/>
      <c r="K10" s="33"/>
      <c r="L10" s="33"/>
      <c r="M10" s="33"/>
      <c r="N10" s="33"/>
      <c r="O10" s="34"/>
      <c r="P10" s="27" t="s">
        <v>31</v>
      </c>
    </row>
    <row r="11" spans="1:21" s="17" customFormat="1" ht="40.5" customHeight="1" x14ac:dyDescent="0.2">
      <c r="A11" s="30"/>
      <c r="B11" s="27"/>
      <c r="C11" s="2" t="s">
        <v>63</v>
      </c>
      <c r="D11" s="2" t="s">
        <v>64</v>
      </c>
      <c r="E11" s="2" t="s">
        <v>65</v>
      </c>
      <c r="F11" s="2" t="s">
        <v>66</v>
      </c>
      <c r="G11" s="2" t="s">
        <v>67</v>
      </c>
      <c r="H11" s="2" t="s">
        <v>72</v>
      </c>
      <c r="I11" s="2" t="s">
        <v>68</v>
      </c>
      <c r="J11" s="2" t="s">
        <v>69</v>
      </c>
      <c r="K11" s="2" t="s">
        <v>73</v>
      </c>
      <c r="L11" s="2" t="s">
        <v>70</v>
      </c>
      <c r="M11" s="2" t="s">
        <v>76</v>
      </c>
      <c r="N11" s="2" t="s">
        <v>77</v>
      </c>
      <c r="O11" s="2" t="s">
        <v>71</v>
      </c>
      <c r="P11" s="27"/>
    </row>
    <row r="12" spans="1:21" ht="15" customHeight="1" x14ac:dyDescent="0.2">
      <c r="A12" s="4" t="s">
        <v>0</v>
      </c>
      <c r="B12" s="4" t="s">
        <v>32</v>
      </c>
      <c r="C12" s="3">
        <v>32062560824.940048</v>
      </c>
      <c r="D12" s="3">
        <v>1344169611.2200019</v>
      </c>
      <c r="E12" s="3">
        <v>30718391213.720043</v>
      </c>
      <c r="F12" s="3">
        <v>30715259286.799999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18948703020</v>
      </c>
      <c r="M12" s="3"/>
      <c r="N12" s="3"/>
      <c r="O12" s="3">
        <v>11766556266.799999</v>
      </c>
      <c r="P12" s="4"/>
      <c r="Q12" s="21"/>
      <c r="R12" s="13"/>
      <c r="U12" s="13"/>
    </row>
    <row r="13" spans="1:21" ht="15" customHeight="1" x14ac:dyDescent="0.2">
      <c r="A13" s="4" t="s">
        <v>1</v>
      </c>
      <c r="B13" s="4" t="s">
        <v>33</v>
      </c>
      <c r="C13" s="3">
        <v>29404777268.679993</v>
      </c>
      <c r="D13" s="3">
        <v>490041352.799999</v>
      </c>
      <c r="E13" s="3">
        <v>28914735915.879925</v>
      </c>
      <c r="F13" s="3">
        <v>28745715110.630001</v>
      </c>
      <c r="G13" s="3">
        <v>571188709.32000005</v>
      </c>
      <c r="H13" s="3">
        <v>0</v>
      </c>
      <c r="I13" s="3">
        <v>0</v>
      </c>
      <c r="J13" s="3">
        <v>0</v>
      </c>
      <c r="K13" s="3">
        <v>0</v>
      </c>
      <c r="L13" s="3">
        <v>22819332773</v>
      </c>
      <c r="M13" s="3"/>
      <c r="N13" s="3"/>
      <c r="O13" s="3">
        <v>5355193628.3100004</v>
      </c>
      <c r="P13" s="4"/>
      <c r="Q13" s="21"/>
      <c r="R13" s="13"/>
      <c r="U13" s="13"/>
    </row>
    <row r="14" spans="1:21" ht="15" customHeight="1" x14ac:dyDescent="0.2">
      <c r="A14" s="4" t="s">
        <v>2</v>
      </c>
      <c r="B14" s="4" t="s">
        <v>34</v>
      </c>
      <c r="C14" s="3">
        <v>171819017790.09143</v>
      </c>
      <c r="D14" s="3">
        <v>6216024592.2699652</v>
      </c>
      <c r="E14" s="3">
        <v>165602993197.81982</v>
      </c>
      <c r="F14" s="3">
        <v>165484539272.53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121991689106</v>
      </c>
      <c r="M14" s="3"/>
      <c r="N14" s="3"/>
      <c r="O14" s="3">
        <v>43492850166.529999</v>
      </c>
      <c r="P14" s="4"/>
      <c r="Q14" s="21"/>
      <c r="R14" s="13"/>
      <c r="U14" s="13"/>
    </row>
    <row r="15" spans="1:21" ht="15" customHeight="1" x14ac:dyDescent="0.2">
      <c r="A15" s="4" t="s">
        <v>3</v>
      </c>
      <c r="B15" s="4" t="s">
        <v>35</v>
      </c>
      <c r="C15" s="3">
        <v>18134032181.800018</v>
      </c>
      <c r="D15" s="3">
        <v>656195959.58000028</v>
      </c>
      <c r="E15" s="3">
        <v>17477836222.219997</v>
      </c>
      <c r="F15" s="3">
        <v>17354778506.799999</v>
      </c>
      <c r="G15" s="3">
        <v>1042804310.87</v>
      </c>
      <c r="H15" s="3">
        <v>0</v>
      </c>
      <c r="I15" s="3">
        <v>0</v>
      </c>
      <c r="J15" s="3">
        <v>0</v>
      </c>
      <c r="K15" s="3">
        <v>0</v>
      </c>
      <c r="L15" s="3">
        <v>13541478880</v>
      </c>
      <c r="M15" s="3"/>
      <c r="N15" s="3"/>
      <c r="O15" s="3">
        <v>2770495315.9299998</v>
      </c>
      <c r="P15" s="4"/>
      <c r="Q15" s="21"/>
      <c r="R15" s="13"/>
      <c r="U15" s="13"/>
    </row>
    <row r="16" spans="1:21" ht="15" customHeight="1" x14ac:dyDescent="0.2">
      <c r="A16" s="4" t="s">
        <v>4</v>
      </c>
      <c r="B16" s="4" t="s">
        <v>36</v>
      </c>
      <c r="C16" s="3">
        <v>20533706639.900005</v>
      </c>
      <c r="D16" s="3">
        <v>916707590.67000031</v>
      </c>
      <c r="E16" s="3">
        <v>19616999049.229988</v>
      </c>
      <c r="F16" s="3">
        <v>19616997344.169998</v>
      </c>
      <c r="G16" s="3">
        <v>0</v>
      </c>
      <c r="H16" s="3">
        <v>0</v>
      </c>
      <c r="I16" s="3">
        <v>19396571</v>
      </c>
      <c r="J16" s="3">
        <v>0</v>
      </c>
      <c r="K16" s="3">
        <v>0</v>
      </c>
      <c r="L16" s="3">
        <v>16501075947</v>
      </c>
      <c r="M16" s="3"/>
      <c r="N16" s="3"/>
      <c r="O16" s="3">
        <v>3096524826.1700001</v>
      </c>
      <c r="P16" s="4"/>
      <c r="Q16" s="21"/>
      <c r="R16" s="13"/>
      <c r="U16" s="13"/>
    </row>
    <row r="17" spans="1:21" ht="90.75" customHeight="1" x14ac:dyDescent="0.2">
      <c r="A17" s="4" t="s">
        <v>5</v>
      </c>
      <c r="B17" s="4" t="s">
        <v>37</v>
      </c>
      <c r="C17" s="3">
        <v>30007335546.829994</v>
      </c>
      <c r="D17" s="3">
        <v>750110876.02999973</v>
      </c>
      <c r="E17" s="3">
        <v>29257224670.800011</v>
      </c>
      <c r="F17" s="3">
        <v>29245597245.32</v>
      </c>
      <c r="G17" s="3">
        <v>9560410.4499999993</v>
      </c>
      <c r="H17" s="3">
        <v>0</v>
      </c>
      <c r="I17" s="3">
        <v>43556505</v>
      </c>
      <c r="J17" s="3">
        <v>0</v>
      </c>
      <c r="K17" s="3">
        <v>0</v>
      </c>
      <c r="L17" s="3">
        <v>0</v>
      </c>
      <c r="M17" s="3">
        <f>24758547005</f>
        <v>24758547005</v>
      </c>
      <c r="N17" s="12">
        <v>45447</v>
      </c>
      <c r="O17" s="3">
        <f>29192480329.87-M17</f>
        <v>4433933324.8699989</v>
      </c>
      <c r="P17" s="5" t="s">
        <v>80</v>
      </c>
      <c r="Q17" s="21"/>
      <c r="R17" s="13"/>
      <c r="U17" s="13"/>
    </row>
    <row r="18" spans="1:21" ht="15" customHeight="1" x14ac:dyDescent="0.2">
      <c r="A18" s="4" t="s">
        <v>6</v>
      </c>
      <c r="B18" s="4" t="s">
        <v>38</v>
      </c>
      <c r="C18" s="3">
        <v>69519593733.239853</v>
      </c>
      <c r="D18" s="3">
        <v>1893195341.5499988</v>
      </c>
      <c r="E18" s="3">
        <v>67626398391.690048</v>
      </c>
      <c r="F18" s="3">
        <v>67626366083.970001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34867893336</v>
      </c>
      <c r="M18" s="3"/>
      <c r="N18" s="3"/>
      <c r="O18" s="3">
        <v>32758472747.970001</v>
      </c>
      <c r="P18" s="4"/>
      <c r="Q18" s="21"/>
      <c r="R18" s="13"/>
      <c r="U18" s="13"/>
    </row>
    <row r="19" spans="1:21" ht="15" customHeight="1" x14ac:dyDescent="0.2">
      <c r="A19" s="4" t="s">
        <v>7</v>
      </c>
      <c r="B19" s="4" t="s">
        <v>39</v>
      </c>
      <c r="C19" s="3">
        <v>34400527405.609978</v>
      </c>
      <c r="D19" s="3">
        <v>1408087869.9600005</v>
      </c>
      <c r="E19" s="3">
        <v>32992439535.650005</v>
      </c>
      <c r="F19" s="3">
        <v>32972958175.07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1872036332</v>
      </c>
      <c r="M19" s="3"/>
      <c r="N19" s="3"/>
      <c r="O19" s="3">
        <v>31100921843.07</v>
      </c>
      <c r="P19" s="4"/>
      <c r="Q19" s="21"/>
      <c r="R19" s="13"/>
      <c r="U19" s="13"/>
    </row>
    <row r="20" spans="1:21" ht="15" customHeight="1" x14ac:dyDescent="0.2">
      <c r="A20" s="4" t="s">
        <v>8</v>
      </c>
      <c r="B20" s="4" t="s">
        <v>40</v>
      </c>
      <c r="C20" s="3">
        <v>49032981709.479881</v>
      </c>
      <c r="D20" s="3">
        <v>1448545054.73</v>
      </c>
      <c r="E20" s="3">
        <v>47584436654.75</v>
      </c>
      <c r="F20" s="3">
        <v>47584436654.75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38075059079</v>
      </c>
      <c r="M20" s="3"/>
      <c r="N20" s="3"/>
      <c r="O20" s="3">
        <v>9509377575.75</v>
      </c>
      <c r="P20" s="4"/>
      <c r="Q20" s="21"/>
      <c r="R20" s="13"/>
      <c r="U20" s="13"/>
    </row>
    <row r="21" spans="1:21" ht="15" customHeight="1" x14ac:dyDescent="0.2">
      <c r="A21" s="4" t="s">
        <v>9</v>
      </c>
      <c r="B21" s="4" t="s">
        <v>41</v>
      </c>
      <c r="C21" s="3">
        <v>14140044578.790007</v>
      </c>
      <c r="D21" s="3">
        <v>559507995.48000014</v>
      </c>
      <c r="E21" s="3">
        <v>13580536583.309998</v>
      </c>
      <c r="F21" s="3">
        <v>13580536583.309999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12545684889</v>
      </c>
      <c r="M21" s="3"/>
      <c r="N21" s="3"/>
      <c r="O21" s="3">
        <v>1034851694.3099999</v>
      </c>
      <c r="P21" s="4"/>
      <c r="Q21" s="21"/>
      <c r="R21" s="13"/>
      <c r="U21" s="13"/>
    </row>
    <row r="22" spans="1:21" ht="15" customHeight="1" x14ac:dyDescent="0.2">
      <c r="A22" s="4" t="s">
        <v>10</v>
      </c>
      <c r="B22" s="4" t="s">
        <v>42</v>
      </c>
      <c r="C22" s="3">
        <v>1110813084.8500006</v>
      </c>
      <c r="D22" s="3">
        <v>17306207.799999997</v>
      </c>
      <c r="E22" s="3">
        <v>1093506877.0500002</v>
      </c>
      <c r="F22" s="3">
        <v>1093506877.05</v>
      </c>
      <c r="G22" s="3">
        <v>15718714.67</v>
      </c>
      <c r="H22" s="3">
        <v>0</v>
      </c>
      <c r="I22" s="3">
        <v>0</v>
      </c>
      <c r="J22" s="3">
        <v>0</v>
      </c>
      <c r="K22" s="3">
        <v>0</v>
      </c>
      <c r="L22" s="3">
        <v>95381357</v>
      </c>
      <c r="M22" s="3"/>
      <c r="N22" s="3"/>
      <c r="O22" s="3">
        <v>982406805.38</v>
      </c>
      <c r="P22" s="4"/>
      <c r="Q22" s="21"/>
      <c r="R22" s="13"/>
      <c r="U22" s="13"/>
    </row>
    <row r="23" spans="1:21" ht="15" customHeight="1" x14ac:dyDescent="0.2">
      <c r="A23" s="4" t="s">
        <v>11</v>
      </c>
      <c r="B23" s="4" t="s">
        <v>43</v>
      </c>
      <c r="C23" s="3">
        <v>188587080685.00052</v>
      </c>
      <c r="D23" s="3">
        <v>12558984793.630033</v>
      </c>
      <c r="E23" s="3">
        <v>176028095891.36951</v>
      </c>
      <c r="F23" s="3">
        <v>175972315914.14001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118492535573</v>
      </c>
      <c r="M23" s="3"/>
      <c r="N23" s="3"/>
      <c r="O23" s="3">
        <v>57479780341.139999</v>
      </c>
      <c r="P23" s="4"/>
      <c r="Q23" s="21"/>
      <c r="R23" s="13"/>
      <c r="U23" s="13"/>
    </row>
    <row r="24" spans="1:21" ht="13" x14ac:dyDescent="0.2">
      <c r="A24" s="4" t="s">
        <v>12</v>
      </c>
      <c r="B24" s="4" t="s">
        <v>44</v>
      </c>
      <c r="C24" s="3">
        <v>183745357491.55038</v>
      </c>
      <c r="D24" s="3">
        <v>8005319789.0700493</v>
      </c>
      <c r="E24" s="3">
        <v>175740037702.47977</v>
      </c>
      <c r="F24" s="3">
        <v>175716996437.66</v>
      </c>
      <c r="G24" s="3">
        <v>261516326.36000001</v>
      </c>
      <c r="H24" s="3">
        <v>0</v>
      </c>
      <c r="I24" s="3">
        <v>0</v>
      </c>
      <c r="J24" s="3">
        <v>0</v>
      </c>
      <c r="K24" s="3">
        <v>0</v>
      </c>
      <c r="L24" s="3">
        <v>146738202021</v>
      </c>
      <c r="M24" s="3"/>
      <c r="N24" s="3"/>
      <c r="O24" s="3">
        <v>28717278090.299999</v>
      </c>
      <c r="P24" s="5"/>
      <c r="Q24" s="21"/>
      <c r="R24" s="13"/>
      <c r="U24" s="13"/>
    </row>
    <row r="25" spans="1:21" ht="15" customHeight="1" x14ac:dyDescent="0.2">
      <c r="A25" s="4" t="s">
        <v>13</v>
      </c>
      <c r="B25" s="4" t="s">
        <v>45</v>
      </c>
      <c r="C25" s="3">
        <v>49560526665.360054</v>
      </c>
      <c r="D25" s="3">
        <v>2221760999.630002</v>
      </c>
      <c r="E25" s="3">
        <v>47338765665.730011</v>
      </c>
      <c r="F25" s="3">
        <v>47336790729.790001</v>
      </c>
      <c r="G25" s="3">
        <v>64740600.079999998</v>
      </c>
      <c r="H25" s="3">
        <v>0</v>
      </c>
      <c r="I25" s="3">
        <v>0</v>
      </c>
      <c r="J25" s="3">
        <v>0</v>
      </c>
      <c r="K25" s="3">
        <v>0</v>
      </c>
      <c r="L25" s="3">
        <v>14996778048</v>
      </c>
      <c r="M25" s="3"/>
      <c r="N25" s="3"/>
      <c r="O25" s="3">
        <v>32275272081.709999</v>
      </c>
      <c r="P25" s="4"/>
      <c r="Q25" s="21"/>
      <c r="R25" s="13"/>
      <c r="U25" s="13"/>
    </row>
    <row r="26" spans="1:21" ht="15" customHeight="1" x14ac:dyDescent="0.2">
      <c r="A26" s="4" t="s">
        <v>14</v>
      </c>
      <c r="B26" s="4" t="s">
        <v>46</v>
      </c>
      <c r="C26" s="3">
        <v>107789530872.88014</v>
      </c>
      <c r="D26" s="3">
        <v>9137672689.3400078</v>
      </c>
      <c r="E26" s="3">
        <v>98651858183.540024</v>
      </c>
      <c r="F26" s="3">
        <v>98633150519.850006</v>
      </c>
      <c r="G26" s="3">
        <v>2858189.86</v>
      </c>
      <c r="H26" s="3">
        <v>0</v>
      </c>
      <c r="I26" s="3">
        <v>0</v>
      </c>
      <c r="J26" s="3">
        <v>0</v>
      </c>
      <c r="K26" s="3">
        <v>0</v>
      </c>
      <c r="L26" s="3">
        <v>91220825473</v>
      </c>
      <c r="M26" s="3"/>
      <c r="N26" s="3"/>
      <c r="O26" s="3">
        <v>7409466856.9899998</v>
      </c>
      <c r="P26" s="4"/>
      <c r="Q26" s="21"/>
      <c r="R26" s="13"/>
      <c r="U26" s="13"/>
    </row>
    <row r="27" spans="1:21" ht="15" customHeight="1" x14ac:dyDescent="0.2">
      <c r="A27" s="4" t="s">
        <v>15</v>
      </c>
      <c r="B27" s="4" t="s">
        <v>47</v>
      </c>
      <c r="C27" s="3">
        <v>9132751527.0600033</v>
      </c>
      <c r="D27" s="3">
        <v>426896922.03000027</v>
      </c>
      <c r="E27" s="3">
        <v>8705854605.0299988</v>
      </c>
      <c r="F27" s="3">
        <v>8705854592.2999992</v>
      </c>
      <c r="G27" s="3">
        <v>1689238.91</v>
      </c>
      <c r="H27" s="3">
        <v>0</v>
      </c>
      <c r="I27" s="3">
        <v>0</v>
      </c>
      <c r="J27" s="3">
        <v>0</v>
      </c>
      <c r="K27" s="3">
        <v>0</v>
      </c>
      <c r="L27" s="3">
        <v>5798234565</v>
      </c>
      <c r="M27" s="3"/>
      <c r="N27" s="3"/>
      <c r="O27" s="3">
        <v>2905930788.3899999</v>
      </c>
      <c r="P27" s="4"/>
      <c r="Q27" s="21"/>
      <c r="R27" s="13"/>
      <c r="U27" s="13"/>
    </row>
    <row r="28" spans="1:21" ht="15" customHeight="1" x14ac:dyDescent="0.2">
      <c r="A28" s="4" t="s">
        <v>16</v>
      </c>
      <c r="B28" s="4" t="s">
        <v>48</v>
      </c>
      <c r="C28" s="3">
        <v>119255015088.13046</v>
      </c>
      <c r="D28" s="3">
        <v>7992002868.0300169</v>
      </c>
      <c r="E28" s="3">
        <v>111263012220.1002</v>
      </c>
      <c r="F28" s="3">
        <v>111253151667.56</v>
      </c>
      <c r="G28" s="3">
        <v>21307870.100000001</v>
      </c>
      <c r="H28" s="3">
        <v>0</v>
      </c>
      <c r="I28" s="3">
        <v>0</v>
      </c>
      <c r="J28" s="3">
        <v>0</v>
      </c>
      <c r="K28" s="3">
        <v>0</v>
      </c>
      <c r="L28" s="3">
        <v>98428393509</v>
      </c>
      <c r="M28" s="3"/>
      <c r="N28" s="3"/>
      <c r="O28" s="3">
        <v>12803450288.459999</v>
      </c>
      <c r="P28" s="4"/>
      <c r="Q28" s="21"/>
      <c r="R28" s="13"/>
      <c r="U28" s="13"/>
    </row>
    <row r="29" spans="1:21" ht="15" customHeight="1" x14ac:dyDescent="0.2">
      <c r="A29" s="4" t="s">
        <v>17</v>
      </c>
      <c r="B29" s="4" t="s">
        <v>49</v>
      </c>
      <c r="C29" s="3">
        <v>21208423033.219959</v>
      </c>
      <c r="D29" s="3">
        <v>1651673479.8399999</v>
      </c>
      <c r="E29" s="3">
        <v>19556749553.379974</v>
      </c>
      <c r="F29" s="3">
        <v>19556749553.380001</v>
      </c>
      <c r="G29" s="3">
        <v>91760041.469999999</v>
      </c>
      <c r="H29" s="3">
        <v>0</v>
      </c>
      <c r="I29" s="3">
        <v>0</v>
      </c>
      <c r="J29" s="3">
        <v>0</v>
      </c>
      <c r="K29" s="3">
        <v>0</v>
      </c>
      <c r="L29" s="3">
        <v>17154063031</v>
      </c>
      <c r="M29" s="3"/>
      <c r="N29" s="3"/>
      <c r="O29" s="3">
        <v>2310926480.9099998</v>
      </c>
      <c r="P29" s="4"/>
      <c r="Q29" s="21"/>
      <c r="R29" s="13"/>
      <c r="U29" s="13"/>
    </row>
    <row r="30" spans="1:21" ht="15" customHeight="1" x14ac:dyDescent="0.2">
      <c r="A30" s="4" t="s">
        <v>18</v>
      </c>
      <c r="B30" s="4" t="s">
        <v>50</v>
      </c>
      <c r="C30" s="3">
        <v>163526804563.31003</v>
      </c>
      <c r="D30" s="3">
        <v>5465859461.4000216</v>
      </c>
      <c r="E30" s="3">
        <v>158060945101.91</v>
      </c>
      <c r="F30" s="3">
        <v>158058560252.97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95275837518</v>
      </c>
      <c r="M30" s="3"/>
      <c r="N30" s="3"/>
      <c r="O30" s="3">
        <v>62782722734.970001</v>
      </c>
      <c r="P30" s="4"/>
      <c r="Q30" s="21"/>
      <c r="R30" s="13"/>
      <c r="U30" s="13"/>
    </row>
    <row r="31" spans="1:21" ht="15" customHeight="1" x14ac:dyDescent="0.2">
      <c r="A31" s="4" t="s">
        <v>19</v>
      </c>
      <c r="B31" s="4" t="s">
        <v>51</v>
      </c>
      <c r="C31" s="3">
        <v>167235390747.86163</v>
      </c>
      <c r="D31" s="3">
        <v>12212199348.000084</v>
      </c>
      <c r="E31" s="3">
        <v>155023191399.85965</v>
      </c>
      <c r="F31" s="3">
        <v>155007327180.10001</v>
      </c>
      <c r="G31" s="3">
        <v>50739353.990000002</v>
      </c>
      <c r="H31" s="3">
        <v>0</v>
      </c>
      <c r="I31" s="3">
        <v>0</v>
      </c>
      <c r="J31" s="3">
        <v>0</v>
      </c>
      <c r="K31" s="3">
        <v>0</v>
      </c>
      <c r="L31" s="3">
        <v>135238620690</v>
      </c>
      <c r="M31" s="3"/>
      <c r="N31" s="3"/>
      <c r="O31" s="3">
        <v>19717967136.110001</v>
      </c>
      <c r="P31" s="4"/>
      <c r="Q31" s="21"/>
      <c r="R31" s="13"/>
      <c r="U31" s="13"/>
    </row>
    <row r="32" spans="1:21" ht="15" customHeight="1" x14ac:dyDescent="0.2">
      <c r="A32" s="4" t="s">
        <v>20</v>
      </c>
      <c r="B32" s="4" t="s">
        <v>52</v>
      </c>
      <c r="C32" s="3">
        <v>218846078015.14066</v>
      </c>
      <c r="D32" s="3">
        <v>5055858290.2699966</v>
      </c>
      <c r="E32" s="3">
        <v>213790219724.87021</v>
      </c>
      <c r="F32" s="3">
        <v>213781554714.22</v>
      </c>
      <c r="G32" s="3">
        <v>84428734.959999993</v>
      </c>
      <c r="H32" s="3">
        <v>0</v>
      </c>
      <c r="I32" s="3">
        <v>0</v>
      </c>
      <c r="J32" s="3">
        <v>0</v>
      </c>
      <c r="K32" s="3">
        <v>0</v>
      </c>
      <c r="L32" s="3">
        <v>180654370269</v>
      </c>
      <c r="M32" s="3"/>
      <c r="N32" s="3"/>
      <c r="O32" s="3">
        <v>33042755710.259998</v>
      </c>
      <c r="P32" s="4"/>
      <c r="Q32" s="21"/>
      <c r="R32" s="13"/>
      <c r="U32" s="13"/>
    </row>
    <row r="33" spans="1:21" ht="13" x14ac:dyDescent="0.2">
      <c r="A33" s="4" t="s">
        <v>21</v>
      </c>
      <c r="B33" s="4" t="s">
        <v>51</v>
      </c>
      <c r="C33" s="3">
        <v>648613510292.33362</v>
      </c>
      <c r="D33" s="3">
        <v>17057540688.530167</v>
      </c>
      <c r="E33" s="3">
        <v>631555969603.80688</v>
      </c>
      <c r="F33" s="3">
        <v>631448260265.51001</v>
      </c>
      <c r="G33" s="3">
        <v>396606197.58999997</v>
      </c>
      <c r="H33" s="3">
        <v>0</v>
      </c>
      <c r="I33" s="3">
        <v>0</v>
      </c>
      <c r="J33" s="3">
        <v>0</v>
      </c>
      <c r="K33" s="3">
        <v>0</v>
      </c>
      <c r="L33" s="3">
        <v>519974090684</v>
      </c>
      <c r="M33" s="3"/>
      <c r="N33" s="3"/>
      <c r="O33" s="3">
        <v>111077563383.92</v>
      </c>
      <c r="P33" s="5"/>
      <c r="Q33" s="21"/>
      <c r="R33" s="13"/>
      <c r="U33" s="13"/>
    </row>
    <row r="34" spans="1:21" ht="15" customHeight="1" x14ac:dyDescent="0.2">
      <c r="A34" s="4" t="s">
        <v>22</v>
      </c>
      <c r="B34" s="4" t="s">
        <v>53</v>
      </c>
      <c r="C34" s="3">
        <v>3251121709.8099985</v>
      </c>
      <c r="D34" s="3">
        <v>381262045.25</v>
      </c>
      <c r="E34" s="3">
        <v>2869859664.5599947</v>
      </c>
      <c r="F34" s="3">
        <v>2868806509.8899999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2199916873</v>
      </c>
      <c r="M34" s="3"/>
      <c r="N34" s="3"/>
      <c r="O34" s="3">
        <v>668889636.88999999</v>
      </c>
      <c r="P34" s="4"/>
      <c r="Q34" s="21"/>
      <c r="R34" s="13"/>
      <c r="U34" s="13"/>
    </row>
    <row r="35" spans="1:21" ht="15" customHeight="1" x14ac:dyDescent="0.2">
      <c r="A35" s="4" t="s">
        <v>23</v>
      </c>
      <c r="B35" s="4" t="s">
        <v>54</v>
      </c>
      <c r="C35" s="3">
        <v>2689594447.8400006</v>
      </c>
      <c r="D35" s="3">
        <v>205574218.18000001</v>
      </c>
      <c r="E35" s="3">
        <v>2484020229.6600003</v>
      </c>
      <c r="F35" s="3">
        <v>2484020229.6599998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510469327</v>
      </c>
      <c r="M35" s="3"/>
      <c r="N35" s="3"/>
      <c r="O35" s="3">
        <v>1973550902.6600001</v>
      </c>
      <c r="P35" s="4"/>
      <c r="Q35" s="21"/>
      <c r="R35" s="13"/>
      <c r="U35" s="13"/>
    </row>
    <row r="36" spans="1:21" ht="15" customHeight="1" x14ac:dyDescent="0.2">
      <c r="A36" s="4" t="s">
        <v>24</v>
      </c>
      <c r="B36" s="4" t="s">
        <v>55</v>
      </c>
      <c r="C36" s="3">
        <v>3466163.5500000003</v>
      </c>
      <c r="D36" s="3">
        <v>357041.4</v>
      </c>
      <c r="E36" s="3">
        <v>3109122.1500000004</v>
      </c>
      <c r="F36" s="3">
        <v>3109122.15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/>
      <c r="N36" s="3"/>
      <c r="O36" s="3">
        <v>3109122.15</v>
      </c>
      <c r="P36" s="4"/>
      <c r="Q36" s="21"/>
      <c r="R36" s="13"/>
      <c r="U36" s="13"/>
    </row>
    <row r="37" spans="1:21" ht="15" customHeight="1" x14ac:dyDescent="0.2">
      <c r="A37" s="4" t="s">
        <v>25</v>
      </c>
      <c r="B37" s="4" t="s">
        <v>56</v>
      </c>
      <c r="C37" s="3">
        <v>3107481944.2800002</v>
      </c>
      <c r="D37" s="3">
        <v>481956078.51000047</v>
      </c>
      <c r="E37" s="3">
        <v>2625525865.7699976</v>
      </c>
      <c r="F37" s="3">
        <v>2624035282.52</v>
      </c>
      <c r="G37" s="3">
        <v>5649058.8300000001</v>
      </c>
      <c r="H37" s="3">
        <v>0</v>
      </c>
      <c r="I37" s="3">
        <v>0</v>
      </c>
      <c r="J37" s="3">
        <v>0</v>
      </c>
      <c r="K37" s="3">
        <v>0</v>
      </c>
      <c r="L37" s="3">
        <v>217983720</v>
      </c>
      <c r="M37" s="3"/>
      <c r="N37" s="3"/>
      <c r="O37" s="3">
        <v>2400402503.6900001</v>
      </c>
      <c r="P37" s="4"/>
      <c r="Q37" s="21"/>
      <c r="R37" s="13"/>
      <c r="U37" s="13"/>
    </row>
    <row r="38" spans="1:21" ht="15" customHeight="1" x14ac:dyDescent="0.2">
      <c r="A38" s="4" t="s">
        <v>26</v>
      </c>
      <c r="B38" s="4" t="s">
        <v>53</v>
      </c>
      <c r="C38" s="3">
        <v>396023115114.05035</v>
      </c>
      <c r="D38" s="3">
        <v>12700646769.26004</v>
      </c>
      <c r="E38" s="3">
        <v>383322468344.7915</v>
      </c>
      <c r="F38" s="3">
        <v>383218189280.59998</v>
      </c>
      <c r="G38" s="3">
        <v>596754730.80999994</v>
      </c>
      <c r="H38" s="3">
        <v>0</v>
      </c>
      <c r="I38" s="3">
        <v>0</v>
      </c>
      <c r="J38" s="3">
        <v>807361416.08000004</v>
      </c>
      <c r="K38" s="3">
        <v>0</v>
      </c>
      <c r="L38" s="3">
        <v>189152655175</v>
      </c>
      <c r="M38" s="3"/>
      <c r="N38" s="3"/>
      <c r="O38" s="3">
        <v>192661417958.70999</v>
      </c>
      <c r="P38" s="4"/>
      <c r="Q38" s="21"/>
      <c r="R38" s="13"/>
      <c r="U38" s="13"/>
    </row>
    <row r="39" spans="1:21" s="24" customFormat="1" ht="114" customHeight="1" x14ac:dyDescent="0.2">
      <c r="A39" s="4" t="s">
        <v>27</v>
      </c>
      <c r="B39" s="4" t="s">
        <v>57</v>
      </c>
      <c r="C39" s="3">
        <v>193136489982.09146</v>
      </c>
      <c r="D39" s="3">
        <v>4432680823.8099833</v>
      </c>
      <c r="E39" s="3">
        <v>188703809158.28015</v>
      </c>
      <c r="F39" s="3">
        <v>188703809158.28</v>
      </c>
      <c r="G39" s="3">
        <v>32898837.449999999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f>147597977071+8443796240</f>
        <v>156041773311</v>
      </c>
      <c r="N39" s="25" t="s">
        <v>81</v>
      </c>
      <c r="O39" s="3">
        <f>188670910320.83-M39</f>
        <v>32629137009.829987</v>
      </c>
      <c r="P39" s="5" t="s">
        <v>82</v>
      </c>
      <c r="Q39" s="22"/>
      <c r="R39" s="23"/>
      <c r="U39" s="23"/>
    </row>
    <row r="40" spans="1:21" ht="127.5" customHeight="1" x14ac:dyDescent="0.2">
      <c r="A40" s="10" t="s">
        <v>28</v>
      </c>
      <c r="B40" s="10" t="s">
        <v>58</v>
      </c>
      <c r="C40" s="11">
        <v>227496528829.85025</v>
      </c>
      <c r="D40" s="11">
        <v>5557786603.6899939</v>
      </c>
      <c r="E40" s="11">
        <v>221938742226.15967</v>
      </c>
      <c r="F40" s="11">
        <v>221938742226.16</v>
      </c>
      <c r="G40" s="11">
        <v>854945988.12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f>156950653175+35657117376</f>
        <v>192607770551</v>
      </c>
      <c r="N40" s="12" t="s">
        <v>78</v>
      </c>
      <c r="O40" s="11">
        <f>221083796238.04-M40</f>
        <v>28476025687.040009</v>
      </c>
      <c r="P40" s="5" t="s">
        <v>79</v>
      </c>
      <c r="Q40" s="21"/>
      <c r="R40" s="13"/>
      <c r="U40" s="13"/>
    </row>
    <row r="41" spans="1:21" ht="15" customHeight="1" x14ac:dyDescent="0.2">
      <c r="A41" s="4" t="s">
        <v>29</v>
      </c>
      <c r="B41" s="4" t="s">
        <v>56</v>
      </c>
      <c r="C41" s="3">
        <v>307334292875.99054</v>
      </c>
      <c r="D41" s="3">
        <v>8651958440.0400143</v>
      </c>
      <c r="E41" s="3">
        <v>298682334435.95044</v>
      </c>
      <c r="F41" s="3">
        <v>298527875279.63</v>
      </c>
      <c r="G41" s="3">
        <v>454254716.58999997</v>
      </c>
      <c r="H41" s="3">
        <v>0</v>
      </c>
      <c r="I41" s="3">
        <v>0</v>
      </c>
      <c r="J41" s="3">
        <v>1308333333.27</v>
      </c>
      <c r="K41" s="3">
        <v>0</v>
      </c>
      <c r="L41" s="3">
        <v>201291359342</v>
      </c>
      <c r="M41" s="3"/>
      <c r="N41" s="3"/>
      <c r="O41" s="3">
        <v>95473927887.770004</v>
      </c>
      <c r="P41" s="4"/>
      <c r="Q41" s="21"/>
    </row>
    <row r="42" spans="1:21" ht="15" customHeight="1" x14ac:dyDescent="0.2">
      <c r="A42" s="27" t="s">
        <v>30</v>
      </c>
      <c r="B42" s="27"/>
      <c r="C42" s="1">
        <f>SUM(C12:C41)</f>
        <v>3480707950813.5205</v>
      </c>
      <c r="D42" s="1">
        <f>SUM(D12:D41)</f>
        <v>129897883802.00034</v>
      </c>
      <c r="E42" s="1">
        <f>SUM(E12:E41)</f>
        <v>3350810067011.5186</v>
      </c>
      <c r="F42" s="1">
        <f>SUM(F12:F41)</f>
        <v>3349859990056.7705</v>
      </c>
      <c r="G42" s="1">
        <f>SUM(G12:G41)</f>
        <v>4559422030.4299994</v>
      </c>
      <c r="H42" s="1">
        <f t="shared" ref="H42" si="0">SUM(H12:H41)</f>
        <v>0</v>
      </c>
      <c r="I42" s="1">
        <f t="shared" ref="I42:J42" si="1">SUM(I12:I41)</f>
        <v>62953076</v>
      </c>
      <c r="J42" s="1">
        <f t="shared" si="1"/>
        <v>2115694749.3499999</v>
      </c>
      <c r="K42" s="1">
        <f>SUM(K12:K41)</f>
        <v>0</v>
      </c>
      <c r="L42" s="1">
        <f>SUM(L12:L41)</f>
        <v>2098602670537</v>
      </c>
      <c r="M42" s="1">
        <f>SUM(M12:M41)</f>
        <v>373408090867</v>
      </c>
      <c r="N42" s="1"/>
      <c r="O42" s="1">
        <f>SUM(O12:O41)</f>
        <v>871111158796.98999</v>
      </c>
    </row>
    <row r="43" spans="1:21" ht="15" customHeight="1" x14ac:dyDescent="0.2">
      <c r="C43" s="21"/>
      <c r="D43" s="21"/>
      <c r="E43" s="21"/>
      <c r="F43" s="21"/>
      <c r="G43" s="21"/>
      <c r="H43" s="21"/>
      <c r="J43" s="21"/>
      <c r="K43" s="21"/>
      <c r="L43" s="21"/>
      <c r="M43" s="21"/>
      <c r="N43" s="21"/>
      <c r="O43" s="21"/>
    </row>
    <row r="44" spans="1:21" ht="15" customHeight="1" x14ac:dyDescent="0.2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21" ht="15" customHeight="1" x14ac:dyDescent="0.2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21" ht="15" customHeight="1" x14ac:dyDescent="0.2">
      <c r="I46" s="21"/>
      <c r="L46" s="21"/>
      <c r="M46" s="21"/>
      <c r="N46" s="21"/>
    </row>
    <row r="47" spans="1:21" ht="15" customHeight="1" x14ac:dyDescent="0.2">
      <c r="I47" s="21"/>
      <c r="L47" s="21"/>
      <c r="M47" s="21"/>
      <c r="N47" s="21"/>
    </row>
    <row r="48" spans="1:21" ht="15" customHeight="1" x14ac:dyDescent="0.2">
      <c r="I48" s="21"/>
      <c r="J48" s="21"/>
      <c r="K48" s="21"/>
      <c r="L48" s="21"/>
      <c r="M48" s="21"/>
      <c r="N48" s="21"/>
    </row>
    <row r="50" spans="12:14" ht="15" customHeight="1" x14ac:dyDescent="0.2">
      <c r="L50" s="21"/>
      <c r="M50" s="21"/>
      <c r="N50" s="21"/>
    </row>
    <row r="51" spans="12:14" ht="15" customHeight="1" x14ac:dyDescent="0.2">
      <c r="L51" s="21"/>
      <c r="M51" s="21"/>
      <c r="N51" s="21"/>
    </row>
  </sheetData>
  <mergeCells count="9">
    <mergeCell ref="A2:L2"/>
    <mergeCell ref="A4:L4"/>
    <mergeCell ref="A42:B42"/>
    <mergeCell ref="A6:P6"/>
    <mergeCell ref="A10:A11"/>
    <mergeCell ref="B10:B11"/>
    <mergeCell ref="C10:E10"/>
    <mergeCell ref="F10:O10"/>
    <mergeCell ref="P10:P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2024</iril>
    <szdw xmlns="a904e863-f9c3-44e7-be1b-41a106896d87">5</szd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EF152B-D435-42D8-BDD8-A875BBE1F809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customXml/itemProps2.xml><?xml version="1.0" encoding="utf-8"?>
<ds:datastoreItem xmlns:ds="http://schemas.openxmlformats.org/officeDocument/2006/customXml" ds:itemID="{CE458FC0-6EA1-44C6-87CA-1E9728C5E8E9}"/>
</file>

<file path=customXml/itemProps3.xml><?xml version="1.0" encoding="utf-8"?>
<ds:datastoreItem xmlns:ds="http://schemas.openxmlformats.org/officeDocument/2006/customXml" ds:itemID="{4D707DC8-DB06-4353-B3DC-EDA93BD9DE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Certificacion Giro A EPS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Katherin Perez Sanchez</dc:creator>
  <cp:lastModifiedBy>Microsoft Office User</cp:lastModifiedBy>
  <dcterms:created xsi:type="dcterms:W3CDTF">2024-01-26T14:13:03Z</dcterms:created>
  <dcterms:modified xsi:type="dcterms:W3CDTF">2024-07-24T15:05:24Z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