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4\"/>
    </mc:Choice>
  </mc:AlternateContent>
  <xr:revisionPtr revIDLastSave="0" documentId="8_{56BEA5C8-5D6E-4455-BE0C-4118D16C7D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ertificacion Giro A EPS" sheetId="2" r:id="rId1"/>
  </sheets>
  <definedNames>
    <definedName name="_xlnm._FilterDatabase" localSheetId="0" hidden="1">'Certificacion Giro A EPS'!$A$11:$Q$42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2" l="1"/>
  <c r="O17" i="2"/>
  <c r="O39" i="2"/>
  <c r="O40" i="2"/>
  <c r="O42" i="2"/>
  <c r="M42" i="2"/>
  <c r="M39" i="2"/>
  <c r="C42" i="2" l="1"/>
  <c r="G42" i="2" l="1"/>
  <c r="H42" i="2"/>
  <c r="I42" i="2"/>
  <c r="J42" i="2"/>
  <c r="K42" i="2"/>
  <c r="L42" i="2"/>
  <c r="E42" i="2" l="1"/>
  <c r="D42" i="2"/>
  <c r="F42" i="2" l="1"/>
</calcChain>
</file>

<file path=xl/sharedStrings.xml><?xml version="1.0" encoding="utf-8"?>
<sst xmlns="http://schemas.openxmlformats.org/spreadsheetml/2006/main" count="85" uniqueCount="82">
  <si>
    <t>CCF033</t>
  </si>
  <si>
    <t>CCF050</t>
  </si>
  <si>
    <t>CCF055</t>
  </si>
  <si>
    <t>CCF102</t>
  </si>
  <si>
    <t>EPS025</t>
  </si>
  <si>
    <t>EPSI01</t>
  </si>
  <si>
    <t>EPSI03</t>
  </si>
  <si>
    <t>EPSI04</t>
  </si>
  <si>
    <t>EPSI05</t>
  </si>
  <si>
    <t>EPSI06</t>
  </si>
  <si>
    <t>EPSS01</t>
  </si>
  <si>
    <t>EPSS02</t>
  </si>
  <si>
    <t>EPSS05</t>
  </si>
  <si>
    <t>EPSS08</t>
  </si>
  <si>
    <t>EPSS10</t>
  </si>
  <si>
    <t>EPSS12</t>
  </si>
  <si>
    <t>EPSS17</t>
  </si>
  <si>
    <t>EPSS18</t>
  </si>
  <si>
    <t>EPSS34</t>
  </si>
  <si>
    <t>EPSS37</t>
  </si>
  <si>
    <t>EPSS40</t>
  </si>
  <si>
    <t>EPSS41</t>
  </si>
  <si>
    <t>EPSS42</t>
  </si>
  <si>
    <t>EPSS46</t>
  </si>
  <si>
    <t>EPSS47</t>
  </si>
  <si>
    <t>EPSS48</t>
  </si>
  <si>
    <t>ESS024</t>
  </si>
  <si>
    <t>ESS062</t>
  </si>
  <si>
    <t>ESS118</t>
  </si>
  <si>
    <t>ESS207</t>
  </si>
  <si>
    <t>TOTAL</t>
  </si>
  <si>
    <t>Observación</t>
  </si>
  <si>
    <t>FAMILIAR DE COLOMBIA</t>
  </si>
  <si>
    <t>COMFAORIENTE</t>
  </si>
  <si>
    <t>CAJACOPI</t>
  </si>
  <si>
    <t>COMFACHOCO</t>
  </si>
  <si>
    <t>CAPRESOCA</t>
  </si>
  <si>
    <t>DUSAKAWI</t>
  </si>
  <si>
    <t>ASOCIACIÓN INDÍGENA DEL CAUCA</t>
  </si>
  <si>
    <t>ANASWAYUU</t>
  </si>
  <si>
    <t>MALLAMAS</t>
  </si>
  <si>
    <t>PIJAOS</t>
  </si>
  <si>
    <t>ALIANSALUD</t>
  </si>
  <si>
    <t>SALUD TOTAL</t>
  </si>
  <si>
    <t>SANITAS</t>
  </si>
  <si>
    <t>COMPENSAR</t>
  </si>
  <si>
    <t>SURAMERICANA</t>
  </si>
  <si>
    <t>COMFENALCO VALLE</t>
  </si>
  <si>
    <t>FAMISANAR</t>
  </si>
  <si>
    <t>SERVICIO OCCIDENTAL DE SALUD</t>
  </si>
  <si>
    <t>CAPITAL SALUD</t>
  </si>
  <si>
    <t>NUEVA EPS</t>
  </si>
  <si>
    <t>SAVIA SALUD</t>
  </si>
  <si>
    <t>COOSALUD</t>
  </si>
  <si>
    <t>SALUD MIA</t>
  </si>
  <si>
    <t>SALUD BOLÍVAR</t>
  </si>
  <si>
    <t>MUTUAL SER</t>
  </si>
  <si>
    <t>ASMET SALUD</t>
  </si>
  <si>
    <t>EMSSANAR</t>
  </si>
  <si>
    <t>Codigo EPS</t>
  </si>
  <si>
    <t>EPS</t>
  </si>
  <si>
    <t>Liquidación del proceso</t>
  </si>
  <si>
    <t>Giros y descuentos aplicados en el proceso</t>
  </si>
  <si>
    <t>UPC Apropiada</t>
  </si>
  <si>
    <t>UPC Restituida</t>
  </si>
  <si>
    <t>UPC Neta</t>
  </si>
  <si>
    <t>Valor a girar
 (Fuentes de financiación nivel central)</t>
  </si>
  <si>
    <t>Descuento de Auditorias RS</t>
  </si>
  <si>
    <t>Descuento de Cuenta de Alto Costo</t>
  </si>
  <si>
    <t>Descuento de 
Tasa Compensada</t>
  </si>
  <si>
    <t>Giro Directo a IPS y/o proveedores - Proceso*</t>
  </si>
  <si>
    <t>Giro Neto a EPS</t>
  </si>
  <si>
    <t>Hemofilia</t>
  </si>
  <si>
    <t>Recobros</t>
  </si>
  <si>
    <t>LIQUIDACIÓN MENSUAL DE AFILIADOS - GIRO A ENTIDADES PROMOTORAS DE SALUD
SEPTIEMBRE  2024</t>
  </si>
  <si>
    <t>Fecha de giro: 06/09/2024</t>
  </si>
  <si>
    <t>Del "Giro Neto a EPS" no se aplicó $1.552.997.818,55   por embargo, según lo informado por tesorería.</t>
  </si>
  <si>
    <t>Giro Directo a IPS y/o proveedores - Complemento**</t>
  </si>
  <si>
    <t>Fecha de giro Complemento</t>
  </si>
  <si>
    <t>Del "Giro Neto a EPS" no se aplicó $200.512.511.964,04, en virtud de la Resolución 2023320030002757-6 del 9 de mayo 2023 de la SNS.  El 13 de septiembre de 2024, se aplicó giro a IPS, por valor de $193.931.503.671,00 atendiendo comunicación de la SNS 20243200102021471 del 11 de septiembre de 2024, allegada a la ADRES en correo electrónico del 12 de septiembre de 2024. El 03 de octubre de 2024, se aplicó giro a favor de la EPS EMSSANAR, por valor de$6.581.008.293,00, atendiendo la comunicación de la Superintendencia Nacional de Salud con radicado 20243200102172481 del 30 de septiembre de 2024, allegada a la ADRES en correo electrónico del 01 de octubre de 2024.</t>
  </si>
  <si>
    <t>Del "Giro Neto a EPS" no se aplicó $169.388.456.228,44, en virtud de la Resolución 2023320030001433-6 del 6 de marzo 2023 de la SNS. El 10 de septiembre de 2024, se aplicó giro a IPS, por valor de $164.960.987.590 atendiendo comunicación de la SNS 20243200101985571 del 05 de septiembre de 2024, allegada a la ADRES en correo electrónico del 06 de septiembre de 2024; sobre dicho monto, se refleja un valor no girado por embargo $1.890.155,10  según lo informado por tesorería. El 27 de septiembre de 2024, se aplicó giro a favor de la EPS ASMET SALUD, por valor de $4.427.468.638, atendiendo la comunicación de la Superintendencia Nacional de Salud con radicado 20243200102127681 del 24 de septiembre de 2024, allegada a la ADRES en correo electrónico de la misma fecha.</t>
  </si>
  <si>
    <t>Del "Giro Neto a EPS" no se aplicó $26.284.478.698,67  en virtud de la Resolución 2023320030001459-6 del 8 de marzo 2023 de la SNS.  El 9 de octubre de 2024, se aplicó giro a IPS, por valor de $24.476.801.473,00 atendiendo comunicación de la SNS 20243200102220401 del 4 de octubre de 2024, allegada a la ADRES en correo electrónico de la misma fecha; sobre dicho monto, se refleja un valor no girado por embargo $885.623,70   según lo informado por tesorería.  El 30 de octubre de 2024, se aplicó giro a DUSAKAWI,  por valor de $1.807.677.225 atendiendo comunicación de la SNS 20243200102376581 del  25 de octubre de 2024, allegada a la ADRES en correo electrónico de la misma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</si>
</sst>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CC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3" fillId="2" borderId="0" xfId="0" applyFont="1" applyFill="1"/>
    <xf numFmtId="43" fontId="3" fillId="2" borderId="0" xfId="1" applyFont="1" applyFill="1"/>
    <xf numFmtId="4" fontId="2" fillId="2" borderId="0" xfId="0" applyNumberFormat="1" applyFont="1" applyFill="1"/>
    <xf numFmtId="0" fontId="3" fillId="2" borderId="0" xfId="0" applyFont="1" applyFill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/>
    <xf numFmtId="4" fontId="6" fillId="3" borderId="1" xfId="0" applyNumberFormat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0" borderId="0" xfId="0" applyFont="1"/>
    <xf numFmtId="0" fontId="3" fillId="0" borderId="0" xfId="0" applyFont="1" applyAlignment="1">
      <alignment wrapText="1"/>
    </xf>
    <xf numFmtId="43" fontId="3" fillId="0" borderId="0" xfId="1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43" fontId="6" fillId="0" borderId="0" xfId="2" applyFont="1" applyFill="1" applyBorder="1" applyAlignment="1">
      <alignment horizontal="center" vertical="center" wrapText="1"/>
    </xf>
    <xf numFmtId="0" fontId="2" fillId="0" borderId="0" xfId="0" applyFont="1"/>
    <xf numFmtId="0" fontId="4" fillId="2" borderId="1" xfId="0" applyFont="1" applyFill="1" applyBorder="1"/>
    <xf numFmtId="0" fontId="4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14" fontId="4" fillId="2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43" fontId="6" fillId="3" borderId="5" xfId="1" applyFont="1" applyFill="1" applyBorder="1" applyAlignment="1">
      <alignment horizontal="center" vertical="center" wrapText="1"/>
    </xf>
    <xf numFmtId="43" fontId="6" fillId="3" borderId="6" xfId="1" applyFont="1" applyFill="1" applyBorder="1" applyAlignment="1">
      <alignment horizontal="center" vertical="center" wrapText="1"/>
    </xf>
  </cellXfs>
  <cellStyles count="3">
    <cellStyle name="Millares" xfId="1" builtinId="3"/>
    <cellStyle name="Millares 9" xfId="2" xr:uid="{53B66E1E-C0A5-4C79-8CFF-9113CA9AF283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232833</xdr:colOff>
      <xdr:row>1</xdr:row>
      <xdr:rowOff>0</xdr:rowOff>
    </xdr:from>
    <xdr:to>
      <xdr:col>1</xdr:col>
      <xdr:colOff>956627</xdr:colOff>
      <xdr:row>6</xdr:row>
      <xdr:rowOff>128058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F866DC9-A552-4BE6-B4E8-8609D9A7E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3" y="190500"/>
          <a:ext cx="1221211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3B022-F249-4AE4-ABB1-95DE4BFEBD97}">
  <dimension ref="A1:Q51"/>
  <sheetViews>
    <sheetView showGridLines="0" tabSelected="1" zoomScale="90" zoomScaleNormal="90" workbookViewId="0">
      <pane ySplit="11" topLeftCell="A12" activePane="bottomLeft" state="frozen"/>
      <selection pane="bottomLeft" activeCell="A10" sqref="A10:A11"/>
    </sheetView>
  </sheetViews>
  <sheetFormatPr baseColWidth="10" defaultColWidth="11.42578125" defaultRowHeight="15" customHeight="1" x14ac:dyDescent="0.2"/>
  <cols>
    <col min="1" max="1" width="7.42578125" style="1" customWidth="1"/>
    <col min="2" max="2" width="28.28515625" style="1" bestFit="1" customWidth="1"/>
    <col min="3" max="3" width="20.7109375" style="1" bestFit="1" customWidth="1"/>
    <col min="4" max="4" width="19" style="1" bestFit="1" customWidth="1"/>
    <col min="5" max="5" width="21.140625" style="1" bestFit="1" customWidth="1"/>
    <col min="6" max="6" width="24" style="1" bestFit="1" customWidth="1"/>
    <col min="7" max="7" width="18.140625" style="1" bestFit="1" customWidth="1"/>
    <col min="8" max="8" width="18.140625" style="1" customWidth="1"/>
    <col min="9" max="10" width="20.28515625" style="1" bestFit="1" customWidth="1"/>
    <col min="11" max="11" width="18.28515625" style="1" customWidth="1"/>
    <col min="12" max="12" width="21.42578125" style="1" bestFit="1" customWidth="1"/>
    <col min="13" max="14" width="21.42578125" style="1" customWidth="1"/>
    <col min="15" max="15" width="21.7109375" style="1" customWidth="1"/>
    <col min="16" max="16" width="72.7109375" style="1" customWidth="1"/>
    <col min="17" max="17" width="5.28515625" style="1" customWidth="1"/>
    <col min="18" max="16384" width="11.42578125" style="1"/>
  </cols>
  <sheetData>
    <row r="1" spans="1:17" ht="1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7" ht="1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6"/>
      <c r="N2" s="6"/>
      <c r="O2" s="6"/>
    </row>
    <row r="3" spans="1:17" ht="15" customHeight="1" x14ac:dyDescent="0.2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</row>
    <row r="4" spans="1:17" ht="1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6"/>
      <c r="N4" s="6"/>
      <c r="O4" s="6"/>
    </row>
    <row r="5" spans="1:17" ht="1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7" s="15" customFormat="1" ht="27" customHeight="1" x14ac:dyDescent="0.2">
      <c r="A6" s="30" t="s">
        <v>74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7" ht="15" customHeight="1" x14ac:dyDescent="0.2">
      <c r="A7" s="8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7" s="20" customFormat="1" ht="15" customHeight="1" x14ac:dyDescent="0.2">
      <c r="A8" s="8" t="s">
        <v>75</v>
      </c>
      <c r="B8" s="16"/>
      <c r="C8" s="17"/>
      <c r="D8" s="18"/>
      <c r="E8" s="18"/>
      <c r="F8" s="19"/>
      <c r="G8" s="19"/>
      <c r="H8" s="19"/>
      <c r="I8" s="19"/>
      <c r="J8" s="19"/>
      <c r="K8" s="19"/>
      <c r="L8" s="19"/>
      <c r="M8" s="19"/>
      <c r="N8" s="19"/>
      <c r="O8" s="19"/>
      <c r="P8" s="15"/>
    </row>
    <row r="9" spans="1:17" s="20" customFormat="1" ht="15" customHeight="1" x14ac:dyDescent="0.2">
      <c r="A9" s="8"/>
      <c r="B9" s="16"/>
      <c r="C9" s="17"/>
      <c r="D9" s="18"/>
      <c r="E9" s="18"/>
      <c r="F9" s="19"/>
      <c r="G9" s="19"/>
      <c r="H9" s="19"/>
      <c r="I9" s="19"/>
      <c r="J9" s="19"/>
      <c r="K9" s="19"/>
      <c r="L9" s="19"/>
      <c r="M9" s="19"/>
      <c r="N9" s="19"/>
      <c r="O9" s="19"/>
      <c r="P9" s="15"/>
    </row>
    <row r="10" spans="1:17" s="15" customFormat="1" ht="21.75" customHeight="1" x14ac:dyDescent="0.2">
      <c r="A10" s="31" t="s">
        <v>59</v>
      </c>
      <c r="B10" s="29" t="s">
        <v>60</v>
      </c>
      <c r="C10" s="33" t="s">
        <v>61</v>
      </c>
      <c r="D10" s="33"/>
      <c r="E10" s="33"/>
      <c r="F10" s="34" t="s">
        <v>62</v>
      </c>
      <c r="G10" s="35"/>
      <c r="H10" s="35"/>
      <c r="I10" s="35"/>
      <c r="J10" s="35"/>
      <c r="K10" s="35"/>
      <c r="L10" s="35"/>
      <c r="M10" s="35"/>
      <c r="N10" s="35"/>
      <c r="O10" s="36"/>
      <c r="P10" s="29" t="s">
        <v>31</v>
      </c>
    </row>
    <row r="11" spans="1:17" s="15" customFormat="1" ht="40.5" customHeight="1" x14ac:dyDescent="0.2">
      <c r="A11" s="32"/>
      <c r="B11" s="29"/>
      <c r="C11" s="10" t="s">
        <v>63</v>
      </c>
      <c r="D11" s="10" t="s">
        <v>64</v>
      </c>
      <c r="E11" s="10" t="s">
        <v>65</v>
      </c>
      <c r="F11" s="10" t="s">
        <v>66</v>
      </c>
      <c r="G11" s="10" t="s">
        <v>67</v>
      </c>
      <c r="H11" s="10" t="s">
        <v>72</v>
      </c>
      <c r="I11" s="10" t="s">
        <v>68</v>
      </c>
      <c r="J11" s="10" t="s">
        <v>69</v>
      </c>
      <c r="K11" s="10" t="s">
        <v>73</v>
      </c>
      <c r="L11" s="10" t="s">
        <v>70</v>
      </c>
      <c r="M11" s="10" t="s">
        <v>77</v>
      </c>
      <c r="N11" s="10" t="s">
        <v>78</v>
      </c>
      <c r="O11" s="10" t="s">
        <v>71</v>
      </c>
      <c r="P11" s="29"/>
    </row>
    <row r="12" spans="1:17" ht="15" customHeight="1" x14ac:dyDescent="0.2">
      <c r="A12" s="12" t="s">
        <v>0</v>
      </c>
      <c r="B12" s="12" t="s">
        <v>32</v>
      </c>
      <c r="C12" s="11">
        <v>33596617610.980061</v>
      </c>
      <c r="D12" s="11">
        <v>710075290.48000002</v>
      </c>
      <c r="E12" s="11">
        <v>32886542320.500061</v>
      </c>
      <c r="F12" s="11">
        <v>32881582030.189999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21297914456</v>
      </c>
      <c r="M12" s="11"/>
      <c r="N12" s="11"/>
      <c r="O12" s="11">
        <v>11583667574.190001</v>
      </c>
      <c r="P12" s="21"/>
      <c r="Q12" s="5"/>
    </row>
    <row r="13" spans="1:17" ht="15" customHeight="1" x14ac:dyDescent="0.2">
      <c r="A13" s="12" t="s">
        <v>1</v>
      </c>
      <c r="B13" s="12" t="s">
        <v>33</v>
      </c>
      <c r="C13" s="11">
        <v>28884721956.470047</v>
      </c>
      <c r="D13" s="11">
        <v>433520168.85999936</v>
      </c>
      <c r="E13" s="11">
        <v>28451201787.610046</v>
      </c>
      <c r="F13" s="11">
        <v>28282180976.009998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22865916901</v>
      </c>
      <c r="M13" s="11"/>
      <c r="N13" s="11"/>
      <c r="O13" s="11">
        <v>5416264075.0100002</v>
      </c>
      <c r="P13" s="21"/>
      <c r="Q13" s="5"/>
    </row>
    <row r="14" spans="1:17" ht="12.75" x14ac:dyDescent="0.2">
      <c r="A14" s="12" t="s">
        <v>2</v>
      </c>
      <c r="B14" s="12" t="s">
        <v>34</v>
      </c>
      <c r="C14" s="11">
        <v>168760729556.04056</v>
      </c>
      <c r="D14" s="11">
        <v>5097262718.0399942</v>
      </c>
      <c r="E14" s="11">
        <v>163663466838.00055</v>
      </c>
      <c r="F14" s="11">
        <v>163547004767.42001</v>
      </c>
      <c r="G14" s="11">
        <v>280754949.29000002</v>
      </c>
      <c r="H14" s="11">
        <v>0</v>
      </c>
      <c r="I14" s="11">
        <v>0</v>
      </c>
      <c r="J14" s="11">
        <v>0</v>
      </c>
      <c r="K14" s="11">
        <v>0</v>
      </c>
      <c r="L14" s="11">
        <v>125668230150</v>
      </c>
      <c r="M14" s="11"/>
      <c r="N14" s="11"/>
      <c r="O14" s="11">
        <v>37598019668.129997</v>
      </c>
      <c r="P14" s="25"/>
      <c r="Q14" s="5"/>
    </row>
    <row r="15" spans="1:17" ht="15" customHeight="1" x14ac:dyDescent="0.2">
      <c r="A15" s="12" t="s">
        <v>3</v>
      </c>
      <c r="B15" s="12" t="s">
        <v>35</v>
      </c>
      <c r="C15" s="11">
        <v>17966672747.570019</v>
      </c>
      <c r="D15" s="11">
        <v>573898916.84000003</v>
      </c>
      <c r="E15" s="11">
        <v>17392773830.730019</v>
      </c>
      <c r="F15" s="11">
        <v>17269714585.619999</v>
      </c>
      <c r="G15" s="11">
        <v>316050631.88999999</v>
      </c>
      <c r="H15" s="11">
        <v>0</v>
      </c>
      <c r="I15" s="11">
        <v>0</v>
      </c>
      <c r="J15" s="11">
        <v>0</v>
      </c>
      <c r="K15" s="11">
        <v>0</v>
      </c>
      <c r="L15" s="11">
        <v>15482726275</v>
      </c>
      <c r="M15" s="11"/>
      <c r="N15" s="11"/>
      <c r="O15" s="11">
        <v>1470937678.73</v>
      </c>
      <c r="P15" s="21"/>
      <c r="Q15" s="5"/>
    </row>
    <row r="16" spans="1:17" ht="27" customHeight="1" x14ac:dyDescent="0.2">
      <c r="A16" s="12" t="s">
        <v>4</v>
      </c>
      <c r="B16" s="12" t="s">
        <v>36</v>
      </c>
      <c r="C16" s="11">
        <v>20152693886.360023</v>
      </c>
      <c r="D16" s="11">
        <v>740221154.52000105</v>
      </c>
      <c r="E16" s="11">
        <v>19412472731.840023</v>
      </c>
      <c r="F16" s="11">
        <v>19412472320.950001</v>
      </c>
      <c r="G16" s="11">
        <v>292096.78000000003</v>
      </c>
      <c r="H16" s="11">
        <v>0</v>
      </c>
      <c r="I16" s="11">
        <v>70219576</v>
      </c>
      <c r="J16" s="11">
        <v>0</v>
      </c>
      <c r="K16" s="11">
        <v>0</v>
      </c>
      <c r="L16" s="11">
        <v>16787668905</v>
      </c>
      <c r="M16" s="11"/>
      <c r="N16" s="11"/>
      <c r="O16" s="11">
        <v>2554291743.1700001</v>
      </c>
      <c r="P16" s="24" t="s">
        <v>76</v>
      </c>
      <c r="Q16" s="5"/>
    </row>
    <row r="17" spans="1:17" ht="93.75" customHeight="1" x14ac:dyDescent="0.2">
      <c r="A17" s="12" t="s">
        <v>5</v>
      </c>
      <c r="B17" s="12" t="s">
        <v>37</v>
      </c>
      <c r="C17" s="11">
        <v>30242983920.759953</v>
      </c>
      <c r="D17" s="11">
        <v>963783654.93000114</v>
      </c>
      <c r="E17" s="11">
        <v>29279200265.829952</v>
      </c>
      <c r="F17" s="11">
        <v>29267920262.619999</v>
      </c>
      <c r="G17" s="11">
        <v>165816828.28999999</v>
      </c>
      <c r="H17" s="11">
        <v>0</v>
      </c>
      <c r="I17" s="11">
        <v>398186022</v>
      </c>
      <c r="J17" s="11">
        <v>0</v>
      </c>
      <c r="K17" s="11">
        <v>0</v>
      </c>
      <c r="L17" s="11">
        <v>0</v>
      </c>
      <c r="M17" s="11">
        <f>(24476801473-885623.7)</f>
        <v>24475915849.299999</v>
      </c>
      <c r="N17" s="27">
        <v>45574</v>
      </c>
      <c r="O17" s="11">
        <f>28703917412.33-M17</f>
        <v>4228001563.0300026</v>
      </c>
      <c r="P17" s="7" t="s">
        <v>81</v>
      </c>
      <c r="Q17" s="5"/>
    </row>
    <row r="18" spans="1:17" ht="15" customHeight="1" x14ac:dyDescent="0.2">
      <c r="A18" s="12" t="s">
        <v>6</v>
      </c>
      <c r="B18" s="12" t="s">
        <v>38</v>
      </c>
      <c r="C18" s="11">
        <v>68712230675.889954</v>
      </c>
      <c r="D18" s="11">
        <v>1463893681.0700021</v>
      </c>
      <c r="E18" s="11">
        <v>67248336994.819954</v>
      </c>
      <c r="F18" s="11">
        <v>67248336994.82</v>
      </c>
      <c r="G18" s="11">
        <v>286695212.43000001</v>
      </c>
      <c r="H18" s="11">
        <v>0</v>
      </c>
      <c r="I18" s="11">
        <v>0</v>
      </c>
      <c r="J18" s="11">
        <v>0</v>
      </c>
      <c r="K18" s="11">
        <v>0</v>
      </c>
      <c r="L18" s="11">
        <v>37162400989</v>
      </c>
      <c r="M18" s="11"/>
      <c r="N18" s="11"/>
      <c r="O18" s="11">
        <v>29799240793.389999</v>
      </c>
      <c r="P18" s="21"/>
      <c r="Q18" s="5"/>
    </row>
    <row r="19" spans="1:17" ht="15" customHeight="1" x14ac:dyDescent="0.2">
      <c r="A19" s="12" t="s">
        <v>7</v>
      </c>
      <c r="B19" s="12" t="s">
        <v>39</v>
      </c>
      <c r="C19" s="11">
        <v>33811680987.939987</v>
      </c>
      <c r="D19" s="11">
        <v>1188695299.3199992</v>
      </c>
      <c r="E19" s="11">
        <v>32622985688.619987</v>
      </c>
      <c r="F19" s="11">
        <v>32604197302.290001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1502253159</v>
      </c>
      <c r="M19" s="11"/>
      <c r="N19" s="11"/>
      <c r="O19" s="11">
        <v>31101944143.290001</v>
      </c>
      <c r="P19" s="21"/>
      <c r="Q19" s="5"/>
    </row>
    <row r="20" spans="1:17" ht="15" customHeight="1" x14ac:dyDescent="0.2">
      <c r="A20" s="12" t="s">
        <v>8</v>
      </c>
      <c r="B20" s="12" t="s">
        <v>40</v>
      </c>
      <c r="C20" s="11">
        <v>51954569421.989983</v>
      </c>
      <c r="D20" s="11">
        <v>4017328278.9799867</v>
      </c>
      <c r="E20" s="11">
        <v>47937241143.009995</v>
      </c>
      <c r="F20" s="11">
        <v>47934264657.779999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36774471804</v>
      </c>
      <c r="M20" s="11"/>
      <c r="N20" s="11"/>
      <c r="O20" s="11">
        <v>11159792853.780001</v>
      </c>
      <c r="P20" s="21"/>
      <c r="Q20" s="5"/>
    </row>
    <row r="21" spans="1:17" ht="15" customHeight="1" x14ac:dyDescent="0.2">
      <c r="A21" s="12" t="s">
        <v>9</v>
      </c>
      <c r="B21" s="12" t="s">
        <v>41</v>
      </c>
      <c r="C21" s="11">
        <v>14096246146.029978</v>
      </c>
      <c r="D21" s="11">
        <v>342030462.7299999</v>
      </c>
      <c r="E21" s="11">
        <v>13754215683.299978</v>
      </c>
      <c r="F21" s="11">
        <v>13754215683.299999</v>
      </c>
      <c r="G21" s="11">
        <v>7345890.1799999997</v>
      </c>
      <c r="H21" s="11">
        <v>0</v>
      </c>
      <c r="I21" s="11">
        <v>296489644</v>
      </c>
      <c r="J21" s="11">
        <v>0</v>
      </c>
      <c r="K21" s="11">
        <v>0</v>
      </c>
      <c r="L21" s="11">
        <v>12445079395</v>
      </c>
      <c r="M21" s="11"/>
      <c r="N21" s="11"/>
      <c r="O21" s="11">
        <v>1005300754.12</v>
      </c>
      <c r="P21" s="21"/>
      <c r="Q21" s="5"/>
    </row>
    <row r="22" spans="1:17" ht="15" customHeight="1" x14ac:dyDescent="0.2">
      <c r="A22" s="12" t="s">
        <v>10</v>
      </c>
      <c r="B22" s="12" t="s">
        <v>42</v>
      </c>
      <c r="C22" s="11">
        <v>1063161383.7799997</v>
      </c>
      <c r="D22" s="11">
        <v>15413849.1</v>
      </c>
      <c r="E22" s="11">
        <v>1047747534.6799997</v>
      </c>
      <c r="F22" s="11">
        <v>1047747534.6799999</v>
      </c>
      <c r="G22" s="11">
        <v>573107.93000000005</v>
      </c>
      <c r="H22" s="11">
        <v>0</v>
      </c>
      <c r="I22" s="11">
        <v>0</v>
      </c>
      <c r="J22" s="11">
        <v>0</v>
      </c>
      <c r="K22" s="11">
        <v>0</v>
      </c>
      <c r="L22" s="11">
        <v>486539203</v>
      </c>
      <c r="M22" s="11"/>
      <c r="N22" s="11"/>
      <c r="O22" s="11">
        <v>560635223.75</v>
      </c>
      <c r="P22" s="21"/>
      <c r="Q22" s="5"/>
    </row>
    <row r="23" spans="1:17" ht="15" customHeight="1" x14ac:dyDescent="0.2">
      <c r="A23" s="12" t="s">
        <v>11</v>
      </c>
      <c r="B23" s="12" t="s">
        <v>43</v>
      </c>
      <c r="C23" s="11">
        <v>189632927886.33133</v>
      </c>
      <c r="D23" s="11">
        <v>8223852598.2400217</v>
      </c>
      <c r="E23" s="11">
        <v>181409075288.09131</v>
      </c>
      <c r="F23" s="11">
        <v>181350819893.45999</v>
      </c>
      <c r="G23" s="11">
        <v>13884885.77</v>
      </c>
      <c r="H23" s="11">
        <v>0</v>
      </c>
      <c r="I23" s="11">
        <v>0</v>
      </c>
      <c r="J23" s="11">
        <v>0</v>
      </c>
      <c r="K23" s="11">
        <v>0</v>
      </c>
      <c r="L23" s="11">
        <v>135999423289</v>
      </c>
      <c r="M23" s="11"/>
      <c r="N23" s="11"/>
      <c r="O23" s="11">
        <v>45337511718.690002</v>
      </c>
      <c r="P23" s="21"/>
      <c r="Q23" s="5"/>
    </row>
    <row r="24" spans="1:17" ht="12.75" x14ac:dyDescent="0.2">
      <c r="A24" s="12" t="s">
        <v>12</v>
      </c>
      <c r="B24" s="12" t="s">
        <v>44</v>
      </c>
      <c r="C24" s="11">
        <v>182817573150.92111</v>
      </c>
      <c r="D24" s="11">
        <v>5694722588.0899744</v>
      </c>
      <c r="E24" s="11">
        <v>177122850562.83115</v>
      </c>
      <c r="F24" s="11">
        <v>177098120870.85999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146063106211</v>
      </c>
      <c r="M24" s="11"/>
      <c r="N24" s="11"/>
      <c r="O24" s="11">
        <v>31035014659.860001</v>
      </c>
      <c r="P24" s="22"/>
      <c r="Q24" s="5"/>
    </row>
    <row r="25" spans="1:17" ht="15" customHeight="1" x14ac:dyDescent="0.2">
      <c r="A25" s="12" t="s">
        <v>13</v>
      </c>
      <c r="B25" s="12" t="s">
        <v>45</v>
      </c>
      <c r="C25" s="11">
        <v>50382500541.059875</v>
      </c>
      <c r="D25" s="11">
        <v>1858329776.9399981</v>
      </c>
      <c r="E25" s="11">
        <v>48524170764.119881</v>
      </c>
      <c r="F25" s="11">
        <v>48521733159.830002</v>
      </c>
      <c r="G25" s="11">
        <v>439208142.47000003</v>
      </c>
      <c r="H25" s="11">
        <v>0</v>
      </c>
      <c r="I25" s="11">
        <v>0</v>
      </c>
      <c r="J25" s="11">
        <v>0</v>
      </c>
      <c r="K25" s="11">
        <v>0</v>
      </c>
      <c r="L25" s="11">
        <v>11274545350</v>
      </c>
      <c r="M25" s="11"/>
      <c r="N25" s="11"/>
      <c r="O25" s="11">
        <v>36807979667.360001</v>
      </c>
      <c r="P25" s="21"/>
      <c r="Q25" s="5"/>
    </row>
    <row r="26" spans="1:17" ht="15" customHeight="1" x14ac:dyDescent="0.2">
      <c r="A26" s="12" t="s">
        <v>14</v>
      </c>
      <c r="B26" s="12" t="s">
        <v>46</v>
      </c>
      <c r="C26" s="11">
        <v>104201181298.03014</v>
      </c>
      <c r="D26" s="11">
        <v>9487491755.4200191</v>
      </c>
      <c r="E26" s="11">
        <v>94713689542.610123</v>
      </c>
      <c r="F26" s="11">
        <v>94698312309.279999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80912284287</v>
      </c>
      <c r="M26" s="11"/>
      <c r="N26" s="11"/>
      <c r="O26" s="11">
        <v>13786028022.280001</v>
      </c>
      <c r="P26" s="21"/>
      <c r="Q26" s="5"/>
    </row>
    <row r="27" spans="1:17" ht="15" customHeight="1" x14ac:dyDescent="0.2">
      <c r="A27" s="12" t="s">
        <v>15</v>
      </c>
      <c r="B27" s="12" t="s">
        <v>47</v>
      </c>
      <c r="C27" s="11">
        <v>9091679950.9199982</v>
      </c>
      <c r="D27" s="11">
        <v>448926466.95999974</v>
      </c>
      <c r="E27" s="11">
        <v>8642753483.9599991</v>
      </c>
      <c r="F27" s="11">
        <v>8632786524.3899994</v>
      </c>
      <c r="G27" s="11">
        <v>104413629.42</v>
      </c>
      <c r="H27" s="11">
        <v>0</v>
      </c>
      <c r="I27" s="11">
        <v>0</v>
      </c>
      <c r="J27" s="11">
        <v>0</v>
      </c>
      <c r="K27" s="11">
        <v>0</v>
      </c>
      <c r="L27" s="11">
        <v>5477950270</v>
      </c>
      <c r="M27" s="11"/>
      <c r="N27" s="11"/>
      <c r="O27" s="11">
        <v>3050422624.9699998</v>
      </c>
      <c r="P27" s="21"/>
      <c r="Q27" s="5"/>
    </row>
    <row r="28" spans="1:17" ht="15" customHeight="1" x14ac:dyDescent="0.2">
      <c r="A28" s="12" t="s">
        <v>16</v>
      </c>
      <c r="B28" s="12" t="s">
        <v>48</v>
      </c>
      <c r="C28" s="11">
        <v>118792272095.23999</v>
      </c>
      <c r="D28" s="11">
        <v>6540432397.4300213</v>
      </c>
      <c r="E28" s="11">
        <v>112251839697.80997</v>
      </c>
      <c r="F28" s="11">
        <v>112239366398.61</v>
      </c>
      <c r="G28" s="11">
        <v>105541593.53</v>
      </c>
      <c r="H28" s="11">
        <v>0</v>
      </c>
      <c r="I28" s="11">
        <v>0</v>
      </c>
      <c r="J28" s="11">
        <v>0</v>
      </c>
      <c r="K28" s="11">
        <v>0</v>
      </c>
      <c r="L28" s="11">
        <v>97885834513</v>
      </c>
      <c r="M28" s="11"/>
      <c r="N28" s="11"/>
      <c r="O28" s="11">
        <v>14247990292.08</v>
      </c>
      <c r="P28" s="21"/>
      <c r="Q28" s="5"/>
    </row>
    <row r="29" spans="1:17" ht="15" customHeight="1" x14ac:dyDescent="0.2">
      <c r="A29" s="12" t="s">
        <v>17</v>
      </c>
      <c r="B29" s="12" t="s">
        <v>49</v>
      </c>
      <c r="C29" s="11">
        <v>21766750465.000019</v>
      </c>
      <c r="D29" s="11">
        <v>1139017373.1600022</v>
      </c>
      <c r="E29" s="11">
        <v>20627733091.840015</v>
      </c>
      <c r="F29" s="11">
        <v>20614820737.689999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17167703116</v>
      </c>
      <c r="M29" s="11"/>
      <c r="N29" s="11"/>
      <c r="O29" s="11">
        <v>3447117621.6900001</v>
      </c>
      <c r="P29" s="21"/>
      <c r="Q29" s="5"/>
    </row>
    <row r="30" spans="1:17" ht="12.75" x14ac:dyDescent="0.2">
      <c r="A30" s="12" t="s">
        <v>18</v>
      </c>
      <c r="B30" s="12" t="s">
        <v>50</v>
      </c>
      <c r="C30" s="11">
        <v>160691691469.71979</v>
      </c>
      <c r="D30" s="11">
        <v>4594490314.289999</v>
      </c>
      <c r="E30" s="11">
        <v>156097201155.42978</v>
      </c>
      <c r="F30" s="11">
        <v>156094792260.54001</v>
      </c>
      <c r="G30" s="11">
        <v>95403418.439999998</v>
      </c>
      <c r="H30" s="11">
        <v>0</v>
      </c>
      <c r="I30" s="11">
        <v>0</v>
      </c>
      <c r="J30" s="11">
        <v>0</v>
      </c>
      <c r="K30" s="26">
        <v>0</v>
      </c>
      <c r="L30" s="11">
        <v>131137422236</v>
      </c>
      <c r="M30" s="11"/>
      <c r="N30" s="11"/>
      <c r="O30" s="11">
        <v>24861966606.099998</v>
      </c>
      <c r="P30" s="24"/>
      <c r="Q30" s="5"/>
    </row>
    <row r="31" spans="1:17" ht="15" customHeight="1" x14ac:dyDescent="0.2">
      <c r="A31" s="12" t="s">
        <v>19</v>
      </c>
      <c r="B31" s="12" t="s">
        <v>51</v>
      </c>
      <c r="C31" s="11">
        <v>169115271269.94168</v>
      </c>
      <c r="D31" s="11">
        <v>8808376867.3999825</v>
      </c>
      <c r="E31" s="11">
        <v>160306894402.54169</v>
      </c>
      <c r="F31" s="11">
        <v>160280304176.82001</v>
      </c>
      <c r="G31" s="11">
        <v>695986902</v>
      </c>
      <c r="H31" s="11">
        <v>0</v>
      </c>
      <c r="I31" s="11">
        <v>0</v>
      </c>
      <c r="J31" s="11">
        <v>0</v>
      </c>
      <c r="K31" s="11">
        <v>0</v>
      </c>
      <c r="L31" s="11">
        <v>132692753646</v>
      </c>
      <c r="M31" s="11"/>
      <c r="N31" s="11"/>
      <c r="O31" s="11">
        <v>26891563628.82</v>
      </c>
      <c r="P31" s="21"/>
      <c r="Q31" s="5"/>
    </row>
    <row r="32" spans="1:17" ht="15" customHeight="1" x14ac:dyDescent="0.2">
      <c r="A32" s="12" t="s">
        <v>20</v>
      </c>
      <c r="B32" s="12" t="s">
        <v>52</v>
      </c>
      <c r="C32" s="11">
        <v>218297586499.6012</v>
      </c>
      <c r="D32" s="11">
        <v>4162298117.009984</v>
      </c>
      <c r="E32" s="11">
        <v>214135288382.59122</v>
      </c>
      <c r="F32" s="11">
        <v>214135288382.59</v>
      </c>
      <c r="G32" s="11">
        <v>39716630.420000002</v>
      </c>
      <c r="H32" s="11">
        <v>0</v>
      </c>
      <c r="I32" s="11">
        <v>0</v>
      </c>
      <c r="J32" s="11">
        <v>0</v>
      </c>
      <c r="K32" s="11">
        <v>0</v>
      </c>
      <c r="L32" s="11">
        <v>199406224299</v>
      </c>
      <c r="M32" s="11"/>
      <c r="N32" s="11"/>
      <c r="O32" s="11">
        <v>14689347453.17</v>
      </c>
      <c r="P32" s="21"/>
      <c r="Q32" s="5"/>
    </row>
    <row r="33" spans="1:17" ht="12.75" x14ac:dyDescent="0.2">
      <c r="A33" s="12" t="s">
        <v>21</v>
      </c>
      <c r="B33" s="12" t="s">
        <v>51</v>
      </c>
      <c r="C33" s="11">
        <v>663337081261.10474</v>
      </c>
      <c r="D33" s="11">
        <v>15384103482.200262</v>
      </c>
      <c r="E33" s="11">
        <v>647952977778.90442</v>
      </c>
      <c r="F33" s="11">
        <v>647830642421.39001</v>
      </c>
      <c r="G33" s="11">
        <v>1243584372.6400001</v>
      </c>
      <c r="H33" s="11">
        <v>0</v>
      </c>
      <c r="I33" s="11">
        <v>0</v>
      </c>
      <c r="J33" s="11">
        <v>0</v>
      </c>
      <c r="K33" s="11">
        <v>0</v>
      </c>
      <c r="L33" s="11">
        <v>522612133442</v>
      </c>
      <c r="M33" s="11"/>
      <c r="N33" s="11"/>
      <c r="O33" s="11">
        <v>123974924606.75</v>
      </c>
      <c r="P33" s="22"/>
      <c r="Q33" s="5"/>
    </row>
    <row r="34" spans="1:17" ht="12.75" x14ac:dyDescent="0.2">
      <c r="A34" s="12" t="s">
        <v>22</v>
      </c>
      <c r="B34" s="12" t="s">
        <v>53</v>
      </c>
      <c r="C34" s="11">
        <v>3590930799.5900021</v>
      </c>
      <c r="D34" s="11">
        <v>261948323.71000031</v>
      </c>
      <c r="E34" s="11">
        <v>3328982475.8800015</v>
      </c>
      <c r="F34" s="11">
        <v>3325646192.3099999</v>
      </c>
      <c r="G34" s="11">
        <v>36187751.590000004</v>
      </c>
      <c r="H34" s="11">
        <v>0</v>
      </c>
      <c r="I34" s="11">
        <v>0</v>
      </c>
      <c r="J34" s="11">
        <v>0</v>
      </c>
      <c r="K34" s="11">
        <v>0</v>
      </c>
      <c r="L34" s="11">
        <v>2504420586</v>
      </c>
      <c r="M34" s="11"/>
      <c r="N34" s="11"/>
      <c r="O34" s="11">
        <v>785037854.72000003</v>
      </c>
      <c r="P34" s="24"/>
      <c r="Q34" s="5"/>
    </row>
    <row r="35" spans="1:17" ht="15" customHeight="1" x14ac:dyDescent="0.2">
      <c r="A35" s="12" t="s">
        <v>23</v>
      </c>
      <c r="B35" s="12" t="s">
        <v>54</v>
      </c>
      <c r="C35" s="11">
        <v>2579186491.1199985</v>
      </c>
      <c r="D35" s="11">
        <v>82837074.51000002</v>
      </c>
      <c r="E35" s="11">
        <v>2496349416.6099982</v>
      </c>
      <c r="F35" s="11">
        <v>2496349416.6100001</v>
      </c>
      <c r="G35" s="11">
        <v>6005718.3700000001</v>
      </c>
      <c r="H35" s="11">
        <v>0</v>
      </c>
      <c r="I35" s="11">
        <v>0</v>
      </c>
      <c r="J35" s="11">
        <v>0</v>
      </c>
      <c r="K35" s="11">
        <v>0</v>
      </c>
      <c r="L35" s="11">
        <v>525239352</v>
      </c>
      <c r="M35" s="11"/>
      <c r="N35" s="11"/>
      <c r="O35" s="11">
        <v>1965104346.24</v>
      </c>
      <c r="P35" s="21"/>
      <c r="Q35" s="5"/>
    </row>
    <row r="36" spans="1:17" ht="15" customHeight="1" x14ac:dyDescent="0.2">
      <c r="A36" s="12" t="s">
        <v>24</v>
      </c>
      <c r="B36" s="12" t="s">
        <v>55</v>
      </c>
      <c r="C36" s="11">
        <v>2632569</v>
      </c>
      <c r="D36" s="11">
        <v>46308</v>
      </c>
      <c r="E36" s="11">
        <v>2586261</v>
      </c>
      <c r="F36" s="11">
        <v>2586261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/>
      <c r="N36" s="11"/>
      <c r="O36" s="11">
        <v>2586261</v>
      </c>
      <c r="P36" s="21"/>
      <c r="Q36" s="5"/>
    </row>
    <row r="37" spans="1:17" ht="15" customHeight="1" x14ac:dyDescent="0.2">
      <c r="A37" s="12" t="s">
        <v>25</v>
      </c>
      <c r="B37" s="12" t="s">
        <v>56</v>
      </c>
      <c r="C37" s="11">
        <v>3213044160.7299967</v>
      </c>
      <c r="D37" s="11">
        <v>355916077.32999992</v>
      </c>
      <c r="E37" s="11">
        <v>2857128083.3999968</v>
      </c>
      <c r="F37" s="11">
        <v>2855583379.0999999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578381829</v>
      </c>
      <c r="M37" s="11"/>
      <c r="N37" s="11"/>
      <c r="O37" s="11">
        <v>2277201550.0999999</v>
      </c>
      <c r="P37" s="21"/>
      <c r="Q37" s="5"/>
    </row>
    <row r="38" spans="1:17" ht="16.5" customHeight="1" x14ac:dyDescent="0.2">
      <c r="A38" s="12" t="s">
        <v>26</v>
      </c>
      <c r="B38" s="12" t="s">
        <v>53</v>
      </c>
      <c r="C38" s="11">
        <v>392110504200.53015</v>
      </c>
      <c r="D38" s="11">
        <v>8873638553.8400116</v>
      </c>
      <c r="E38" s="11">
        <v>383236865646.69012</v>
      </c>
      <c r="F38" s="11">
        <v>383066765587.94</v>
      </c>
      <c r="G38" s="11">
        <v>313100137.20999998</v>
      </c>
      <c r="H38" s="11">
        <v>0</v>
      </c>
      <c r="I38" s="11">
        <v>0</v>
      </c>
      <c r="J38" s="11">
        <v>4759957896.9700003</v>
      </c>
      <c r="K38" s="11">
        <v>0</v>
      </c>
      <c r="L38" s="11">
        <v>192026412443</v>
      </c>
      <c r="M38" s="11"/>
      <c r="N38" s="11"/>
      <c r="O38" s="11">
        <v>185967295110.76001</v>
      </c>
      <c r="P38" s="21"/>
      <c r="Q38" s="5"/>
    </row>
    <row r="39" spans="1:17" s="14" customFormat="1" ht="104.25" customHeight="1" x14ac:dyDescent="0.2">
      <c r="A39" s="12" t="s">
        <v>27</v>
      </c>
      <c r="B39" s="12" t="s">
        <v>57</v>
      </c>
      <c r="C39" s="11">
        <v>189750576778.61066</v>
      </c>
      <c r="D39" s="11">
        <v>3418677929.3799877</v>
      </c>
      <c r="E39" s="11">
        <v>186331898849.23068</v>
      </c>
      <c r="F39" s="11">
        <v>186283853174.64999</v>
      </c>
      <c r="G39" s="11">
        <v>498844219.92000002</v>
      </c>
      <c r="H39" s="11">
        <v>0</v>
      </c>
      <c r="I39" s="11">
        <v>1216506584</v>
      </c>
      <c r="J39" s="11">
        <v>0</v>
      </c>
      <c r="K39" s="11">
        <v>0</v>
      </c>
      <c r="L39" s="11">
        <v>0</v>
      </c>
      <c r="M39" s="11">
        <f>(164960987590-1890155.1)</f>
        <v>164959097434.89999</v>
      </c>
      <c r="N39" s="27">
        <v>45545</v>
      </c>
      <c r="O39" s="11">
        <f>(184568502370.73-M39)</f>
        <v>19609404935.830017</v>
      </c>
      <c r="P39" s="13" t="s">
        <v>80</v>
      </c>
      <c r="Q39" s="5"/>
    </row>
    <row r="40" spans="1:17" s="14" customFormat="1" ht="96" customHeight="1" x14ac:dyDescent="0.2">
      <c r="A40" s="12" t="s">
        <v>28</v>
      </c>
      <c r="B40" s="12" t="s">
        <v>58</v>
      </c>
      <c r="C40" s="11">
        <v>223078926505.90027</v>
      </c>
      <c r="D40" s="11">
        <v>4625117298.6099892</v>
      </c>
      <c r="E40" s="11">
        <v>218453809207.29028</v>
      </c>
      <c r="F40" s="11">
        <v>218358826084.51001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193931503671</v>
      </c>
      <c r="N40" s="27">
        <v>45548</v>
      </c>
      <c r="O40" s="11">
        <f>218358826084.51-M40</f>
        <v>24427322413.51001</v>
      </c>
      <c r="P40" s="13" t="s">
        <v>79</v>
      </c>
      <c r="Q40" s="5"/>
    </row>
    <row r="41" spans="1:17" ht="15" customHeight="1" x14ac:dyDescent="0.2">
      <c r="A41" s="12" t="s">
        <v>29</v>
      </c>
      <c r="B41" s="12" t="s">
        <v>56</v>
      </c>
      <c r="C41" s="11">
        <v>309113477216.37012</v>
      </c>
      <c r="D41" s="11">
        <v>6750149262.179987</v>
      </c>
      <c r="E41" s="11">
        <v>302363327954.19012</v>
      </c>
      <c r="F41" s="11">
        <v>302209330155.23999</v>
      </c>
      <c r="G41" s="11">
        <v>0</v>
      </c>
      <c r="H41" s="11">
        <v>0</v>
      </c>
      <c r="I41" s="11">
        <v>0</v>
      </c>
      <c r="J41" s="11">
        <v>1019734530.84</v>
      </c>
      <c r="K41" s="11">
        <v>0</v>
      </c>
      <c r="L41" s="11">
        <v>218542096189</v>
      </c>
      <c r="M41" s="11"/>
      <c r="N41" s="11"/>
      <c r="O41" s="11">
        <v>82647499435.399994</v>
      </c>
      <c r="P41" s="21"/>
      <c r="Q41" s="5"/>
    </row>
    <row r="42" spans="1:17" ht="15" customHeight="1" x14ac:dyDescent="0.2">
      <c r="A42" s="29" t="s">
        <v>30</v>
      </c>
      <c r="B42" s="29"/>
      <c r="C42" s="9">
        <f>SUM(C12:C41)</f>
        <v>3480808102903.5322</v>
      </c>
      <c r="D42" s="9">
        <f>SUM(D12:D41)</f>
        <v>106256496039.57024</v>
      </c>
      <c r="E42" s="9">
        <f>SUM(E12:E41)</f>
        <v>3374551606863.9604</v>
      </c>
      <c r="F42" s="9">
        <f>SUM(F12:F41)</f>
        <v>3373345564502.5</v>
      </c>
      <c r="G42" s="9">
        <f t="shared" ref="G42:M42" si="0">SUM(G12:G41)</f>
        <v>4649406118.5700006</v>
      </c>
      <c r="H42" s="9">
        <f t="shared" si="0"/>
        <v>0</v>
      </c>
      <c r="I42" s="9">
        <f t="shared" si="0"/>
        <v>1981401826</v>
      </c>
      <c r="J42" s="9">
        <f t="shared" si="0"/>
        <v>5779692427.8100004</v>
      </c>
      <c r="K42" s="9">
        <f t="shared" si="0"/>
        <v>0</v>
      </c>
      <c r="L42" s="9">
        <f t="shared" si="0"/>
        <v>2185279132295</v>
      </c>
      <c r="M42" s="9">
        <f t="shared" si="0"/>
        <v>383366516955.19995</v>
      </c>
      <c r="N42" s="9"/>
      <c r="O42" s="9">
        <f>SUM(O12:O41)</f>
        <v>792289414879.92004</v>
      </c>
      <c r="P42" s="23"/>
    </row>
    <row r="43" spans="1:17" ht="15" customHeight="1" x14ac:dyDescent="0.2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7" ht="15" customHeight="1" x14ac:dyDescent="0.2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7" ht="15" customHeight="1" x14ac:dyDescent="0.2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7" ht="15" customHeight="1" x14ac:dyDescent="0.2">
      <c r="G46" s="5"/>
      <c r="I46" s="5"/>
      <c r="L46" s="5"/>
      <c r="M46" s="5"/>
      <c r="N46" s="5"/>
    </row>
    <row r="47" spans="1:17" ht="15" customHeight="1" x14ac:dyDescent="0.2">
      <c r="G47" s="5"/>
      <c r="I47" s="5"/>
      <c r="K47" s="5"/>
      <c r="L47" s="5"/>
      <c r="M47" s="5"/>
      <c r="N47" s="5"/>
    </row>
    <row r="48" spans="1:17" ht="15" customHeight="1" x14ac:dyDescent="0.2">
      <c r="I48" s="5"/>
      <c r="J48" s="5"/>
      <c r="K48" s="5"/>
      <c r="L48" s="5"/>
      <c r="M48" s="5"/>
      <c r="N48" s="5"/>
    </row>
    <row r="49" spans="11:14" ht="15" customHeight="1" x14ac:dyDescent="0.2">
      <c r="K49" s="5"/>
    </row>
    <row r="50" spans="11:14" ht="15" customHeight="1" x14ac:dyDescent="0.2">
      <c r="L50" s="5"/>
      <c r="M50" s="5"/>
      <c r="N50" s="5"/>
    </row>
    <row r="51" spans="11:14" ht="15" customHeight="1" x14ac:dyDescent="0.2">
      <c r="L51" s="5"/>
      <c r="M51" s="5"/>
      <c r="N51" s="5"/>
    </row>
  </sheetData>
  <mergeCells count="9">
    <mergeCell ref="A2:L2"/>
    <mergeCell ref="A4:L4"/>
    <mergeCell ref="A42:B42"/>
    <mergeCell ref="A6:P6"/>
    <mergeCell ref="A10:A11"/>
    <mergeCell ref="B10:B11"/>
    <mergeCell ref="C10:E10"/>
    <mergeCell ref="F10:O10"/>
    <mergeCell ref="P10:P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DA8F4D40DC0E4DB1BD480EFD982522" ma:contentTypeVersion="3" ma:contentTypeDescription="Crear nuevo documento." ma:contentTypeScope="" ma:versionID="cd192a6697e87ac3f419839db57e5828">
  <xsd:schema xmlns:xsd="http://www.w3.org/2001/XMLSchema" xmlns:xs="http://www.w3.org/2001/XMLSchema" xmlns:p="http://schemas.microsoft.com/office/2006/metadata/properties" xmlns:ns2="a904e863-f9c3-44e7-be1b-41a106896d87" xmlns:ns3="5b63cd12-9a8a-4e54-be72-90651e442c90" targetNamespace="http://schemas.microsoft.com/office/2006/metadata/properties" ma:root="true" ma:fieldsID="5d9d2a68c2ddee09fe11ce55bc614783" ns2:_="" ns3:_="">
    <xsd:import namespace="a904e863-f9c3-44e7-be1b-41a106896d87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ril" minOccurs="0"/>
                <xsd:element ref="ns2:szdw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4e863-f9c3-44e7-be1b-41a106896d87" elementFormDefault="qualified">
    <xsd:import namespace="http://schemas.microsoft.com/office/2006/documentManagement/types"/>
    <xsd:import namespace="http://schemas.microsoft.com/office/infopath/2007/PartnerControls"/>
    <xsd:element name="iril" ma:index="8" nillable="true" ma:displayName="Año" ma:internalName="iril">
      <xsd:simpleType>
        <xsd:restriction base="dms:Number"/>
      </xsd:simpleType>
    </xsd:element>
    <xsd:element name="szdw" ma:index="9" nillable="true" ma:displayName="Mes" ma:internalName="szdw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il xmlns="a904e863-f9c3-44e7-be1b-41a106896d87">2024</iril>
    <szdw xmlns="a904e863-f9c3-44e7-be1b-41a106896d87">9</szdw>
  </documentManagement>
</p:properties>
</file>

<file path=customXml/itemProps1.xml><?xml version="1.0" encoding="utf-8"?>
<ds:datastoreItem xmlns:ds="http://schemas.openxmlformats.org/officeDocument/2006/customXml" ds:itemID="{22BE43F2-0D70-47AF-9351-3D271F64B518}"/>
</file>

<file path=customXml/itemProps2.xml><?xml version="1.0" encoding="utf-8"?>
<ds:datastoreItem xmlns:ds="http://schemas.openxmlformats.org/officeDocument/2006/customXml" ds:itemID="{4D707DC8-DB06-4353-B3DC-EDA93BD9DE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EF152B-D435-42D8-BDD8-A875BBE1F809}">
  <ds:schemaRefs>
    <ds:schemaRef ds:uri="http://schemas.microsoft.com/office/2006/metadata/properties"/>
    <ds:schemaRef ds:uri="http://schemas.microsoft.com/office/infopath/2007/PartnerControls"/>
    <ds:schemaRef ds:uri="a904e863-f9c3-44e7-be1b-41a106896d87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Certificacion Giro A EPS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Katherin Perez Sanchez</dc:creator>
  <cp:lastModifiedBy>Gina Paola Diaz Angulo</cp:lastModifiedBy>
  <dcterms:created xsi:type="dcterms:W3CDTF">2024-01-26T14:13:03Z</dcterms:created>
  <dcterms:modified xsi:type="dcterms:W3CDTF">2024-11-08T22:34:33Z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0x0101008FDA8F4D40DC0E4DB1BD480EFD982522</vt:lpwstr>
  </property>
</Properties>
</file>