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"/>
    </mc:Choice>
  </mc:AlternateContent>
  <xr:revisionPtr revIDLastSave="0" documentId="13_ncr:1_{6391EFA8-D5B8-468D-AF14-49E7921429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rtificacion Giro A EPS" sheetId="2" r:id="rId1"/>
  </sheets>
  <definedNames>
    <definedName name="_xlnm._FilterDatabase" localSheetId="0" hidden="1">'Certificacion Giro A EPS'!$A$11:$P$42</definedName>
    <definedName name="_xlnm.Print_Area" localSheetId="0">'Certificacion Giro A EPS'!$A$10:$A$11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2" l="1"/>
  <c r="O17" i="2" l="1"/>
  <c r="M39" i="2" l="1"/>
  <c r="O39" i="2"/>
  <c r="M42" i="2" l="1"/>
  <c r="O42" i="2"/>
  <c r="C42" i="2" l="1"/>
  <c r="G42" i="2" l="1"/>
  <c r="H42" i="2"/>
  <c r="I42" i="2"/>
  <c r="J42" i="2"/>
  <c r="K42" i="2"/>
  <c r="L42" i="2"/>
  <c r="E42" i="2" l="1"/>
  <c r="D42" i="2"/>
  <c r="F42" i="2" l="1"/>
</calcChain>
</file>

<file path=xl/sharedStrings.xml><?xml version="1.0" encoding="utf-8"?>
<sst xmlns="http://schemas.openxmlformats.org/spreadsheetml/2006/main" count="85" uniqueCount="82">
  <si>
    <t>CCF033</t>
  </si>
  <si>
    <t>CCF050</t>
  </si>
  <si>
    <t>CCF055</t>
  </si>
  <si>
    <t>CCF102</t>
  </si>
  <si>
    <t>EPS025</t>
  </si>
  <si>
    <t>EPSI01</t>
  </si>
  <si>
    <t>EPSI03</t>
  </si>
  <si>
    <t>EPSI04</t>
  </si>
  <si>
    <t>EPSI05</t>
  </si>
  <si>
    <t>EPSI06</t>
  </si>
  <si>
    <t>EPSS01</t>
  </si>
  <si>
    <t>EPSS02</t>
  </si>
  <si>
    <t>EPSS05</t>
  </si>
  <si>
    <t>EPSS08</t>
  </si>
  <si>
    <t>EPSS10</t>
  </si>
  <si>
    <t>EPSS12</t>
  </si>
  <si>
    <t>EPSS17</t>
  </si>
  <si>
    <t>EPSS18</t>
  </si>
  <si>
    <t>EPSS34</t>
  </si>
  <si>
    <t>EPSS37</t>
  </si>
  <si>
    <t>EPSS40</t>
  </si>
  <si>
    <t>EPSS41</t>
  </si>
  <si>
    <t>EPSS42</t>
  </si>
  <si>
    <t>EPSS46</t>
  </si>
  <si>
    <t>EPSS47</t>
  </si>
  <si>
    <t>EPSS48</t>
  </si>
  <si>
    <t>ESS024</t>
  </si>
  <si>
    <t>ESS062</t>
  </si>
  <si>
    <t>ESS118</t>
  </si>
  <si>
    <t>ESS207</t>
  </si>
  <si>
    <t>TOTAL</t>
  </si>
  <si>
    <t>Observación</t>
  </si>
  <si>
    <t>FAMILIAR DE COLOMBIA</t>
  </si>
  <si>
    <t>COMFAORIENTE</t>
  </si>
  <si>
    <t>CAJACOPI</t>
  </si>
  <si>
    <t>COMFACHOCO</t>
  </si>
  <si>
    <t>CAPRESOCA</t>
  </si>
  <si>
    <t>DUSAKAWI</t>
  </si>
  <si>
    <t>ASOCIACIÓN INDÍGENA DEL CAUCA</t>
  </si>
  <si>
    <t>ANASWAYUU</t>
  </si>
  <si>
    <t>MALLAMAS</t>
  </si>
  <si>
    <t>PIJAOS</t>
  </si>
  <si>
    <t>ALIANSALUD</t>
  </si>
  <si>
    <t>SALUD TOTAL</t>
  </si>
  <si>
    <t>SANITAS</t>
  </si>
  <si>
    <t>COMPENSAR</t>
  </si>
  <si>
    <t>SURAMERICANA</t>
  </si>
  <si>
    <t>COMFENALCO VALLE</t>
  </si>
  <si>
    <t>FAMISANAR</t>
  </si>
  <si>
    <t>SERVICIO OCCIDENTAL DE SALUD</t>
  </si>
  <si>
    <t>CAPITAL SALUD</t>
  </si>
  <si>
    <t>NUEVA EPS</t>
  </si>
  <si>
    <t>SAVIA SALUD</t>
  </si>
  <si>
    <t>COOSALUD</t>
  </si>
  <si>
    <t>SALUD MIA</t>
  </si>
  <si>
    <t>SALUD BOLÍVAR</t>
  </si>
  <si>
    <t>MUTUAL SER</t>
  </si>
  <si>
    <t>ASMET SALUD</t>
  </si>
  <si>
    <t>EMSSANAR</t>
  </si>
  <si>
    <t>Codigo EPS</t>
  </si>
  <si>
    <t>EPS</t>
  </si>
  <si>
    <t>Liquidación del proceso</t>
  </si>
  <si>
    <t>Giros y descuentos aplicados en el proceso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</si>
  <si>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</si>
  <si>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</si>
  <si>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</si>
  <si>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</si>
  <si>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</si>
  <si>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</si>
  <si>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Descuento de 
Tasa Compensada</t>
  </si>
  <si>
    <t>Giro Directo a IPS y/o proveedores - Proceso*</t>
  </si>
  <si>
    <t>Giro Neto a EPS</t>
  </si>
  <si>
    <t>Hemofilia</t>
  </si>
  <si>
    <t>Recobros</t>
  </si>
  <si>
    <t>LIQUIDACIÓN MENSUAL DE AFILIADOS - GIRO A ENTIDADES PROMOTORAS DE SALUD
OCTUBRE  2024</t>
  </si>
  <si>
    <t>Fecha de giro: 07/10/2024</t>
  </si>
  <si>
    <t>Giro Directo a IPS y/o proveedores - Complemento**</t>
  </si>
  <si>
    <t>Fecha de giro Complemento</t>
  </si>
  <si>
    <t xml:space="preserve">9/10/2024
</t>
  </si>
  <si>
    <t>Del "Giro Neto a EPS" no se aplicó $165.747.744.551,52 en virtud de la Resolución 2023320030001433-6 del 6 de marzo 2023 de la SNS. El 09 de octubre de 2024, se aplicó giro a IPS, por valor de $160.940.918.811 atendiendo comunicación de la SNS 20243200102188721 del 01 de octubre de 2024, allegada a la ADRES en correo electrónico del 02 de octubre de 2024; sobre dicho monto, se refleja un valor no girado por embargo $3.036.470,40  según lo informado por tesorería. El 28 de octubre de 2024, se aplicó giro a tesorería, por valor de $4.806.825.740 atendiendo comunicación de la SNS 20243200102350931 del 22 de octubre de 2024, allegada a la ADRES en correo electrónico del 23 de octubre de 2024.</t>
  </si>
  <si>
    <t>Del "Giro Neto a EPS" no se aplicó $27.640.771.264,62  en virtud de la Resolución 2023320030001459-6 del 8 de marzo 2023 de la SNS. El 30 de octubre de 2024, se aplicó giro a IPS, por valor de $25.173.152.430 atendiendo comunicación de la SNS 20243200102376521 del 25 de octubre de 2024, allegada a la ADRES en correo electrónico de la misma fecha.</t>
  </si>
  <si>
    <t>Del "Giro Neto a EPS" no se aplicó $196.997.978.352,08, en virtud de la Resolución 2023320030002757-6 del 9 de mayo 2023 de la SNS.   El 30 de octubre de 2024, se aplicó giro a IPS, por valor de $194.253.840.923,00  atendiendo comunicación de la SNS 20243200102382011 del 25 de octubre de 2024, allegada a la ADRES en correo electrónico de la misma fecha.El 28 de noviembre de 2024, se aplicó giro a tesorería, por valor de $2.744.137.429,00 atendiendo comunicación de la SNS con comunicación No. 20243200102615491 del 26 de noviembre de 2024, allegada a la ADRES en correo electrónico de la misma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</si>
</sst>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CC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/>
    <xf numFmtId="43" fontId="3" fillId="2" borderId="0" xfId="1" applyFont="1" applyFill="1"/>
    <xf numFmtId="4" fontId="2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/>
    <xf numFmtId="4" fontId="6" fillId="3" borderId="1" xfId="0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0" xfId="0" applyFont="1"/>
    <xf numFmtId="0" fontId="3" fillId="0" borderId="0" xfId="0" applyFont="1" applyAlignment="1">
      <alignment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3" fontId="6" fillId="0" borderId="0" xfId="2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  <xf numFmtId="43" fontId="6" fillId="3" borderId="6" xfId="1" applyFont="1" applyFill="1" applyBorder="1" applyAlignment="1">
      <alignment horizontal="center" vertical="center" wrapText="1"/>
    </xf>
  </cellXfs>
  <cellStyles count="3">
    <cellStyle name="Millares" xfId="1" builtinId="3"/>
    <cellStyle name="Millares 9" xfId="2" xr:uid="{53B66E1E-C0A5-4C79-8CFF-9113CA9AF283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232833</xdr:colOff>
      <xdr:row>1</xdr:row>
      <xdr:rowOff>0</xdr:rowOff>
    </xdr:from>
    <xdr:to>
      <xdr:col>1</xdr:col>
      <xdr:colOff>956627</xdr:colOff>
      <xdr:row>6</xdr:row>
      <xdr:rowOff>128058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F866DC9-A552-4BE6-B4E8-8609D9A7E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190500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B022-F249-4AE4-ABB1-95DE4BFEBD97}">
  <dimension ref="A1:P50"/>
  <sheetViews>
    <sheetView showGridLines="0" tabSelected="1" zoomScale="90" zoomScaleNormal="90" workbookViewId="0">
      <pane ySplit="11" topLeftCell="A12" activePane="bottomLeft" state="frozen"/>
      <selection pane="bottomLeft" activeCell="A10" sqref="A10:A11"/>
    </sheetView>
  </sheetViews>
  <sheetFormatPr baseColWidth="10" defaultColWidth="11.42578125" defaultRowHeight="15" customHeight="1" x14ac:dyDescent="0.2"/>
  <cols>
    <col min="1" max="1" width="7.42578125" style="1" customWidth="1"/>
    <col min="2" max="2" width="28.28515625" style="1" bestFit="1" customWidth="1"/>
    <col min="3" max="3" width="20.7109375" style="1" bestFit="1" customWidth="1"/>
    <col min="4" max="4" width="21" style="1" bestFit="1" customWidth="1"/>
    <col min="5" max="5" width="21.140625" style="1" bestFit="1" customWidth="1"/>
    <col min="6" max="6" width="24" style="1" bestFit="1" customWidth="1"/>
    <col min="7" max="7" width="18.140625" style="1" bestFit="1" customWidth="1"/>
    <col min="8" max="8" width="18.140625" style="1" customWidth="1"/>
    <col min="9" max="10" width="20.28515625" style="1" bestFit="1" customWidth="1"/>
    <col min="11" max="11" width="18.28515625" style="1" customWidth="1"/>
    <col min="12" max="12" width="21.42578125" style="1" bestFit="1" customWidth="1"/>
    <col min="13" max="14" width="21.42578125" style="1" customWidth="1"/>
    <col min="15" max="15" width="21.7109375" style="1" customWidth="1"/>
    <col min="16" max="16" width="72.7109375" style="1" customWidth="1"/>
    <col min="17" max="16384" width="11.42578125" style="1"/>
  </cols>
  <sheetData>
    <row r="1" spans="1:16" ht="1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1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6"/>
      <c r="N2" s="6"/>
      <c r="O2" s="6"/>
    </row>
    <row r="3" spans="1:16" ht="1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</row>
    <row r="4" spans="1:16" ht="1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6"/>
      <c r="N4" s="6"/>
      <c r="O4" s="6"/>
    </row>
    <row r="5" spans="1:16" ht="1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s="15" customFormat="1" ht="27" customHeight="1" x14ac:dyDescent="0.2">
      <c r="A6" s="30" t="s">
        <v>74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">
      <c r="A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s="20" customFormat="1" ht="15" customHeight="1" x14ac:dyDescent="0.2">
      <c r="A8" s="8" t="s">
        <v>75</v>
      </c>
      <c r="B8" s="16"/>
      <c r="C8" s="17"/>
      <c r="D8" s="18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5"/>
    </row>
    <row r="9" spans="1:16" s="20" customFormat="1" ht="15" customHeight="1" x14ac:dyDescent="0.2">
      <c r="A9" s="8"/>
      <c r="B9" s="16"/>
      <c r="C9" s="17"/>
      <c r="D9" s="18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5"/>
    </row>
    <row r="10" spans="1:16" s="15" customFormat="1" ht="21.75" customHeight="1" x14ac:dyDescent="0.2">
      <c r="A10" s="31" t="s">
        <v>59</v>
      </c>
      <c r="B10" s="29" t="s">
        <v>60</v>
      </c>
      <c r="C10" s="33" t="s">
        <v>61</v>
      </c>
      <c r="D10" s="33"/>
      <c r="E10" s="33"/>
      <c r="F10" s="34" t="s">
        <v>62</v>
      </c>
      <c r="G10" s="35"/>
      <c r="H10" s="35"/>
      <c r="I10" s="35"/>
      <c r="J10" s="35"/>
      <c r="K10" s="35"/>
      <c r="L10" s="35"/>
      <c r="M10" s="35"/>
      <c r="N10" s="35"/>
      <c r="O10" s="36"/>
      <c r="P10" s="29" t="s">
        <v>31</v>
      </c>
    </row>
    <row r="11" spans="1:16" s="15" customFormat="1" ht="40.5" customHeight="1" x14ac:dyDescent="0.2">
      <c r="A11" s="32"/>
      <c r="B11" s="29"/>
      <c r="C11" s="10" t="s">
        <v>63</v>
      </c>
      <c r="D11" s="10" t="s">
        <v>64</v>
      </c>
      <c r="E11" s="10" t="s">
        <v>65</v>
      </c>
      <c r="F11" s="10" t="s">
        <v>66</v>
      </c>
      <c r="G11" s="10" t="s">
        <v>67</v>
      </c>
      <c r="H11" s="10" t="s">
        <v>72</v>
      </c>
      <c r="I11" s="10" t="s">
        <v>68</v>
      </c>
      <c r="J11" s="10" t="s">
        <v>69</v>
      </c>
      <c r="K11" s="10" t="s">
        <v>73</v>
      </c>
      <c r="L11" s="10" t="s">
        <v>70</v>
      </c>
      <c r="M11" s="10" t="s">
        <v>76</v>
      </c>
      <c r="N11" s="10" t="s">
        <v>77</v>
      </c>
      <c r="O11" s="10" t="s">
        <v>71</v>
      </c>
      <c r="P11" s="29"/>
    </row>
    <row r="12" spans="1:16" ht="15" customHeight="1" x14ac:dyDescent="0.2">
      <c r="A12" s="12" t="s">
        <v>0</v>
      </c>
      <c r="B12" s="12" t="s">
        <v>32</v>
      </c>
      <c r="C12" s="11">
        <v>34261877305.539997</v>
      </c>
      <c r="D12" s="11">
        <v>815508121.57999802</v>
      </c>
      <c r="E12" s="11">
        <v>33446369183.959999</v>
      </c>
      <c r="F12" s="11">
        <v>33441016335.57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23450820041</v>
      </c>
      <c r="M12" s="11"/>
      <c r="N12" s="11"/>
      <c r="O12" s="11">
        <v>9990196294.5699997</v>
      </c>
      <c r="P12" s="21"/>
    </row>
    <row r="13" spans="1:16" ht="15" customHeight="1" x14ac:dyDescent="0.2">
      <c r="A13" s="12" t="s">
        <v>1</v>
      </c>
      <c r="B13" s="12" t="s">
        <v>33</v>
      </c>
      <c r="C13" s="11">
        <v>28880549034.459999</v>
      </c>
      <c r="D13" s="11">
        <v>369475889.92999971</v>
      </c>
      <c r="E13" s="11">
        <v>28511073144.529999</v>
      </c>
      <c r="F13" s="11">
        <v>28250177839.5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22909162995</v>
      </c>
      <c r="M13" s="11"/>
      <c r="N13" s="11"/>
      <c r="O13" s="11">
        <v>5341014844.5</v>
      </c>
      <c r="P13" s="21"/>
    </row>
    <row r="14" spans="1:16" ht="12.75" x14ac:dyDescent="0.2">
      <c r="A14" s="12" t="s">
        <v>2</v>
      </c>
      <c r="B14" s="12" t="s">
        <v>34</v>
      </c>
      <c r="C14" s="11">
        <v>167111580500.82986</v>
      </c>
      <c r="D14" s="11">
        <v>4236943379.8199992</v>
      </c>
      <c r="E14" s="11">
        <v>162874637121.00986</v>
      </c>
      <c r="F14" s="11">
        <v>162757212151.12</v>
      </c>
      <c r="G14" s="11">
        <v>44696242.950000003</v>
      </c>
      <c r="H14" s="11">
        <v>0</v>
      </c>
      <c r="I14" s="11">
        <v>742168783</v>
      </c>
      <c r="J14" s="11">
        <v>0</v>
      </c>
      <c r="K14" s="11">
        <v>0</v>
      </c>
      <c r="L14" s="11">
        <v>124626900502</v>
      </c>
      <c r="M14" s="11"/>
      <c r="N14" s="11"/>
      <c r="O14" s="11">
        <v>37343446623.169998</v>
      </c>
      <c r="P14" s="25"/>
    </row>
    <row r="15" spans="1:16" ht="15" customHeight="1" x14ac:dyDescent="0.2">
      <c r="A15" s="12" t="s">
        <v>3</v>
      </c>
      <c r="B15" s="12" t="s">
        <v>35</v>
      </c>
      <c r="C15" s="11">
        <v>17890992883.610004</v>
      </c>
      <c r="D15" s="11">
        <v>407015625.27999973</v>
      </c>
      <c r="E15" s="11">
        <v>17483977258.330006</v>
      </c>
      <c r="F15" s="11">
        <v>17360917778.790001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14700918639</v>
      </c>
      <c r="M15" s="11"/>
      <c r="N15" s="11"/>
      <c r="O15" s="11">
        <v>2659999139.79</v>
      </c>
      <c r="P15" s="21"/>
    </row>
    <row r="16" spans="1:16" ht="27" customHeight="1" x14ac:dyDescent="0.2">
      <c r="A16" s="12" t="s">
        <v>4</v>
      </c>
      <c r="B16" s="12" t="s">
        <v>36</v>
      </c>
      <c r="C16" s="11">
        <v>19861561119.610001</v>
      </c>
      <c r="D16" s="11">
        <v>526476232.48999959</v>
      </c>
      <c r="E16" s="11">
        <v>19335084887.120003</v>
      </c>
      <c r="F16" s="11">
        <v>19335084474.66</v>
      </c>
      <c r="G16" s="11">
        <v>0</v>
      </c>
      <c r="H16" s="11">
        <v>0</v>
      </c>
      <c r="I16" s="11">
        <v>70219576</v>
      </c>
      <c r="J16" s="11">
        <v>0</v>
      </c>
      <c r="K16" s="11">
        <v>0</v>
      </c>
      <c r="L16" s="11">
        <v>16145975598</v>
      </c>
      <c r="M16" s="11"/>
      <c r="N16" s="11"/>
      <c r="O16" s="11">
        <v>3118889300.6599998</v>
      </c>
      <c r="P16" s="24"/>
    </row>
    <row r="17" spans="1:16" ht="47.25" customHeight="1" x14ac:dyDescent="0.2">
      <c r="A17" s="12" t="s">
        <v>5</v>
      </c>
      <c r="B17" s="12" t="s">
        <v>37</v>
      </c>
      <c r="C17" s="11">
        <v>33947625136.629997</v>
      </c>
      <c r="D17" s="11">
        <v>3173810037.9099994</v>
      </c>
      <c r="E17" s="11">
        <v>30773815098.719997</v>
      </c>
      <c r="F17" s="11">
        <v>30762182065.639999</v>
      </c>
      <c r="G17" s="11">
        <v>7414768.0899999999</v>
      </c>
      <c r="H17" s="11">
        <v>0</v>
      </c>
      <c r="I17" s="11">
        <v>398186022</v>
      </c>
      <c r="J17" s="11">
        <v>0</v>
      </c>
      <c r="K17" s="11">
        <v>0</v>
      </c>
      <c r="L17" s="11">
        <v>0</v>
      </c>
      <c r="M17" s="11">
        <v>25173152430</v>
      </c>
      <c r="N17" s="27">
        <v>45595</v>
      </c>
      <c r="O17" s="11">
        <f>30356581275.55-M17</f>
        <v>5183428845.5499992</v>
      </c>
      <c r="P17" s="7" t="s">
        <v>80</v>
      </c>
    </row>
    <row r="18" spans="1:16" ht="15" customHeight="1" x14ac:dyDescent="0.2">
      <c r="A18" s="12" t="s">
        <v>6</v>
      </c>
      <c r="B18" s="12" t="s">
        <v>38</v>
      </c>
      <c r="C18" s="11">
        <v>68503215460.92997</v>
      </c>
      <c r="D18" s="11">
        <v>1337769280.5099993</v>
      </c>
      <c r="E18" s="11">
        <v>67165446180.419968</v>
      </c>
      <c r="F18" s="11">
        <v>67165183931.879997</v>
      </c>
      <c r="G18" s="11">
        <v>353946.46</v>
      </c>
      <c r="H18" s="11">
        <v>0</v>
      </c>
      <c r="I18" s="11">
        <v>0</v>
      </c>
      <c r="J18" s="11">
        <v>0</v>
      </c>
      <c r="K18" s="11">
        <v>0</v>
      </c>
      <c r="L18" s="11">
        <v>36086707015</v>
      </c>
      <c r="M18" s="11"/>
      <c r="N18" s="11"/>
      <c r="O18" s="11">
        <v>31078122970.419998</v>
      </c>
      <c r="P18" s="21"/>
    </row>
    <row r="19" spans="1:16" ht="15" customHeight="1" x14ac:dyDescent="0.2">
      <c r="A19" s="12" t="s">
        <v>7</v>
      </c>
      <c r="B19" s="12" t="s">
        <v>39</v>
      </c>
      <c r="C19" s="11">
        <v>33811876866.459999</v>
      </c>
      <c r="D19" s="11">
        <v>916285693.94999993</v>
      </c>
      <c r="E19" s="11">
        <v>32895591172.509998</v>
      </c>
      <c r="F19" s="11">
        <v>32876979671.669998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2121618135</v>
      </c>
      <c r="M19" s="11"/>
      <c r="N19" s="11"/>
      <c r="O19" s="11">
        <v>30755361536.669998</v>
      </c>
      <c r="P19" s="21"/>
    </row>
    <row r="20" spans="1:16" ht="15" customHeight="1" x14ac:dyDescent="0.2">
      <c r="A20" s="12" t="s">
        <v>8</v>
      </c>
      <c r="B20" s="12" t="s">
        <v>40</v>
      </c>
      <c r="C20" s="11">
        <v>58226222977.900002</v>
      </c>
      <c r="D20" s="11">
        <v>6336512376.9099979</v>
      </c>
      <c r="E20" s="11">
        <v>51889710600.990005</v>
      </c>
      <c r="F20" s="11">
        <v>51886230508.019997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35399266685</v>
      </c>
      <c r="M20" s="11"/>
      <c r="N20" s="11"/>
      <c r="O20" s="11">
        <v>16486963823.02</v>
      </c>
      <c r="P20" s="21"/>
    </row>
    <row r="21" spans="1:16" ht="15" customHeight="1" x14ac:dyDescent="0.2">
      <c r="A21" s="12" t="s">
        <v>9</v>
      </c>
      <c r="B21" s="12" t="s">
        <v>41</v>
      </c>
      <c r="C21" s="11">
        <v>13975888447.239998</v>
      </c>
      <c r="D21" s="11">
        <v>344469690.00000012</v>
      </c>
      <c r="E21" s="11">
        <v>13631418757.239998</v>
      </c>
      <c r="F21" s="11">
        <v>13631418757.24</v>
      </c>
      <c r="G21" s="11">
        <v>2742.36</v>
      </c>
      <c r="H21" s="11">
        <v>0</v>
      </c>
      <c r="I21" s="11">
        <v>489948658</v>
      </c>
      <c r="J21" s="11">
        <v>0</v>
      </c>
      <c r="K21" s="11">
        <v>0</v>
      </c>
      <c r="L21" s="11">
        <v>12266923798</v>
      </c>
      <c r="M21" s="11"/>
      <c r="N21" s="11"/>
      <c r="O21" s="11">
        <v>874543558.88</v>
      </c>
      <c r="P21" s="21"/>
    </row>
    <row r="22" spans="1:16" ht="15" customHeight="1" x14ac:dyDescent="0.2">
      <c r="A22" s="12" t="s">
        <v>10</v>
      </c>
      <c r="B22" s="12" t="s">
        <v>42</v>
      </c>
      <c r="C22" s="11">
        <v>1055114031.63</v>
      </c>
      <c r="D22" s="11">
        <v>42304620.600000001</v>
      </c>
      <c r="E22" s="11">
        <v>1012809411.03</v>
      </c>
      <c r="F22" s="11">
        <v>1012809411.03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176212520</v>
      </c>
      <c r="M22" s="11"/>
      <c r="N22" s="11"/>
      <c r="O22" s="11">
        <v>836596891.02999997</v>
      </c>
      <c r="P22" s="21"/>
    </row>
    <row r="23" spans="1:16" ht="15" customHeight="1" x14ac:dyDescent="0.2">
      <c r="A23" s="12" t="s">
        <v>11</v>
      </c>
      <c r="B23" s="12" t="s">
        <v>43</v>
      </c>
      <c r="C23" s="11">
        <v>189102484996.01007</v>
      </c>
      <c r="D23" s="11">
        <v>6777670986.0799971</v>
      </c>
      <c r="E23" s="11">
        <v>182324814009.93008</v>
      </c>
      <c r="F23" s="11">
        <v>182253833146.23999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140448090979</v>
      </c>
      <c r="M23" s="11"/>
      <c r="N23" s="11"/>
      <c r="O23" s="11">
        <v>41805742167.239998</v>
      </c>
      <c r="P23" s="21"/>
    </row>
    <row r="24" spans="1:16" ht="12.75" x14ac:dyDescent="0.2">
      <c r="A24" s="12" t="s">
        <v>12</v>
      </c>
      <c r="B24" s="12" t="s">
        <v>44</v>
      </c>
      <c r="C24" s="11">
        <v>183546899069.78995</v>
      </c>
      <c r="D24" s="11">
        <v>4788106961.7099562</v>
      </c>
      <c r="E24" s="11">
        <v>178758792108.07999</v>
      </c>
      <c r="F24" s="11">
        <v>178671017238.01001</v>
      </c>
      <c r="G24" s="11">
        <v>2775347.75</v>
      </c>
      <c r="H24" s="11">
        <v>0</v>
      </c>
      <c r="I24" s="11">
        <v>0</v>
      </c>
      <c r="J24" s="11">
        <v>0</v>
      </c>
      <c r="K24" s="11">
        <v>0</v>
      </c>
      <c r="L24" s="11">
        <v>146254058521</v>
      </c>
      <c r="M24" s="11"/>
      <c r="N24" s="11"/>
      <c r="O24" s="11">
        <v>32414183369.259998</v>
      </c>
      <c r="P24" s="22"/>
    </row>
    <row r="25" spans="1:16" ht="15" customHeight="1" x14ac:dyDescent="0.2">
      <c r="A25" s="12" t="s">
        <v>13</v>
      </c>
      <c r="B25" s="12" t="s">
        <v>45</v>
      </c>
      <c r="C25" s="11">
        <v>49371623790.290009</v>
      </c>
      <c r="D25" s="11">
        <v>1680754870.9299989</v>
      </c>
      <c r="E25" s="11">
        <v>47690868919.360008</v>
      </c>
      <c r="F25" s="11">
        <v>47658756068.540001</v>
      </c>
      <c r="G25" s="11">
        <v>430453549.88999999</v>
      </c>
      <c r="H25" s="11">
        <v>0</v>
      </c>
      <c r="I25" s="11">
        <v>0</v>
      </c>
      <c r="J25" s="11">
        <v>0</v>
      </c>
      <c r="K25" s="11">
        <v>0</v>
      </c>
      <c r="L25" s="11">
        <v>15396027808</v>
      </c>
      <c r="M25" s="11"/>
      <c r="N25" s="11"/>
      <c r="O25" s="11">
        <v>31832274710.650002</v>
      </c>
      <c r="P25" s="21"/>
    </row>
    <row r="26" spans="1:16" ht="15" customHeight="1" x14ac:dyDescent="0.2">
      <c r="A26" s="12" t="s">
        <v>14</v>
      </c>
      <c r="B26" s="12" t="s">
        <v>46</v>
      </c>
      <c r="C26" s="11">
        <v>106412067177.29994</v>
      </c>
      <c r="D26" s="11">
        <v>3867789240.5599947</v>
      </c>
      <c r="E26" s="11">
        <v>102544277936.73994</v>
      </c>
      <c r="F26" s="11">
        <v>102523853236.52</v>
      </c>
      <c r="G26" s="11">
        <v>108254.5</v>
      </c>
      <c r="H26" s="11">
        <v>0</v>
      </c>
      <c r="I26" s="11">
        <v>0</v>
      </c>
      <c r="J26" s="11">
        <v>0</v>
      </c>
      <c r="K26" s="11">
        <v>0</v>
      </c>
      <c r="L26" s="11">
        <v>67522931845</v>
      </c>
      <c r="M26" s="11"/>
      <c r="N26" s="11"/>
      <c r="O26" s="11">
        <v>35000813137.019997</v>
      </c>
      <c r="P26" s="21"/>
    </row>
    <row r="27" spans="1:16" ht="15" customHeight="1" x14ac:dyDescent="0.2">
      <c r="A27" s="12" t="s">
        <v>15</v>
      </c>
      <c r="B27" s="12" t="s">
        <v>47</v>
      </c>
      <c r="C27" s="11">
        <v>9128584467.539999</v>
      </c>
      <c r="D27" s="11">
        <v>309636193.78999996</v>
      </c>
      <c r="E27" s="11">
        <v>8818948273.75</v>
      </c>
      <c r="F27" s="11">
        <v>8805581221.8500004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5910160277</v>
      </c>
      <c r="M27" s="11"/>
      <c r="N27" s="11"/>
      <c r="O27" s="11">
        <v>2895420944.8499999</v>
      </c>
      <c r="P27" s="21"/>
    </row>
    <row r="28" spans="1:16" ht="15" customHeight="1" x14ac:dyDescent="0.2">
      <c r="A28" s="12" t="s">
        <v>16</v>
      </c>
      <c r="B28" s="12" t="s">
        <v>48</v>
      </c>
      <c r="C28" s="11">
        <v>117888052656.91998</v>
      </c>
      <c r="D28" s="11">
        <v>5627336476.4099941</v>
      </c>
      <c r="E28" s="11">
        <v>112260716180.50999</v>
      </c>
      <c r="F28" s="11">
        <v>112251129844.67999</v>
      </c>
      <c r="G28" s="11">
        <v>106330814.17</v>
      </c>
      <c r="H28" s="11">
        <v>0</v>
      </c>
      <c r="I28" s="11">
        <v>0</v>
      </c>
      <c r="J28" s="11">
        <v>0</v>
      </c>
      <c r="K28" s="11">
        <v>0</v>
      </c>
      <c r="L28" s="11">
        <v>97254208663</v>
      </c>
      <c r="M28" s="11"/>
      <c r="N28" s="11"/>
      <c r="O28" s="11">
        <v>14890590367.51</v>
      </c>
      <c r="P28" s="21"/>
    </row>
    <row r="29" spans="1:16" ht="15" customHeight="1" x14ac:dyDescent="0.2">
      <c r="A29" s="12" t="s">
        <v>17</v>
      </c>
      <c r="B29" s="12" t="s">
        <v>49</v>
      </c>
      <c r="C29" s="11">
        <v>21720365443.389996</v>
      </c>
      <c r="D29" s="11">
        <v>1006941501.1600006</v>
      </c>
      <c r="E29" s="11">
        <v>20713423942.229996</v>
      </c>
      <c r="F29" s="11">
        <v>20695954647.349998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17413400372</v>
      </c>
      <c r="M29" s="11"/>
      <c r="N29" s="11"/>
      <c r="O29" s="11">
        <v>3282554275.3499999</v>
      </c>
      <c r="P29" s="21"/>
    </row>
    <row r="30" spans="1:16" ht="12.75" x14ac:dyDescent="0.2">
      <c r="A30" s="12" t="s">
        <v>18</v>
      </c>
      <c r="B30" s="12" t="s">
        <v>50</v>
      </c>
      <c r="C30" s="11">
        <v>160369608947.77994</v>
      </c>
      <c r="D30" s="11">
        <v>3625175789.7199974</v>
      </c>
      <c r="E30" s="11">
        <v>156744433158.05994</v>
      </c>
      <c r="F30" s="11">
        <v>156742019148.91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128437513119</v>
      </c>
      <c r="M30" s="11"/>
      <c r="N30" s="11"/>
      <c r="O30" s="11">
        <v>28304506029.91</v>
      </c>
      <c r="P30" s="24"/>
    </row>
    <row r="31" spans="1:16" ht="15" customHeight="1" x14ac:dyDescent="0.2">
      <c r="A31" s="12" t="s">
        <v>19</v>
      </c>
      <c r="B31" s="12" t="s">
        <v>51</v>
      </c>
      <c r="C31" s="11">
        <v>168949504065.53012</v>
      </c>
      <c r="D31" s="11">
        <v>8318567365.9699764</v>
      </c>
      <c r="E31" s="11">
        <v>160630936699.56015</v>
      </c>
      <c r="F31" s="11">
        <v>160557987037.85999</v>
      </c>
      <c r="G31" s="11">
        <v>491755561.64999998</v>
      </c>
      <c r="H31" s="11">
        <v>0</v>
      </c>
      <c r="I31" s="11">
        <v>0</v>
      </c>
      <c r="J31" s="11">
        <v>0</v>
      </c>
      <c r="K31" s="11">
        <v>0</v>
      </c>
      <c r="L31" s="11">
        <v>135292217016</v>
      </c>
      <c r="M31" s="11"/>
      <c r="N31" s="11"/>
      <c r="O31" s="11">
        <v>24774014460.209999</v>
      </c>
      <c r="P31" s="21"/>
    </row>
    <row r="32" spans="1:16" ht="15" customHeight="1" x14ac:dyDescent="0.2">
      <c r="A32" s="12" t="s">
        <v>20</v>
      </c>
      <c r="B32" s="12" t="s">
        <v>52</v>
      </c>
      <c r="C32" s="11">
        <v>217236032674.48001</v>
      </c>
      <c r="D32" s="11">
        <v>3512012291.3500009</v>
      </c>
      <c r="E32" s="11">
        <v>213724020383.13</v>
      </c>
      <c r="F32" s="11">
        <v>213724013485.67001</v>
      </c>
      <c r="G32" s="11">
        <v>2674128.94</v>
      </c>
      <c r="H32" s="11">
        <v>0</v>
      </c>
      <c r="I32" s="11">
        <v>0</v>
      </c>
      <c r="J32" s="11">
        <v>0</v>
      </c>
      <c r="K32" s="11">
        <v>0</v>
      </c>
      <c r="L32" s="11">
        <v>191506928890</v>
      </c>
      <c r="M32" s="11"/>
      <c r="N32" s="11"/>
      <c r="O32" s="11">
        <v>22214410466.73</v>
      </c>
      <c r="P32" s="21"/>
    </row>
    <row r="33" spans="1:16" ht="12.75" x14ac:dyDescent="0.2">
      <c r="A33" s="12" t="s">
        <v>21</v>
      </c>
      <c r="B33" s="12" t="s">
        <v>51</v>
      </c>
      <c r="C33" s="11">
        <v>664157641064.11023</v>
      </c>
      <c r="D33" s="11">
        <v>14288595359.680113</v>
      </c>
      <c r="E33" s="11">
        <v>649869045704.43018</v>
      </c>
      <c r="F33" s="11">
        <v>649549753524.34998</v>
      </c>
      <c r="G33" s="11">
        <v>532419257.44</v>
      </c>
      <c r="H33" s="11">
        <v>0</v>
      </c>
      <c r="I33" s="11">
        <v>0</v>
      </c>
      <c r="J33" s="11">
        <v>0</v>
      </c>
      <c r="K33" s="11">
        <v>0</v>
      </c>
      <c r="L33" s="11">
        <v>530669665009</v>
      </c>
      <c r="M33" s="11"/>
      <c r="N33" s="11"/>
      <c r="O33" s="11">
        <v>118347669257.91</v>
      </c>
      <c r="P33" s="22"/>
    </row>
    <row r="34" spans="1:16" ht="12.75" x14ac:dyDescent="0.2">
      <c r="A34" s="12" t="s">
        <v>22</v>
      </c>
      <c r="B34" s="12" t="s">
        <v>53</v>
      </c>
      <c r="C34" s="11">
        <v>3646734050.3800006</v>
      </c>
      <c r="D34" s="11">
        <v>305080543.72999948</v>
      </c>
      <c r="E34" s="11">
        <v>3341653506.650001</v>
      </c>
      <c r="F34" s="11">
        <v>3334532869.6500001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2463307921</v>
      </c>
      <c r="M34" s="11"/>
      <c r="N34" s="11"/>
      <c r="O34" s="11">
        <v>871224948.64999998</v>
      </c>
      <c r="P34" s="24"/>
    </row>
    <row r="35" spans="1:16" ht="15" customHeight="1" x14ac:dyDescent="0.2">
      <c r="A35" s="12" t="s">
        <v>23</v>
      </c>
      <c r="B35" s="12" t="s">
        <v>54</v>
      </c>
      <c r="C35" s="11">
        <v>2562036935.3899999</v>
      </c>
      <c r="D35" s="11">
        <v>111854143.48999994</v>
      </c>
      <c r="E35" s="11">
        <v>2450182791.9000001</v>
      </c>
      <c r="F35" s="11">
        <v>2450182791.9000001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521715011</v>
      </c>
      <c r="M35" s="11"/>
      <c r="N35" s="11"/>
      <c r="O35" s="11">
        <v>1928467780.9000001</v>
      </c>
      <c r="P35" s="21"/>
    </row>
    <row r="36" spans="1:16" ht="15" customHeight="1" x14ac:dyDescent="0.2">
      <c r="A36" s="12" t="s">
        <v>24</v>
      </c>
      <c r="B36" s="12" t="s">
        <v>55</v>
      </c>
      <c r="C36" s="11">
        <v>2995178.14</v>
      </c>
      <c r="D36" s="11">
        <v>0</v>
      </c>
      <c r="E36" s="11">
        <v>2995178.14</v>
      </c>
      <c r="F36" s="11">
        <v>2995178.14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/>
      <c r="N36" s="11"/>
      <c r="O36" s="11">
        <v>2995178.14</v>
      </c>
      <c r="P36" s="21"/>
    </row>
    <row r="37" spans="1:16" ht="15" customHeight="1" x14ac:dyDescent="0.2">
      <c r="A37" s="12" t="s">
        <v>25</v>
      </c>
      <c r="B37" s="12" t="s">
        <v>56</v>
      </c>
      <c r="C37" s="11">
        <v>3240169038.8399992</v>
      </c>
      <c r="D37" s="11">
        <v>323034605.32000023</v>
      </c>
      <c r="E37" s="11">
        <v>2917134433.519999</v>
      </c>
      <c r="F37" s="11">
        <v>2915509142.2199998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1976246199</v>
      </c>
      <c r="M37" s="11"/>
      <c r="N37" s="11"/>
      <c r="O37" s="11">
        <v>939262943.22000003</v>
      </c>
      <c r="P37" s="21"/>
    </row>
    <row r="38" spans="1:16" ht="16.5" customHeight="1" x14ac:dyDescent="0.2">
      <c r="A38" s="12" t="s">
        <v>26</v>
      </c>
      <c r="B38" s="12" t="s">
        <v>53</v>
      </c>
      <c r="C38" s="11">
        <v>390500220600.81982</v>
      </c>
      <c r="D38" s="11">
        <v>7505454825.2399893</v>
      </c>
      <c r="E38" s="11">
        <v>382994765775.57983</v>
      </c>
      <c r="F38" s="11">
        <v>382660437493.27002</v>
      </c>
      <c r="G38" s="11">
        <v>302780872.54000002</v>
      </c>
      <c r="H38" s="11">
        <v>0</v>
      </c>
      <c r="I38" s="11">
        <v>0</v>
      </c>
      <c r="J38" s="11">
        <v>603155291.54999995</v>
      </c>
      <c r="K38" s="11">
        <v>0</v>
      </c>
      <c r="L38" s="11">
        <v>194317815155</v>
      </c>
      <c r="M38" s="11"/>
      <c r="N38" s="11"/>
      <c r="O38" s="11">
        <v>187436686174.17999</v>
      </c>
      <c r="P38" s="21"/>
    </row>
    <row r="39" spans="1:16" s="14" customFormat="1" ht="90" x14ac:dyDescent="0.25">
      <c r="A39" s="12" t="s">
        <v>27</v>
      </c>
      <c r="B39" s="12" t="s">
        <v>57</v>
      </c>
      <c r="C39" s="11">
        <v>188445787620.60999</v>
      </c>
      <c r="D39" s="11">
        <v>3118339739.1899796</v>
      </c>
      <c r="E39" s="11">
        <v>185327447881.42001</v>
      </c>
      <c r="F39" s="11">
        <v>185256329831.48999</v>
      </c>
      <c r="G39" s="11">
        <v>13877039.32</v>
      </c>
      <c r="H39" s="11">
        <v>0</v>
      </c>
      <c r="I39" s="11">
        <v>4419045231</v>
      </c>
      <c r="J39" s="11">
        <v>0</v>
      </c>
      <c r="K39" s="11">
        <v>0</v>
      </c>
      <c r="L39" s="11">
        <v>0</v>
      </c>
      <c r="M39" s="11">
        <f>160940918811</f>
        <v>160940918811</v>
      </c>
      <c r="N39" s="26" t="s">
        <v>78</v>
      </c>
      <c r="O39" s="11">
        <f>180823407561.17-M39</f>
        <v>19882488750.170013</v>
      </c>
      <c r="P39" s="13" t="s">
        <v>79</v>
      </c>
    </row>
    <row r="40" spans="1:16" s="14" customFormat="1" ht="81.75" customHeight="1" x14ac:dyDescent="0.25">
      <c r="A40" s="12" t="s">
        <v>28</v>
      </c>
      <c r="B40" s="12" t="s">
        <v>58</v>
      </c>
      <c r="C40" s="11">
        <v>221387819134.79004</v>
      </c>
      <c r="D40" s="11">
        <v>4069173073.4099884</v>
      </c>
      <c r="E40" s="11">
        <v>217318646061.38007</v>
      </c>
      <c r="F40" s="11">
        <v>217209730788.81</v>
      </c>
      <c r="G40" s="11">
        <v>364906136.94999999</v>
      </c>
      <c r="H40" s="11">
        <v>0</v>
      </c>
      <c r="I40" s="11">
        <v>2135820769</v>
      </c>
      <c r="J40" s="11">
        <v>0</v>
      </c>
      <c r="K40" s="11">
        <v>0</v>
      </c>
      <c r="L40" s="11">
        <v>0</v>
      </c>
      <c r="M40" s="11">
        <v>194253840923</v>
      </c>
      <c r="N40" s="26">
        <v>45595</v>
      </c>
      <c r="O40" s="11">
        <f>214709003882.86-M40</f>
        <v>20455162959.859985</v>
      </c>
      <c r="P40" s="13" t="s">
        <v>81</v>
      </c>
    </row>
    <row r="41" spans="1:16" ht="15" customHeight="1" x14ac:dyDescent="0.2">
      <c r="A41" s="12" t="s">
        <v>29</v>
      </c>
      <c r="B41" s="12" t="s">
        <v>56</v>
      </c>
      <c r="C41" s="11">
        <v>309693888383.03033</v>
      </c>
      <c r="D41" s="11">
        <v>8419074269.980011</v>
      </c>
      <c r="E41" s="11">
        <v>301274814113.05029</v>
      </c>
      <c r="F41" s="11">
        <v>301123401942.12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244925399998</v>
      </c>
      <c r="M41" s="11"/>
      <c r="N41" s="11"/>
      <c r="O41" s="11">
        <v>56198001944.120003</v>
      </c>
      <c r="P41" s="21"/>
    </row>
    <row r="42" spans="1:16" ht="15" customHeight="1" x14ac:dyDescent="0.2">
      <c r="A42" s="29" t="s">
        <v>30</v>
      </c>
      <c r="B42" s="29"/>
      <c r="C42" s="9">
        <f>SUM(C12:C41)</f>
        <v>3484889019059.98</v>
      </c>
      <c r="D42" s="9">
        <f>SUM(D12:D41)</f>
        <v>96161169186.700027</v>
      </c>
      <c r="E42" s="9">
        <f>SUM(E12:E41)</f>
        <v>3388727849873.2798</v>
      </c>
      <c r="F42" s="9">
        <f>SUM(F12:F41)</f>
        <v>3386866231562.7007</v>
      </c>
      <c r="G42" s="9">
        <f t="shared" ref="G42:M42" si="0">SUM(G12:G41)</f>
        <v>2300548663.0099998</v>
      </c>
      <c r="H42" s="9">
        <f t="shared" si="0"/>
        <v>0</v>
      </c>
      <c r="I42" s="9">
        <f t="shared" si="0"/>
        <v>8255389039</v>
      </c>
      <c r="J42" s="9">
        <f t="shared" si="0"/>
        <v>603155291.54999995</v>
      </c>
      <c r="K42" s="9">
        <f t="shared" si="0"/>
        <v>0</v>
      </c>
      <c r="L42" s="9">
        <f t="shared" si="0"/>
        <v>2208194192711</v>
      </c>
      <c r="M42" s="9">
        <f t="shared" si="0"/>
        <v>380367912164</v>
      </c>
      <c r="N42" s="9"/>
      <c r="O42" s="9">
        <f>SUM(O12:O41)</f>
        <v>787145033694.14001</v>
      </c>
      <c r="P42" s="23"/>
    </row>
    <row r="43" spans="1:16" ht="1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6" ht="15" customHeight="1" x14ac:dyDescent="0.2">
      <c r="G45" s="5"/>
      <c r="H45" s="5"/>
      <c r="I45" s="5"/>
      <c r="L45" s="5"/>
      <c r="M45" s="5"/>
      <c r="N45" s="5"/>
    </row>
    <row r="46" spans="1:16" ht="15" customHeight="1" x14ac:dyDescent="0.2">
      <c r="G46" s="5"/>
      <c r="I46" s="5"/>
      <c r="K46" s="5"/>
      <c r="L46" s="5"/>
      <c r="M46" s="5"/>
      <c r="N46" s="5"/>
    </row>
    <row r="47" spans="1:16" ht="15" customHeight="1" x14ac:dyDescent="0.2">
      <c r="I47" s="5"/>
      <c r="J47" s="5"/>
      <c r="K47" s="5"/>
      <c r="L47" s="5"/>
      <c r="M47" s="5"/>
      <c r="N47" s="5"/>
    </row>
    <row r="48" spans="1:16" ht="15" customHeight="1" x14ac:dyDescent="0.2">
      <c r="K48" s="5"/>
    </row>
    <row r="49" spans="12:14" ht="15" customHeight="1" x14ac:dyDescent="0.2">
      <c r="L49" s="5"/>
      <c r="M49" s="5"/>
      <c r="N49" s="5"/>
    </row>
    <row r="50" spans="12:14" ht="15" customHeight="1" x14ac:dyDescent="0.2">
      <c r="L50" s="5"/>
      <c r="M50" s="5"/>
      <c r="N50" s="5"/>
    </row>
  </sheetData>
  <mergeCells count="9">
    <mergeCell ref="A2:L2"/>
    <mergeCell ref="A4:L4"/>
    <mergeCell ref="A42:B42"/>
    <mergeCell ref="A6:P6"/>
    <mergeCell ref="A10:A11"/>
    <mergeCell ref="B10:B11"/>
    <mergeCell ref="C10:E10"/>
    <mergeCell ref="F10:O10"/>
    <mergeCell ref="P10:P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2024</iril>
    <szdw xmlns="a904e863-f9c3-44e7-be1b-41a106896d87">10</szdw>
  </documentManagement>
</p:properties>
</file>

<file path=customXml/itemProps1.xml><?xml version="1.0" encoding="utf-8"?>
<ds:datastoreItem xmlns:ds="http://schemas.openxmlformats.org/officeDocument/2006/customXml" ds:itemID="{4D707DC8-DB06-4353-B3DC-EDA93BD9DE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C460E7-6335-4116-83DA-AE9F6886AD4B}"/>
</file>

<file path=customXml/itemProps3.xml><?xml version="1.0" encoding="utf-8"?>
<ds:datastoreItem xmlns:ds="http://schemas.openxmlformats.org/officeDocument/2006/customXml" ds:itemID="{13EF152B-D435-42D8-BDD8-A875BBE1F809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Certificacion Giro A EPS</vt:lpstr>
      <vt:lpstr>'Certificacion Giro A EPS'!Área_de_impresión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Katherin Perez Sanchez</dc:creator>
  <cp:lastModifiedBy>Gina Paola Diaz Angulo</cp:lastModifiedBy>
  <dcterms:created xsi:type="dcterms:W3CDTF">2024-01-26T14:13:03Z</dcterms:created>
  <dcterms:modified xsi:type="dcterms:W3CDTF">2024-12-27T22:36:40Z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