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na.diaz\AppData\Local\Microsoft\Windows\INetCache\Content.Outlook\AVEN2O3I\"/>
    </mc:Choice>
  </mc:AlternateContent>
  <xr:revisionPtr revIDLastSave="0" documentId="13_ncr:1_{3016AFD7-0880-4098-99E0-413F4F9E9578}" xr6:coauthVersionLast="47" xr6:coauthVersionMax="47" xr10:uidLastSave="{00000000-0000-0000-0000-000000000000}"/>
  <bookViews>
    <workbookView xWindow="-120" yWindow="-120" windowWidth="29040" windowHeight="15720" tabRatio="582" xr2:uid="{00000000-000D-0000-FFFF-FFFF00000000}"/>
  </bookViews>
  <sheets>
    <sheet name="Certificacion Giro A EPS" sheetId="3" r:id="rId1"/>
  </sheets>
  <definedNames>
    <definedName name="_xlnm._FilterDatabase" localSheetId="0" hidden="1">'Certificacion Giro A EPS'!$A$10:$P$42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2" i="3" l="1"/>
  <c r="M40" i="3"/>
  <c r="O40" i="3" s="1"/>
  <c r="O17" i="3" l="1"/>
  <c r="O34" i="3" l="1"/>
  <c r="O39" i="3"/>
  <c r="O42" i="3" l="1"/>
  <c r="C42" i="3"/>
  <c r="K42" i="3"/>
  <c r="L42" i="3" l="1"/>
  <c r="J42" i="3"/>
  <c r="I42" i="3"/>
  <c r="H42" i="3"/>
  <c r="G42" i="3"/>
  <c r="F42" i="3"/>
  <c r="E42" i="3"/>
  <c r="D42" i="3"/>
</calcChain>
</file>

<file path=xl/sharedStrings.xml><?xml version="1.0" encoding="utf-8"?>
<sst xmlns="http://schemas.openxmlformats.org/spreadsheetml/2006/main" count="87" uniqueCount="84">
  <si>
    <t>CCF033</t>
  </si>
  <si>
    <t>CCF050</t>
  </si>
  <si>
    <t>CCF055</t>
  </si>
  <si>
    <t>CCF102</t>
  </si>
  <si>
    <t>EPS025</t>
  </si>
  <si>
    <t>EPSI01</t>
  </si>
  <si>
    <t>EPSI03</t>
  </si>
  <si>
    <t>EPSI04</t>
  </si>
  <si>
    <t>EPSI05</t>
  </si>
  <si>
    <t>EPSI06</t>
  </si>
  <si>
    <t>EPSS01</t>
  </si>
  <si>
    <t>EPSS02</t>
  </si>
  <si>
    <t>EPSS05</t>
  </si>
  <si>
    <t>EPSS08</t>
  </si>
  <si>
    <t>EPSS10</t>
  </si>
  <si>
    <t>EPSS12</t>
  </si>
  <si>
    <t>EPSS17</t>
  </si>
  <si>
    <t>EPSS18</t>
  </si>
  <si>
    <t>EPSS34</t>
  </si>
  <si>
    <t>EPSS37</t>
  </si>
  <si>
    <t>EPSS40</t>
  </si>
  <si>
    <t>EPSS41</t>
  </si>
  <si>
    <t>EPSS42</t>
  </si>
  <si>
    <t>EPSS46</t>
  </si>
  <si>
    <t>EPSS47</t>
  </si>
  <si>
    <t>EPSS48</t>
  </si>
  <si>
    <t>ESS024</t>
  </si>
  <si>
    <t>ESS062</t>
  </si>
  <si>
    <t>ESS118</t>
  </si>
  <si>
    <t>ESS207</t>
  </si>
  <si>
    <t>TOTAL</t>
  </si>
  <si>
    <t>Observación</t>
  </si>
  <si>
    <t>FAMILIAR DE COLOMBIA</t>
  </si>
  <si>
    <t>COMFAORIENTE</t>
  </si>
  <si>
    <t>CAJACOPI</t>
  </si>
  <si>
    <t>COMFACHOCO</t>
  </si>
  <si>
    <t>CAPRESOCA</t>
  </si>
  <si>
    <t>DUSAKAWI</t>
  </si>
  <si>
    <t>ASOCIACIÓN INDÍGENA DEL CAUCA</t>
  </si>
  <si>
    <t>ANASWAYUU</t>
  </si>
  <si>
    <t>MALLAMAS</t>
  </si>
  <si>
    <t>PIJAOS</t>
  </si>
  <si>
    <t>ALIANSALUD</t>
  </si>
  <si>
    <t>SALUD TOTAL</t>
  </si>
  <si>
    <t>SANITAS</t>
  </si>
  <si>
    <t>COMPENSAR</t>
  </si>
  <si>
    <t>SURAMERICANA</t>
  </si>
  <si>
    <t>COMFENALCO VALLE</t>
  </si>
  <si>
    <t>FAMISANAR</t>
  </si>
  <si>
    <t>SERVICIO OCCIDENTAL DE SALUD</t>
  </si>
  <si>
    <t>CAPITAL SALUD</t>
  </si>
  <si>
    <t>NUEVA EPS</t>
  </si>
  <si>
    <t>SAVIA SALUD</t>
  </si>
  <si>
    <t>COOSALUD</t>
  </si>
  <si>
    <t>SALUD MIA</t>
  </si>
  <si>
    <t>SALUD BOLÍVAR</t>
  </si>
  <si>
    <t>MUTUAL SER</t>
  </si>
  <si>
    <t>ASMET SALUD</t>
  </si>
  <si>
    <t>EMSSANAR</t>
  </si>
  <si>
    <t>Codigo EPS</t>
  </si>
  <si>
    <t>EPS</t>
  </si>
  <si>
    <t>Liquidación del proceso</t>
  </si>
  <si>
    <t>Giros y descuentos aplicados en el proceso</t>
  </si>
  <si>
    <t>UPC Apropiada</t>
  </si>
  <si>
    <t>UPC Restituida</t>
  </si>
  <si>
    <t>UPC Neta</t>
  </si>
  <si>
    <t>Valor a girar
 (Fuentes de financiación nivel central)</t>
  </si>
  <si>
    <t>Descuento de Auditorias RS</t>
  </si>
  <si>
    <t>Descuento de Cuenta de Alto Costo</t>
  </si>
  <si>
    <t>Descuento de 
Tasa Compensada</t>
  </si>
  <si>
    <t>Giro Directo a IPS y/o proveedores - Proceso*</t>
  </si>
  <si>
    <t>Giro Neto a EPS</t>
  </si>
  <si>
    <t>Hemofilia</t>
  </si>
  <si>
    <t>Recobros</t>
  </si>
  <si>
    <t>LIQUIDACIÓN MENSUAL DE AFILIADOS - GIRO A ENTIDADES PROMOTORAS DE SALUD
DICIEMBRE 2024</t>
  </si>
  <si>
    <t>Fecha de giro: 06/12/2024</t>
  </si>
  <si>
    <t>Del "Giro Neto a EPS" no se aplicó $808.466,55  por embargo, según lo informado por tesorería.</t>
  </si>
  <si>
    <t>Giro Directo a IPS y/o proveedores - Complemento**</t>
  </si>
  <si>
    <t>Fecha de giro Complemento</t>
  </si>
  <si>
    <t>Del "Giro Neto a EPS" no se aplicó $152.348.501.420,41 en virtud de la Resolución 2023320030001433-6 del 6 de marzo 2023 de la SNS. El 13 de diciembre de 2024, se aplicó giro a IPS, por valor de $152.348.501.420  atendiendo comunicación de la SNS 20243200102756361 del 11 de diciembre de 2024, allegada a la ADRES en correo electrónico de la misma fecha; sobre dicho monto, se refleja un valor no girado por embargo  $3.495.692,60  según lo informado por tesorería.</t>
  </si>
  <si>
    <t>27/12/2024
08/01/2025</t>
  </si>
  <si>
    <t>Del "Giro Neto a EPS" no se aplicó $188.482.005.126,55, en virtud de la Resolución 2023320030002757-6 del 9 de mayo 2023 de la SNS.  El 13 de diciembre de 2024, se aplicó giro a IPS, por valor de $152.348.501.420  atendiendo comunicación de la SNS 20243200102756361 del 11 de diciembre de 2024. El 27 de diciembre de 2024, se aplicó giro a IPS, por valor de $114.304.587.519 atendiendo comunicación de la SNS 20243200102911671 del 26 de diciembre de 2024, allegada a la ADRES en correo electrónico del  27 de diciembre de 2024. El 08 de enero de 2025, se aplicó giro a IPS, por valor de $71.834.116.992,00 atendiendo comunicación de la SNS 20243200102929621 del 31 de diciembre de 2024, allegada a la ADRES en correo electrónico de la misma fecha. El 08 de enero de 2025, se aplicó giro a Emssanar, por valor de $2.343.300.615,00 atendiendo comunicación  20253200100001771, allegada a la ADRES en correo electrónico del 02 de enero de 2025.</t>
  </si>
  <si>
    <t>Del "Giro Neto a EPS" no se aplicó $26.436.005.784,04  en virtud de la Resolución 2023320030001459-6 del 8 de marzo 2023 de la SNS. Del "Giro Neto a EPS" no se aplicó $2.413.699.771,75   por embargo, según lo informado por tesorería. El 24 de diciembre de 2024, se aplicó giro a IPS, por valor de $25.955.303.928,00  atendiendo comunicación SNS 20243200102872401 del 19 de diciembre de 2024, allegada a la ADRES en correo electrónico del 20 de diciembre de 2024.El 14 de febrero de 2025, se aplicó giro a la EPSI  Dusakawi, por valor de $440.701.856,00 atendiendo comunicación  20253200100239521 del 5 de febrero de 2025, allegada a la ADRES en correo electrónico de la misma fecha.</t>
  </si>
  <si>
    <t>Del "Giro Neto a EPS" no se aplicó $3.398.706.632,71  en virtud de las Resoluciones de la SNS 2024320030015228-6 y 2024320030015250-6 de 2024. El 23 de diciembre de 2024, se aplicó giro a IPS, por valor de $3.190.538.136  atendiendo comunicación identificada con número interno 20246309560042, allegada a la ADRES en correo electrónico del 17 de diciembre de 2024. El 27 de febrero de 2025, se aplicó giro a Coosalud, por valor de $208.168.496  atendiendo comunicación identificada con número interno 20256300744302, allegada a la ADRES en correo electrónico del 14 de febrero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</si>
</sst>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\ #,##0.00;[Red]\-&quot;$&quot;\ #,##0.00"/>
    <numFmt numFmtId="43" formatCode="_-* #,##0.00_-;\-* #,##0.00_-;_-* &quot;-&quot;??_-;_-@_-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CC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3" fillId="2" borderId="0" xfId="0" applyFont="1" applyFill="1"/>
    <xf numFmtId="43" fontId="3" fillId="2" borderId="0" xfId="1" applyFont="1" applyFill="1"/>
    <xf numFmtId="4" fontId="2" fillId="2" borderId="0" xfId="0" applyNumberFormat="1" applyFont="1" applyFill="1"/>
    <xf numFmtId="0" fontId="3" fillId="2" borderId="0" xfId="0" applyFont="1" applyFill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/>
    <xf numFmtId="4" fontId="6" fillId="3" borderId="1" xfId="0" applyNumberFormat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0" borderId="0" xfId="0" applyFont="1"/>
    <xf numFmtId="0" fontId="3" fillId="0" borderId="0" xfId="0" applyFont="1" applyAlignment="1">
      <alignment wrapText="1"/>
    </xf>
    <xf numFmtId="43" fontId="3" fillId="0" borderId="0" xfId="1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3" fontId="6" fillId="0" borderId="0" xfId="2" applyFont="1" applyFill="1" applyBorder="1" applyAlignment="1">
      <alignment horizontal="center" vertical="center" wrapText="1"/>
    </xf>
    <xf numFmtId="0" fontId="2" fillId="0" borderId="0" xfId="0" applyFont="1"/>
    <xf numFmtId="0" fontId="4" fillId="2" borderId="1" xfId="0" applyFont="1" applyFill="1" applyBorder="1"/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justify"/>
    </xf>
    <xf numFmtId="8" fontId="2" fillId="2" borderId="0" xfId="0" applyNumberFormat="1" applyFont="1" applyFill="1" applyAlignment="1">
      <alignment wrapText="1"/>
    </xf>
    <xf numFmtId="14" fontId="4" fillId="2" borderId="1" xfId="0" applyNumberFormat="1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7" fillId="0" borderId="0" xfId="0" applyFont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43" fontId="6" fillId="3" borderId="5" xfId="1" applyFont="1" applyFill="1" applyBorder="1" applyAlignment="1">
      <alignment horizontal="center" vertical="center" wrapText="1"/>
    </xf>
    <xf numFmtId="43" fontId="6" fillId="3" borderId="6" xfId="1" applyFont="1" applyFill="1" applyBorder="1" applyAlignment="1">
      <alignment horizontal="center" vertical="center" wrapText="1"/>
    </xf>
  </cellXfs>
  <cellStyles count="3">
    <cellStyle name="Millares" xfId="1" builtinId="3"/>
    <cellStyle name="Millares 9" xfId="2" xr:uid="{53B66E1E-C0A5-4C79-8CFF-9113CA9AF283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232833</xdr:colOff>
      <xdr:row>1</xdr:row>
      <xdr:rowOff>0</xdr:rowOff>
    </xdr:from>
    <xdr:to>
      <xdr:col>1</xdr:col>
      <xdr:colOff>829627</xdr:colOff>
      <xdr:row>6</xdr:row>
      <xdr:rowOff>128058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4F9149-8E65-4F54-BC09-A351BC62D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3" y="190500"/>
          <a:ext cx="1215919" cy="1232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17F6B-7336-403E-B6B1-A0002F0070C5}">
  <dimension ref="A1:AO50"/>
  <sheetViews>
    <sheetView showGridLines="0" tabSelected="1" zoomScale="90" zoomScaleNormal="90" workbookViewId="0">
      <pane ySplit="11" topLeftCell="A12" activePane="bottomLeft" state="frozen"/>
      <selection pane="bottomLeft" activeCell="A10" sqref="A10:A11"/>
    </sheetView>
  </sheetViews>
  <sheetFormatPr baseColWidth="10" defaultColWidth="11.42578125" defaultRowHeight="15" customHeight="1" x14ac:dyDescent="0.2"/>
  <cols>
    <col min="1" max="1" width="9.28515625" style="1" customWidth="1"/>
    <col min="2" max="2" width="28.28515625" style="1" bestFit="1" customWidth="1"/>
    <col min="3" max="3" width="20.7109375" style="1" bestFit="1" customWidth="1"/>
    <col min="4" max="4" width="21" style="1" bestFit="1" customWidth="1"/>
    <col min="5" max="5" width="21.140625" style="1" bestFit="1" customWidth="1"/>
    <col min="6" max="6" width="24" style="1" bestFit="1" customWidth="1"/>
    <col min="7" max="7" width="18.140625" style="1" bestFit="1" customWidth="1"/>
    <col min="8" max="8" width="18.140625" style="1" customWidth="1"/>
    <col min="9" max="10" width="20.28515625" style="1" bestFit="1" customWidth="1"/>
    <col min="11" max="11" width="18.28515625" style="1" customWidth="1"/>
    <col min="12" max="12" width="21.42578125" style="1" bestFit="1" customWidth="1"/>
    <col min="13" max="14" width="21.42578125" style="1" customWidth="1"/>
    <col min="15" max="15" width="27.5703125" style="1" customWidth="1"/>
    <col min="16" max="16" width="72.7109375" style="1" customWidth="1"/>
    <col min="17" max="29" width="11.42578125" style="1"/>
    <col min="30" max="31" width="13" style="1" bestFit="1" customWidth="1"/>
    <col min="32" max="39" width="11.42578125" style="1"/>
    <col min="40" max="40" width="16" style="1" customWidth="1"/>
    <col min="41" max="16384" width="11.42578125" style="1"/>
  </cols>
  <sheetData>
    <row r="1" spans="1:41" ht="1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41" ht="1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6"/>
      <c r="N2" s="6"/>
      <c r="O2" s="6"/>
    </row>
    <row r="3" spans="1:41" ht="15" customHeight="1" x14ac:dyDescent="0.2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</row>
    <row r="4" spans="1:41" ht="1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6"/>
      <c r="N4" s="6"/>
      <c r="O4" s="6"/>
    </row>
    <row r="5" spans="1:41" ht="1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41" s="15" customFormat="1" ht="27" customHeight="1" x14ac:dyDescent="0.2">
      <c r="A6" s="31" t="s">
        <v>74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41" ht="15" customHeight="1" x14ac:dyDescent="0.2">
      <c r="A7" s="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41" s="20" customFormat="1" ht="15" customHeight="1" x14ac:dyDescent="0.2">
      <c r="A8" s="8" t="s">
        <v>75</v>
      </c>
      <c r="B8" s="16"/>
      <c r="C8" s="17"/>
      <c r="D8" s="18"/>
      <c r="E8" s="18"/>
      <c r="F8" s="19"/>
      <c r="G8" s="19"/>
      <c r="H8" s="19"/>
      <c r="I8" s="19"/>
      <c r="J8" s="19"/>
      <c r="K8" s="19"/>
      <c r="L8" s="19"/>
      <c r="M8" s="19"/>
      <c r="N8" s="19"/>
      <c r="O8" s="19"/>
      <c r="P8" s="15"/>
    </row>
    <row r="9" spans="1:41" s="20" customFormat="1" ht="15" customHeight="1" x14ac:dyDescent="0.2">
      <c r="A9" s="8"/>
      <c r="B9" s="16"/>
      <c r="C9" s="17"/>
      <c r="D9" s="18"/>
      <c r="E9" s="18"/>
      <c r="F9" s="19"/>
      <c r="G9" s="19"/>
      <c r="H9" s="19"/>
      <c r="I9" s="19"/>
      <c r="J9" s="19"/>
      <c r="K9" s="19"/>
      <c r="L9" s="19"/>
      <c r="M9" s="19"/>
      <c r="N9" s="19"/>
      <c r="O9" s="19"/>
      <c r="P9" s="15"/>
    </row>
    <row r="10" spans="1:41" s="15" customFormat="1" ht="21.75" customHeight="1" x14ac:dyDescent="0.2">
      <c r="A10" s="32" t="s">
        <v>59</v>
      </c>
      <c r="B10" s="29" t="s">
        <v>60</v>
      </c>
      <c r="C10" s="34" t="s">
        <v>61</v>
      </c>
      <c r="D10" s="34"/>
      <c r="E10" s="34"/>
      <c r="F10" s="35" t="s">
        <v>62</v>
      </c>
      <c r="G10" s="36"/>
      <c r="H10" s="36"/>
      <c r="I10" s="36"/>
      <c r="J10" s="36"/>
      <c r="K10" s="36"/>
      <c r="L10" s="36"/>
      <c r="M10" s="36"/>
      <c r="N10" s="36"/>
      <c r="O10" s="37"/>
      <c r="P10" s="29" t="s">
        <v>31</v>
      </c>
    </row>
    <row r="11" spans="1:41" s="15" customFormat="1" ht="40.5" customHeight="1" x14ac:dyDescent="0.2">
      <c r="A11" s="33"/>
      <c r="B11" s="29"/>
      <c r="C11" s="10" t="s">
        <v>63</v>
      </c>
      <c r="D11" s="10" t="s">
        <v>64</v>
      </c>
      <c r="E11" s="10" t="s">
        <v>65</v>
      </c>
      <c r="F11" s="10" t="s">
        <v>66</v>
      </c>
      <c r="G11" s="10" t="s">
        <v>67</v>
      </c>
      <c r="H11" s="10" t="s">
        <v>72</v>
      </c>
      <c r="I11" s="10" t="s">
        <v>68</v>
      </c>
      <c r="J11" s="10" t="s">
        <v>69</v>
      </c>
      <c r="K11" s="10" t="s">
        <v>73</v>
      </c>
      <c r="L11" s="10" t="s">
        <v>70</v>
      </c>
      <c r="M11" s="10" t="s">
        <v>77</v>
      </c>
      <c r="N11" s="10" t="s">
        <v>78</v>
      </c>
      <c r="O11" s="10" t="s">
        <v>71</v>
      </c>
      <c r="P11" s="29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2" spans="1:41" ht="15" customHeight="1" x14ac:dyDescent="0.2">
      <c r="A12" s="12" t="s">
        <v>0</v>
      </c>
      <c r="B12" s="12" t="s">
        <v>32</v>
      </c>
      <c r="C12" s="11">
        <v>37932193753.720024</v>
      </c>
      <c r="D12" s="11">
        <v>599989480.58999991</v>
      </c>
      <c r="E12" s="11">
        <v>37332204273.130028</v>
      </c>
      <c r="F12" s="11">
        <v>37057614769.019997</v>
      </c>
      <c r="G12" s="11">
        <v>438089496.73000002</v>
      </c>
      <c r="H12" s="11">
        <v>85884570.450000003</v>
      </c>
      <c r="I12" s="11">
        <v>0</v>
      </c>
      <c r="J12" s="11">
        <v>0</v>
      </c>
      <c r="K12" s="11">
        <v>0</v>
      </c>
      <c r="L12" s="11">
        <v>22945586225</v>
      </c>
      <c r="M12" s="11"/>
      <c r="N12" s="11"/>
      <c r="O12" s="11">
        <v>13588054476.84</v>
      </c>
      <c r="P12" s="21"/>
      <c r="AF12" s="5"/>
      <c r="AG12" s="5"/>
      <c r="AH12" s="5"/>
      <c r="AI12" s="5"/>
      <c r="AJ12" s="5"/>
      <c r="AK12" s="5"/>
      <c r="AL12" s="5"/>
      <c r="AM12" s="5"/>
      <c r="AN12" s="5"/>
      <c r="AO12" s="5"/>
    </row>
    <row r="13" spans="1:41" ht="15" customHeight="1" x14ac:dyDescent="0.2">
      <c r="A13" s="12" t="s">
        <v>1</v>
      </c>
      <c r="B13" s="12" t="s">
        <v>33</v>
      </c>
      <c r="C13" s="11">
        <v>29880236312.079971</v>
      </c>
      <c r="D13" s="11">
        <v>340286705.7499997</v>
      </c>
      <c r="E13" s="11">
        <v>29539949606.329971</v>
      </c>
      <c r="F13" s="11">
        <v>29370928808.040001</v>
      </c>
      <c r="G13" s="11">
        <v>293374555.02999997</v>
      </c>
      <c r="H13" s="11">
        <v>81242484.540000007</v>
      </c>
      <c r="I13" s="11">
        <v>0</v>
      </c>
      <c r="J13" s="11">
        <v>0</v>
      </c>
      <c r="K13" s="11">
        <v>0</v>
      </c>
      <c r="L13" s="11">
        <v>23443068663</v>
      </c>
      <c r="M13" s="11"/>
      <c r="N13" s="11"/>
      <c r="O13" s="11">
        <v>5553243105.4700003</v>
      </c>
      <c r="P13" s="21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41" ht="12.75" x14ac:dyDescent="0.2">
      <c r="A14" s="12" t="s">
        <v>2</v>
      </c>
      <c r="B14" s="12" t="s">
        <v>34</v>
      </c>
      <c r="C14" s="11">
        <v>166106161450.27011</v>
      </c>
      <c r="D14" s="11">
        <v>4441271988.4599972</v>
      </c>
      <c r="E14" s="11">
        <v>161664889461.81012</v>
      </c>
      <c r="F14" s="11">
        <v>152783920190.67001</v>
      </c>
      <c r="G14" s="11">
        <v>291349535.05000001</v>
      </c>
      <c r="H14" s="11">
        <v>530071746.87</v>
      </c>
      <c r="I14" s="11">
        <v>0</v>
      </c>
      <c r="J14" s="11">
        <v>0</v>
      </c>
      <c r="K14" s="11">
        <v>0</v>
      </c>
      <c r="L14" s="11">
        <v>102451797464</v>
      </c>
      <c r="M14" s="11"/>
      <c r="N14" s="11"/>
      <c r="O14" s="11">
        <v>49510701444.75</v>
      </c>
      <c r="P14" s="24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1:41" ht="15" customHeight="1" x14ac:dyDescent="0.2">
      <c r="A15" s="12" t="s">
        <v>3</v>
      </c>
      <c r="B15" s="12" t="s">
        <v>35</v>
      </c>
      <c r="C15" s="11">
        <v>18052292411.100018</v>
      </c>
      <c r="D15" s="11">
        <v>380145144.41999924</v>
      </c>
      <c r="E15" s="11">
        <v>17672147266.680019</v>
      </c>
      <c r="F15" s="11">
        <v>17434227136.169998</v>
      </c>
      <c r="G15" s="11">
        <v>331163051.81</v>
      </c>
      <c r="H15" s="11">
        <v>59265933.68</v>
      </c>
      <c r="I15" s="11">
        <v>0</v>
      </c>
      <c r="J15" s="11">
        <v>0</v>
      </c>
      <c r="K15" s="11">
        <v>0</v>
      </c>
      <c r="L15" s="11">
        <v>14731541215</v>
      </c>
      <c r="M15" s="11"/>
      <c r="N15" s="11"/>
      <c r="O15" s="11">
        <v>2312256935.6799998</v>
      </c>
      <c r="P15" s="21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41" ht="12.75" x14ac:dyDescent="0.2">
      <c r="A16" s="12" t="s">
        <v>4</v>
      </c>
      <c r="B16" s="12" t="s">
        <v>36</v>
      </c>
      <c r="C16" s="11">
        <v>19974211011.620041</v>
      </c>
      <c r="D16" s="11">
        <v>584831653.63999927</v>
      </c>
      <c r="E16" s="11">
        <v>19389379357.980042</v>
      </c>
      <c r="F16" s="11">
        <v>19260274320.459999</v>
      </c>
      <c r="G16" s="11">
        <v>9274615.0500000007</v>
      </c>
      <c r="H16" s="11">
        <v>61738264.869999997</v>
      </c>
      <c r="I16" s="11">
        <v>70219576</v>
      </c>
      <c r="J16" s="11">
        <v>0</v>
      </c>
      <c r="K16" s="11">
        <v>0</v>
      </c>
      <c r="L16" s="11">
        <v>16662294471</v>
      </c>
      <c r="M16" s="11"/>
      <c r="N16" s="11"/>
      <c r="O16" s="11">
        <v>2456747393.54</v>
      </c>
      <c r="P16" s="23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105" customHeight="1" x14ac:dyDescent="0.2">
      <c r="A17" s="12" t="s">
        <v>5</v>
      </c>
      <c r="B17" s="12" t="s">
        <v>37</v>
      </c>
      <c r="C17" s="11">
        <v>31155016518.470013</v>
      </c>
      <c r="D17" s="11">
        <v>983769371.62000012</v>
      </c>
      <c r="E17" s="11">
        <v>30171247146.850014</v>
      </c>
      <c r="F17" s="11">
        <v>29421043778.43</v>
      </c>
      <c r="G17" s="11">
        <v>0</v>
      </c>
      <c r="H17" s="11">
        <v>94450650.909999996</v>
      </c>
      <c r="I17" s="11">
        <v>398186022</v>
      </c>
      <c r="J17" s="11">
        <v>0</v>
      </c>
      <c r="K17" s="11">
        <v>0</v>
      </c>
      <c r="L17" s="11">
        <v>0</v>
      </c>
      <c r="M17" s="11">
        <v>25995303928</v>
      </c>
      <c r="N17" s="27">
        <v>45650</v>
      </c>
      <c r="O17" s="11">
        <f>28928407105.52-M17</f>
        <v>2933103177.5200005</v>
      </c>
      <c r="P17" s="7" t="s">
        <v>82</v>
      </c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15" customHeight="1" x14ac:dyDescent="0.2">
      <c r="A18" s="12" t="s">
        <v>6</v>
      </c>
      <c r="B18" s="12" t="s">
        <v>38</v>
      </c>
      <c r="C18" s="11">
        <v>65094747408.529816</v>
      </c>
      <c r="D18" s="11">
        <v>2016026354.3900032</v>
      </c>
      <c r="E18" s="11">
        <v>63078721054.139816</v>
      </c>
      <c r="F18" s="11">
        <v>59024463682.220001</v>
      </c>
      <c r="G18" s="11">
        <v>0</v>
      </c>
      <c r="H18" s="11">
        <v>186180576.47</v>
      </c>
      <c r="I18" s="11">
        <v>0</v>
      </c>
      <c r="J18" s="11">
        <v>0</v>
      </c>
      <c r="K18" s="11">
        <v>0</v>
      </c>
      <c r="L18" s="11">
        <v>34386935498</v>
      </c>
      <c r="M18" s="11"/>
      <c r="N18" s="11"/>
      <c r="O18" s="11">
        <v>24451347607.75</v>
      </c>
      <c r="P18" s="21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15" customHeight="1" x14ac:dyDescent="0.2">
      <c r="A19" s="12" t="s">
        <v>7</v>
      </c>
      <c r="B19" s="12" t="s">
        <v>39</v>
      </c>
      <c r="C19" s="11">
        <v>33638388821.439987</v>
      </c>
      <c r="D19" s="11">
        <v>853227161.52000058</v>
      </c>
      <c r="E19" s="11">
        <v>32785161659.919987</v>
      </c>
      <c r="F19" s="11">
        <v>32766550123.080002</v>
      </c>
      <c r="G19" s="11">
        <v>8626940.3900000006</v>
      </c>
      <c r="H19" s="11">
        <v>91916397.099999994</v>
      </c>
      <c r="I19" s="11">
        <v>0</v>
      </c>
      <c r="J19" s="11">
        <v>0</v>
      </c>
      <c r="K19" s="11">
        <v>0</v>
      </c>
      <c r="L19" s="11">
        <v>1251177519</v>
      </c>
      <c r="M19" s="11"/>
      <c r="N19" s="11"/>
      <c r="O19" s="11">
        <v>31414829266.59</v>
      </c>
      <c r="P19" s="21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ht="15" customHeight="1" x14ac:dyDescent="0.2">
      <c r="A20" s="12" t="s">
        <v>8</v>
      </c>
      <c r="B20" s="12" t="s">
        <v>40</v>
      </c>
      <c r="C20" s="11">
        <v>49446347297.409897</v>
      </c>
      <c r="D20" s="11">
        <v>1086307691.5200016</v>
      </c>
      <c r="E20" s="11">
        <v>48360039605.889893</v>
      </c>
      <c r="F20" s="11">
        <v>45497592084.230003</v>
      </c>
      <c r="G20" s="11">
        <v>0</v>
      </c>
      <c r="H20" s="11">
        <v>131080346.68000001</v>
      </c>
      <c r="I20" s="11">
        <v>0</v>
      </c>
      <c r="J20" s="11">
        <v>0</v>
      </c>
      <c r="K20" s="11">
        <v>0</v>
      </c>
      <c r="L20" s="11">
        <v>38323018323</v>
      </c>
      <c r="M20" s="11"/>
      <c r="N20" s="11"/>
      <c r="O20" s="11">
        <v>7043493414.5500002</v>
      </c>
      <c r="P20" s="21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ht="15" customHeight="1" x14ac:dyDescent="0.2">
      <c r="A21" s="12" t="s">
        <v>9</v>
      </c>
      <c r="B21" s="12" t="s">
        <v>41</v>
      </c>
      <c r="C21" s="11">
        <v>13939749897.260004</v>
      </c>
      <c r="D21" s="11">
        <v>295627470.83000004</v>
      </c>
      <c r="E21" s="11">
        <v>13644122426.430004</v>
      </c>
      <c r="F21" s="11">
        <v>12103694152.23</v>
      </c>
      <c r="G21" s="11">
        <v>0</v>
      </c>
      <c r="H21" s="11">
        <v>37996215.520000003</v>
      </c>
      <c r="I21" s="11">
        <v>489948658</v>
      </c>
      <c r="J21" s="11">
        <v>0</v>
      </c>
      <c r="K21" s="11">
        <v>0</v>
      </c>
      <c r="L21" s="11">
        <v>11575715720</v>
      </c>
      <c r="M21" s="11"/>
      <c r="N21" s="11"/>
      <c r="O21" s="11">
        <v>33558.71</v>
      </c>
      <c r="P21" s="21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15" customHeight="1" x14ac:dyDescent="0.2">
      <c r="A22" s="12" t="s">
        <v>10</v>
      </c>
      <c r="B22" s="12" t="s">
        <v>42</v>
      </c>
      <c r="C22" s="11">
        <v>1014376096.9399997</v>
      </c>
      <c r="D22" s="11">
        <v>16768983.830000006</v>
      </c>
      <c r="E22" s="11">
        <v>997607113.10999966</v>
      </c>
      <c r="F22" s="11">
        <v>771541300.98000002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309700312</v>
      </c>
      <c r="M22" s="11"/>
      <c r="N22" s="11"/>
      <c r="O22" s="11">
        <v>461840988.98000002</v>
      </c>
      <c r="P22" s="21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15" customHeight="1" x14ac:dyDescent="0.2">
      <c r="A23" s="12" t="s">
        <v>11</v>
      </c>
      <c r="B23" s="12" t="s">
        <v>43</v>
      </c>
      <c r="C23" s="11">
        <v>191261982244.09061</v>
      </c>
      <c r="D23" s="11">
        <v>6273028385.8099995</v>
      </c>
      <c r="E23" s="11">
        <v>184988953858.28061</v>
      </c>
      <c r="F23" s="11">
        <v>167158657600.35999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126436781002</v>
      </c>
      <c r="M23" s="11"/>
      <c r="N23" s="11"/>
      <c r="O23" s="11">
        <v>40721876598.360001</v>
      </c>
      <c r="P23" s="21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12.75" x14ac:dyDescent="0.2">
      <c r="A24" s="12" t="s">
        <v>12</v>
      </c>
      <c r="B24" s="12" t="s">
        <v>44</v>
      </c>
      <c r="C24" s="11">
        <v>181143067816.50027</v>
      </c>
      <c r="D24" s="11">
        <v>4355311709.2899933</v>
      </c>
      <c r="E24" s="11">
        <v>176787756107.21027</v>
      </c>
      <c r="F24" s="11">
        <v>159792057012.16</v>
      </c>
      <c r="G24" s="11">
        <v>2283818.77</v>
      </c>
      <c r="H24" s="11">
        <v>0</v>
      </c>
      <c r="I24" s="11">
        <v>0</v>
      </c>
      <c r="J24" s="11">
        <v>0</v>
      </c>
      <c r="K24" s="11">
        <v>0</v>
      </c>
      <c r="L24" s="11">
        <v>147229225831</v>
      </c>
      <c r="M24" s="11"/>
      <c r="N24" s="11"/>
      <c r="O24" s="11">
        <v>12560547362.389999</v>
      </c>
      <c r="P24" s="22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ht="15" customHeight="1" x14ac:dyDescent="0.2">
      <c r="A25" s="12" t="s">
        <v>13</v>
      </c>
      <c r="B25" s="12" t="s">
        <v>45</v>
      </c>
      <c r="C25" s="11">
        <v>49037600258.669907</v>
      </c>
      <c r="D25" s="11">
        <v>1544906809.4999933</v>
      </c>
      <c r="E25" s="11">
        <v>47492693449.169914</v>
      </c>
      <c r="F25" s="11">
        <v>39448575442.629997</v>
      </c>
      <c r="G25" s="11">
        <v>104013662.56</v>
      </c>
      <c r="H25" s="11">
        <v>0</v>
      </c>
      <c r="I25" s="11">
        <v>0</v>
      </c>
      <c r="J25" s="11">
        <v>0</v>
      </c>
      <c r="K25" s="11">
        <v>0</v>
      </c>
      <c r="L25" s="11">
        <v>15461713234</v>
      </c>
      <c r="M25" s="11"/>
      <c r="N25" s="11"/>
      <c r="O25" s="11">
        <v>23882848546.07</v>
      </c>
      <c r="P25" s="21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ht="15" customHeight="1" x14ac:dyDescent="0.2">
      <c r="A26" s="12" t="s">
        <v>14</v>
      </c>
      <c r="B26" s="12" t="s">
        <v>46</v>
      </c>
      <c r="C26" s="11">
        <v>107193867228.82004</v>
      </c>
      <c r="D26" s="11">
        <v>5403052912.5700006</v>
      </c>
      <c r="E26" s="11">
        <v>101790814316.25003</v>
      </c>
      <c r="F26" s="11">
        <v>94953009055.089996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88160429522</v>
      </c>
      <c r="M26" s="11"/>
      <c r="N26" s="11"/>
      <c r="O26" s="11">
        <v>6792579533.0900002</v>
      </c>
      <c r="P26" s="21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ht="12.75" x14ac:dyDescent="0.2">
      <c r="A27" s="12" t="s">
        <v>15</v>
      </c>
      <c r="B27" s="12" t="s">
        <v>47</v>
      </c>
      <c r="C27" s="11">
        <v>9109651805.9399967</v>
      </c>
      <c r="D27" s="11">
        <v>316187668.67999995</v>
      </c>
      <c r="E27" s="11">
        <v>8793464137.2599964</v>
      </c>
      <c r="F27" s="11">
        <v>8781527347.1800003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5976414700</v>
      </c>
      <c r="M27" s="11"/>
      <c r="N27" s="11"/>
      <c r="O27" s="11">
        <v>2805112647.1799998</v>
      </c>
      <c r="P27" s="21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ht="12.75" x14ac:dyDescent="0.2">
      <c r="A28" s="12" t="s">
        <v>16</v>
      </c>
      <c r="B28" s="12" t="s">
        <v>48</v>
      </c>
      <c r="C28" s="11">
        <v>116732555697.47993</v>
      </c>
      <c r="D28" s="11">
        <v>4777854602.7599974</v>
      </c>
      <c r="E28" s="11">
        <v>111954701094.71994</v>
      </c>
      <c r="F28" s="11">
        <v>92902214836.539993</v>
      </c>
      <c r="G28" s="11">
        <v>224748679.99000001</v>
      </c>
      <c r="H28" s="11">
        <v>0</v>
      </c>
      <c r="I28" s="11">
        <v>0</v>
      </c>
      <c r="J28" s="11">
        <v>0</v>
      </c>
      <c r="K28" s="11">
        <v>0</v>
      </c>
      <c r="L28" s="11">
        <v>92676657690</v>
      </c>
      <c r="M28" s="11"/>
      <c r="N28" s="11"/>
      <c r="O28" s="11">
        <v>808466.55</v>
      </c>
      <c r="P28" s="7" t="s">
        <v>76</v>
      </c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ht="15" customHeight="1" x14ac:dyDescent="0.2">
      <c r="A29" s="12" t="s">
        <v>17</v>
      </c>
      <c r="B29" s="12" t="s">
        <v>49</v>
      </c>
      <c r="C29" s="11">
        <v>22620426722.980045</v>
      </c>
      <c r="D29" s="11">
        <v>1026614491.4700016</v>
      </c>
      <c r="E29" s="11">
        <v>21593812231.510044</v>
      </c>
      <c r="F29" s="11">
        <v>21339380331.369999</v>
      </c>
      <c r="G29" s="11">
        <v>13045588.98</v>
      </c>
      <c r="H29" s="11">
        <v>0</v>
      </c>
      <c r="I29" s="11">
        <v>0</v>
      </c>
      <c r="J29" s="11">
        <v>0</v>
      </c>
      <c r="K29" s="11">
        <v>0</v>
      </c>
      <c r="L29" s="11">
        <v>17757899763</v>
      </c>
      <c r="M29" s="11"/>
      <c r="N29" s="11"/>
      <c r="O29" s="11">
        <v>3568434979.3899999</v>
      </c>
      <c r="P29" s="21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ht="12.75" x14ac:dyDescent="0.2">
      <c r="A30" s="12" t="s">
        <v>18</v>
      </c>
      <c r="B30" s="12" t="s">
        <v>50</v>
      </c>
      <c r="C30" s="11">
        <v>159245698904.64993</v>
      </c>
      <c r="D30" s="11">
        <v>2963308675.1800022</v>
      </c>
      <c r="E30" s="11">
        <v>156282390229.46994</v>
      </c>
      <c r="F30" s="11">
        <v>122713791647.25</v>
      </c>
      <c r="G30" s="11">
        <v>0</v>
      </c>
      <c r="H30" s="11">
        <v>416311088.16000003</v>
      </c>
      <c r="I30" s="11">
        <v>0</v>
      </c>
      <c r="J30" s="11">
        <v>0</v>
      </c>
      <c r="K30" s="11">
        <v>0</v>
      </c>
      <c r="L30" s="11">
        <v>108945668261</v>
      </c>
      <c r="M30" s="11"/>
      <c r="N30" s="11"/>
      <c r="O30" s="11">
        <v>13351812298.09</v>
      </c>
      <c r="P30" s="23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ht="15" customHeight="1" x14ac:dyDescent="0.2">
      <c r="A31" s="12" t="s">
        <v>19</v>
      </c>
      <c r="B31" s="12" t="s">
        <v>51</v>
      </c>
      <c r="C31" s="11">
        <v>168932025241.91074</v>
      </c>
      <c r="D31" s="11">
        <v>7125594660.9999838</v>
      </c>
      <c r="E31" s="11">
        <v>161806430580.91077</v>
      </c>
      <c r="F31" s="11">
        <v>149144688942.45999</v>
      </c>
      <c r="G31" s="11">
        <v>1432831.79</v>
      </c>
      <c r="H31" s="11">
        <v>0</v>
      </c>
      <c r="I31" s="11">
        <v>0</v>
      </c>
      <c r="J31" s="11">
        <v>0</v>
      </c>
      <c r="K31" s="11">
        <v>0</v>
      </c>
      <c r="L31" s="11">
        <v>138075971121</v>
      </c>
      <c r="M31" s="11"/>
      <c r="N31" s="11"/>
      <c r="O31" s="11">
        <v>11067284989.67</v>
      </c>
      <c r="P31" s="21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 ht="15" customHeight="1" x14ac:dyDescent="0.2">
      <c r="A32" s="12" t="s">
        <v>20</v>
      </c>
      <c r="B32" s="12" t="s">
        <v>52</v>
      </c>
      <c r="C32" s="11">
        <v>217176151370.12015</v>
      </c>
      <c r="D32" s="11">
        <v>3199448357.2799973</v>
      </c>
      <c r="E32" s="11">
        <v>213976703012.84015</v>
      </c>
      <c r="F32" s="11">
        <v>205150056155.32999</v>
      </c>
      <c r="G32" s="11">
        <v>96211.72</v>
      </c>
      <c r="H32" s="11">
        <v>584045407.08000004</v>
      </c>
      <c r="I32" s="11">
        <v>0</v>
      </c>
      <c r="J32" s="11">
        <v>0</v>
      </c>
      <c r="K32" s="11">
        <v>0</v>
      </c>
      <c r="L32" s="11">
        <v>187989457317</v>
      </c>
      <c r="M32" s="11"/>
      <c r="N32" s="11"/>
      <c r="O32" s="11">
        <v>16576457219.530001</v>
      </c>
      <c r="P32" s="21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ht="12.75" x14ac:dyDescent="0.2">
      <c r="A33" s="12" t="s">
        <v>21</v>
      </c>
      <c r="B33" s="12" t="s">
        <v>51</v>
      </c>
      <c r="C33" s="11">
        <v>669844759376.40161</v>
      </c>
      <c r="D33" s="11">
        <v>11242115760.790066</v>
      </c>
      <c r="E33" s="11">
        <v>658602643615.61157</v>
      </c>
      <c r="F33" s="11">
        <v>606034737384.26001</v>
      </c>
      <c r="G33" s="11">
        <v>1504316.95</v>
      </c>
      <c r="H33" s="11">
        <v>1422366927.76</v>
      </c>
      <c r="I33" s="11">
        <v>0</v>
      </c>
      <c r="J33" s="11">
        <v>0</v>
      </c>
      <c r="K33" s="11">
        <v>0</v>
      </c>
      <c r="L33" s="11">
        <v>536013737614</v>
      </c>
      <c r="M33" s="11"/>
      <c r="N33" s="11"/>
      <c r="O33" s="11">
        <v>68597128525.550003</v>
      </c>
      <c r="P33" s="22"/>
      <c r="AF33" s="5"/>
      <c r="AG33" s="5"/>
      <c r="AH33" s="5"/>
      <c r="AI33" s="5"/>
      <c r="AJ33" s="5"/>
      <c r="AK33" s="5"/>
      <c r="AL33" s="5"/>
      <c r="AM33" s="5"/>
      <c r="AN33" s="5"/>
      <c r="AO33" s="5"/>
    </row>
    <row r="34" spans="1:41" ht="88.5" customHeight="1" x14ac:dyDescent="0.2">
      <c r="A34" s="12" t="s">
        <v>22</v>
      </c>
      <c r="B34" s="12" t="s">
        <v>53</v>
      </c>
      <c r="C34" s="11">
        <v>3770893174.6800022</v>
      </c>
      <c r="D34" s="11">
        <v>245400235.47000006</v>
      </c>
      <c r="E34" s="11">
        <v>3525492939.2100019</v>
      </c>
      <c r="F34" s="11">
        <v>3398706632.71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3190538136</v>
      </c>
      <c r="N34" s="27">
        <v>45649</v>
      </c>
      <c r="O34" s="11">
        <f>3398706632.71-M34</f>
        <v>208168496.71000004</v>
      </c>
      <c r="P34" s="7" t="s">
        <v>83</v>
      </c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ht="15" customHeight="1" x14ac:dyDescent="0.2">
      <c r="A35" s="12" t="s">
        <v>23</v>
      </c>
      <c r="B35" s="12" t="s">
        <v>54</v>
      </c>
      <c r="C35" s="11">
        <v>2600740858.71</v>
      </c>
      <c r="D35" s="11">
        <v>101345305.45</v>
      </c>
      <c r="E35" s="11">
        <v>2499395553.2600002</v>
      </c>
      <c r="F35" s="11">
        <v>2149705322.6900001</v>
      </c>
      <c r="G35" s="11">
        <v>6229.98</v>
      </c>
      <c r="H35" s="11">
        <v>0</v>
      </c>
      <c r="I35" s="11">
        <v>0</v>
      </c>
      <c r="J35" s="11">
        <v>0</v>
      </c>
      <c r="K35" s="11">
        <v>0</v>
      </c>
      <c r="L35" s="11">
        <v>536078172</v>
      </c>
      <c r="M35" s="11"/>
      <c r="N35" s="11"/>
      <c r="O35" s="11">
        <v>1613620920.71</v>
      </c>
      <c r="P35" s="21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1:41" ht="15" customHeight="1" x14ac:dyDescent="0.2">
      <c r="A36" s="12" t="s">
        <v>24</v>
      </c>
      <c r="B36" s="12" t="s">
        <v>55</v>
      </c>
      <c r="C36" s="11">
        <v>2930061.6</v>
      </c>
      <c r="D36" s="11">
        <v>0</v>
      </c>
      <c r="E36" s="11">
        <v>2930061.6</v>
      </c>
      <c r="F36" s="11">
        <v>2266086.0299999998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/>
      <c r="N36" s="11"/>
      <c r="O36" s="11">
        <v>2266086.0299999998</v>
      </c>
      <c r="P36" s="21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ht="15" customHeight="1" x14ac:dyDescent="0.2">
      <c r="A37" s="12" t="s">
        <v>25</v>
      </c>
      <c r="B37" s="12" t="s">
        <v>56</v>
      </c>
      <c r="C37" s="11">
        <v>3316906779.0799985</v>
      </c>
      <c r="D37" s="11">
        <v>238011449.58000025</v>
      </c>
      <c r="E37" s="11">
        <v>3078895329.4999981</v>
      </c>
      <c r="F37" s="11">
        <v>2985558353.4299998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1371005653</v>
      </c>
      <c r="M37" s="11"/>
      <c r="N37" s="11"/>
      <c r="O37" s="11">
        <v>1614552700.4300001</v>
      </c>
      <c r="P37" s="21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ht="16.5" customHeight="1" x14ac:dyDescent="0.2">
      <c r="A38" s="12" t="s">
        <v>26</v>
      </c>
      <c r="B38" s="12" t="s">
        <v>53</v>
      </c>
      <c r="C38" s="11">
        <v>389800370376.74066</v>
      </c>
      <c r="D38" s="11">
        <v>6288868066.2700033</v>
      </c>
      <c r="E38" s="11">
        <v>383511502310.47064</v>
      </c>
      <c r="F38" s="11">
        <v>367935047734.58002</v>
      </c>
      <c r="G38" s="11">
        <v>269024279.24000001</v>
      </c>
      <c r="H38" s="11">
        <v>1129329361.6500001</v>
      </c>
      <c r="I38" s="11">
        <v>0</v>
      </c>
      <c r="J38" s="11">
        <v>4589764164.2700005</v>
      </c>
      <c r="K38" s="11">
        <v>0</v>
      </c>
      <c r="L38" s="11">
        <v>314289004522</v>
      </c>
      <c r="M38" s="11"/>
      <c r="N38" s="11"/>
      <c r="O38" s="11">
        <v>47657925407.419998</v>
      </c>
      <c r="P38" s="21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s="14" customFormat="1" ht="63" customHeight="1" x14ac:dyDescent="0.2">
      <c r="A39" s="12" t="s">
        <v>27</v>
      </c>
      <c r="B39" s="12" t="s">
        <v>57</v>
      </c>
      <c r="C39" s="11">
        <v>187927048706.38086</v>
      </c>
      <c r="D39" s="11">
        <v>2392429383.9800081</v>
      </c>
      <c r="E39" s="11">
        <v>185534619322.40085</v>
      </c>
      <c r="F39" s="11">
        <v>172504609749.64999</v>
      </c>
      <c r="G39" s="11">
        <v>0</v>
      </c>
      <c r="H39" s="11">
        <v>702899201.73000002</v>
      </c>
      <c r="I39" s="11">
        <v>4419045231</v>
      </c>
      <c r="J39" s="11">
        <v>0</v>
      </c>
      <c r="K39" s="11">
        <v>0</v>
      </c>
      <c r="L39" s="11">
        <v>0</v>
      </c>
      <c r="M39" s="11">
        <v>152348501420</v>
      </c>
      <c r="N39" s="27">
        <v>45639</v>
      </c>
      <c r="O39" s="11">
        <f>167382665316.92-M39</f>
        <v>15034163896.920013</v>
      </c>
      <c r="P39" s="13" t="s">
        <v>79</v>
      </c>
      <c r="AD39" s="1"/>
      <c r="AE39" s="1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1:41" s="14" customFormat="1" ht="130.5" customHeight="1" x14ac:dyDescent="0.2">
      <c r="A40" s="12" t="s">
        <v>28</v>
      </c>
      <c r="B40" s="12" t="s">
        <v>58</v>
      </c>
      <c r="C40" s="11">
        <v>218724994539.00034</v>
      </c>
      <c r="D40" s="11">
        <v>3448432263.9200068</v>
      </c>
      <c r="E40" s="11">
        <v>215276562275.08032</v>
      </c>
      <c r="F40" s="11">
        <v>209058919274.48001</v>
      </c>
      <c r="G40" s="11">
        <v>0</v>
      </c>
      <c r="H40" s="11">
        <v>659009781.80999994</v>
      </c>
      <c r="I40" s="11">
        <v>2419904803</v>
      </c>
      <c r="J40" s="11">
        <v>0</v>
      </c>
      <c r="K40" s="11">
        <v>0</v>
      </c>
      <c r="L40" s="11">
        <v>0</v>
      </c>
      <c r="M40" s="11">
        <f>114304587519+71834116992</f>
        <v>186138704511</v>
      </c>
      <c r="N40" s="28" t="s">
        <v>80</v>
      </c>
      <c r="O40" s="11">
        <f>205980004689.67-M40</f>
        <v>19841300178.670013</v>
      </c>
      <c r="P40" s="13" t="s">
        <v>81</v>
      </c>
      <c r="AD40" s="1"/>
      <c r="AE40" s="1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ht="15" customHeight="1" x14ac:dyDescent="0.2">
      <c r="A41" s="12" t="s">
        <v>29</v>
      </c>
      <c r="B41" s="12" t="s">
        <v>56</v>
      </c>
      <c r="C41" s="11">
        <v>308917609732.84039</v>
      </c>
      <c r="D41" s="11">
        <v>5109673083.4599867</v>
      </c>
      <c r="E41" s="11">
        <v>303807936649.38043</v>
      </c>
      <c r="F41" s="11">
        <v>292893698449.83002</v>
      </c>
      <c r="G41" s="11">
        <v>0</v>
      </c>
      <c r="H41" s="11">
        <v>860560539.02999997</v>
      </c>
      <c r="I41" s="11">
        <v>0</v>
      </c>
      <c r="J41" s="11">
        <v>983124800</v>
      </c>
      <c r="K41" s="11">
        <v>0</v>
      </c>
      <c r="L41" s="11">
        <v>258573503447</v>
      </c>
      <c r="M41" s="11"/>
      <c r="N41" s="11"/>
      <c r="O41" s="11">
        <v>32476509663.799999</v>
      </c>
      <c r="P41" s="21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1" ht="15" customHeight="1" x14ac:dyDescent="0.2">
      <c r="A42" s="29" t="s">
        <v>30</v>
      </c>
      <c r="B42" s="29"/>
      <c r="C42" s="9">
        <f>SUM(C12:C41)</f>
        <v>3473593001875.4355</v>
      </c>
      <c r="D42" s="9">
        <f>SUM(D12:D41)</f>
        <v>77649835829.03006</v>
      </c>
      <c r="E42" s="9">
        <f>SUM(E12:E41)</f>
        <v>3395943166046.4048</v>
      </c>
      <c r="F42" s="9">
        <f>SUM(F12:F41)</f>
        <v>3153839057703.5596</v>
      </c>
      <c r="G42" s="9">
        <f t="shared" ref="G42:M42" si="0">SUM(G12:G41)</f>
        <v>1988033814.04</v>
      </c>
      <c r="H42" s="9">
        <f t="shared" si="0"/>
        <v>7134349494.3099985</v>
      </c>
      <c r="I42" s="9">
        <f t="shared" si="0"/>
        <v>7797304290</v>
      </c>
      <c r="J42" s="9">
        <f t="shared" si="0"/>
        <v>5572888964.2700005</v>
      </c>
      <c r="K42" s="9">
        <f>SUM(K12:K41)</f>
        <v>0</v>
      </c>
      <c r="L42" s="9">
        <f t="shared" si="0"/>
        <v>2305574383259</v>
      </c>
      <c r="M42" s="9">
        <f t="shared" si="0"/>
        <v>367673047995</v>
      </c>
      <c r="N42" s="9"/>
      <c r="O42" s="9">
        <f>SUM(O12:O41)</f>
        <v>458099049886.94012</v>
      </c>
      <c r="P42" s="26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1:41" ht="15" customHeight="1" x14ac:dyDescent="0.2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41" ht="15" customHeight="1" x14ac:dyDescent="0.2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41" ht="15" customHeight="1" x14ac:dyDescent="0.2">
      <c r="G45" s="5"/>
      <c r="H45" s="5"/>
      <c r="I45" s="5"/>
      <c r="L45" s="5"/>
      <c r="M45" s="5"/>
      <c r="N45" s="5"/>
    </row>
    <row r="46" spans="1:41" ht="15" customHeight="1" x14ac:dyDescent="0.2">
      <c r="G46" s="5"/>
      <c r="I46" s="5"/>
      <c r="K46" s="5"/>
      <c r="L46" s="5"/>
      <c r="M46" s="5"/>
      <c r="N46" s="5"/>
    </row>
    <row r="47" spans="1:41" ht="15" customHeight="1" x14ac:dyDescent="0.2">
      <c r="I47" s="5"/>
      <c r="J47" s="5"/>
      <c r="K47" s="5"/>
      <c r="L47" s="5"/>
      <c r="M47" s="5"/>
      <c r="N47" s="5"/>
    </row>
    <row r="48" spans="1:41" ht="15" customHeight="1" x14ac:dyDescent="0.2">
      <c r="K48" s="5"/>
    </row>
    <row r="49" spans="12:14" ht="15" customHeight="1" x14ac:dyDescent="0.2">
      <c r="L49" s="5"/>
      <c r="M49" s="5"/>
      <c r="N49" s="5"/>
    </row>
    <row r="50" spans="12:14" ht="15" customHeight="1" x14ac:dyDescent="0.2">
      <c r="L50" s="5"/>
      <c r="M50" s="5"/>
      <c r="N50" s="5"/>
    </row>
  </sheetData>
  <mergeCells count="9">
    <mergeCell ref="A42:B42"/>
    <mergeCell ref="A2:L2"/>
    <mergeCell ref="A4:L4"/>
    <mergeCell ref="A6:P6"/>
    <mergeCell ref="A10:A11"/>
    <mergeCell ref="B10:B11"/>
    <mergeCell ref="C10:E10"/>
    <mergeCell ref="F10:O10"/>
    <mergeCell ref="P10:P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DA8F4D40DC0E4DB1BD480EFD982522" ma:contentTypeVersion="3" ma:contentTypeDescription="Crear nuevo documento." ma:contentTypeScope="" ma:versionID="cd192a6697e87ac3f419839db57e5828">
  <xsd:schema xmlns:xsd="http://www.w3.org/2001/XMLSchema" xmlns:xs="http://www.w3.org/2001/XMLSchema" xmlns:p="http://schemas.microsoft.com/office/2006/metadata/properties" xmlns:ns2="a904e863-f9c3-44e7-be1b-41a106896d87" xmlns:ns3="5b63cd12-9a8a-4e54-be72-90651e442c90" targetNamespace="http://schemas.microsoft.com/office/2006/metadata/properties" ma:root="true" ma:fieldsID="5d9d2a68c2ddee09fe11ce55bc614783" ns2:_="" ns3:_="">
    <xsd:import namespace="a904e863-f9c3-44e7-be1b-41a106896d87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ril" minOccurs="0"/>
                <xsd:element ref="ns2:szd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4e863-f9c3-44e7-be1b-41a106896d87" elementFormDefault="qualified">
    <xsd:import namespace="http://schemas.microsoft.com/office/2006/documentManagement/types"/>
    <xsd:import namespace="http://schemas.microsoft.com/office/infopath/2007/PartnerControls"/>
    <xsd:element name="iril" ma:index="8" nillable="true" ma:displayName="Año" ma:internalName="iril">
      <xsd:simpleType>
        <xsd:restriction base="dms:Number"/>
      </xsd:simpleType>
    </xsd:element>
    <xsd:element name="szdw" ma:index="9" nillable="true" ma:displayName="Mes" ma:internalName="szdw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il xmlns="a904e863-f9c3-44e7-be1b-41a106896d87">2024</iril>
    <szdw xmlns="a904e863-f9c3-44e7-be1b-41a106896d87">12</szdw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B813FB-3B0D-4B1B-A98E-620B8FC5C4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04e863-f9c3-44e7-be1b-41a106896d87"/>
    <ds:schemaRef ds:uri="5b63cd12-9a8a-4e54-be72-90651e442c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EF152B-D435-42D8-BDD8-A875BBE1F809}">
  <ds:schemaRefs>
    <ds:schemaRef ds:uri="http://schemas.microsoft.com/office/2006/metadata/properties"/>
    <ds:schemaRef ds:uri="http://schemas.microsoft.com/office/infopath/2007/PartnerControls"/>
    <ds:schemaRef ds:uri="a904e863-f9c3-44e7-be1b-41a106896d87"/>
  </ds:schemaRefs>
</ds:datastoreItem>
</file>

<file path=customXml/itemProps3.xml><?xml version="1.0" encoding="utf-8"?>
<ds:datastoreItem xmlns:ds="http://schemas.openxmlformats.org/officeDocument/2006/customXml" ds:itemID="{4D707DC8-DB06-4353-B3DC-EDA93BD9DE0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Certificacion Giro A EPS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Katherin Perez Sanchez</dc:creator>
  <cp:lastModifiedBy>Gina Paola Diaz Angulo</cp:lastModifiedBy>
  <dcterms:created xsi:type="dcterms:W3CDTF">2024-01-26T14:13:03Z</dcterms:created>
  <dcterms:modified xsi:type="dcterms:W3CDTF">2025-03-05T20:58:22Z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0x0101008FDA8F4D40DC0E4DB1BD480EFD982522</vt:lpwstr>
  </property>
</Properties>
</file>