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meatadata/core-properties" Target="docProps/core0.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D:\Gina.Diaz\Backup Gina Paola Diaz\D\Users\gina.diaz\Documents\MIS DOCUMENTOS\AÑO 2025\"/>
    </mc:Choice>
  </mc:AlternateContent>
  <xr:revisionPtr revIDLastSave="0" documentId="8_{CC57DB96-3407-4542-9B3C-D7C07971E8AE}" xr6:coauthVersionLast="47" xr6:coauthVersionMax="47" xr10:uidLastSave="{00000000-0000-0000-0000-000000000000}"/>
  <bookViews>
    <workbookView xWindow="4155" yWindow="660" windowWidth="15375" windowHeight="7785" tabRatio="582" xr2:uid="{00000000-000D-0000-FFFF-FFFF00000000}"/>
  </bookViews>
  <sheets>
    <sheet name="Certificacion Giro A EPS" sheetId="3" r:id="rId1"/>
  </sheets>
  <definedNames>
    <definedName name="_xlnm._FilterDatabase" localSheetId="0" hidden="1">'Certificacion Giro A EPS'!$A$11:$P$42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3" l="1"/>
  <c r="O39" i="3"/>
  <c r="M39" i="3"/>
  <c r="M40" i="3" l="1"/>
  <c r="O40" i="3" l="1"/>
  <c r="M42" i="3" l="1"/>
  <c r="O42" i="3" l="1"/>
  <c r="C42" i="3"/>
  <c r="K42" i="3"/>
  <c r="L42" i="3" l="1"/>
  <c r="J42" i="3"/>
  <c r="I42" i="3"/>
  <c r="H42" i="3"/>
  <c r="G42" i="3"/>
  <c r="F42" i="3"/>
  <c r="E42" i="3"/>
  <c r="D42" i="3"/>
</calcChain>
</file>

<file path=xl/sharedStrings.xml><?xml version="1.0" encoding="utf-8"?>
<sst xmlns="http://schemas.openxmlformats.org/spreadsheetml/2006/main" count="87" uniqueCount="84">
  <si>
    <t>CCF033</t>
  </si>
  <si>
    <t>CCF050</t>
  </si>
  <si>
    <t>CCF055</t>
  </si>
  <si>
    <t>CCF102</t>
  </si>
  <si>
    <t>EPS025</t>
  </si>
  <si>
    <t>EPSI01</t>
  </si>
  <si>
    <t>EPSI03</t>
  </si>
  <si>
    <t>EPSI04</t>
  </si>
  <si>
    <t>EPSI05</t>
  </si>
  <si>
    <t>EPSI06</t>
  </si>
  <si>
    <t>EPSS01</t>
  </si>
  <si>
    <t>EPSS02</t>
  </si>
  <si>
    <t>EPSS05</t>
  </si>
  <si>
    <t>EPSS08</t>
  </si>
  <si>
    <t>EPSS10</t>
  </si>
  <si>
    <t>EPSS12</t>
  </si>
  <si>
    <t>EPSS17</t>
  </si>
  <si>
    <t>EPSS18</t>
  </si>
  <si>
    <t>EPSS34</t>
  </si>
  <si>
    <t>EPSS37</t>
  </si>
  <si>
    <t>EPSS40</t>
  </si>
  <si>
    <t>EPSS41</t>
  </si>
  <si>
    <t>EPSS42</t>
  </si>
  <si>
    <t>EPSS46</t>
  </si>
  <si>
    <t>EPSS47</t>
  </si>
  <si>
    <t>EPSS48</t>
  </si>
  <si>
    <t>ESS024</t>
  </si>
  <si>
    <t>ESS062</t>
  </si>
  <si>
    <t>ESS118</t>
  </si>
  <si>
    <t>ESS207</t>
  </si>
  <si>
    <t>TOTAL</t>
  </si>
  <si>
    <t>Observación</t>
  </si>
  <si>
    <t>Codigo EPS</t>
  </si>
  <si>
    <t>EPS</t>
  </si>
  <si>
    <t>Liquidación del proceso</t>
  </si>
  <si>
    <t>Giros y descuentos aplicados en el proceso</t>
  </si>
  <si>
    <t>UPC Apropiada</t>
  </si>
  <si>
    <t>UPC Restituida</t>
  </si>
  <si>
    <t>UPC Neta</t>
  </si>
  <si>
    <t>Valor a girar
 (Fuentes de financiación nivel central)</t>
  </si>
  <si>
    <t>Descuento de Auditorias RS</t>
  </si>
  <si>
    <t>Descuento de Cuenta de Alto Costo</t>
  </si>
  <si>
    <t>Descuento de 
Tasa Compensada</t>
  </si>
  <si>
    <t>Giro Directo a IPS y/o proveedores - Proceso*</t>
  </si>
  <si>
    <t>Giro Neto a EPS</t>
  </si>
  <si>
    <t>Hemofilia</t>
  </si>
  <si>
    <t>Recobros</t>
  </si>
  <si>
    <t>LIQUIDACIÓN MENSUAL DE AFILIADOS - GIRO A ENTIDADES PROMOTORAS DE SALUD
ENERO 2025</t>
  </si>
  <si>
    <t>Fecha de giro: 15/01/2025</t>
  </si>
  <si>
    <t>Familiar de Colombia</t>
  </si>
  <si>
    <t>Comfaoriente</t>
  </si>
  <si>
    <t>Cajacopi</t>
  </si>
  <si>
    <t>Comfachoco</t>
  </si>
  <si>
    <t>Capresoca</t>
  </si>
  <si>
    <t>Dusakawi</t>
  </si>
  <si>
    <t>Asociación Indígena del Cauca</t>
  </si>
  <si>
    <t>Anaswayuu</t>
  </si>
  <si>
    <t>Mallamas</t>
  </si>
  <si>
    <t>Pijaos</t>
  </si>
  <si>
    <t>Aliansalud</t>
  </si>
  <si>
    <t>Salud Total</t>
  </si>
  <si>
    <t>Sanitas</t>
  </si>
  <si>
    <t>Compensar</t>
  </si>
  <si>
    <t>Suramericana</t>
  </si>
  <si>
    <t>Comfenalco Valle</t>
  </si>
  <si>
    <t>Famisanar</t>
  </si>
  <si>
    <t>Servicio Occidental de Salud</t>
  </si>
  <si>
    <t>Capital Salud</t>
  </si>
  <si>
    <t>Nueva Eps</t>
  </si>
  <si>
    <t>Savia Salud</t>
  </si>
  <si>
    <t>Coosalud</t>
  </si>
  <si>
    <t>Salud Mia</t>
  </si>
  <si>
    <t>Salud Bolívar</t>
  </si>
  <si>
    <t>Mutual Ser</t>
  </si>
  <si>
    <t>Asmet Salud</t>
  </si>
  <si>
    <t>Emssanar</t>
  </si>
  <si>
    <t>Del "Giro Neto a EPS" no se aplicó $13.719.471.685,96  por embargo, según lo informado por tesorería.</t>
  </si>
  <si>
    <t>Giro Directo a IPS y/o proveedores - Complemento**</t>
  </si>
  <si>
    <t>Fecha de giro Complemento</t>
  </si>
  <si>
    <t>21/01/2025
3/02/2025</t>
  </si>
  <si>
    <t>Del "Giro Neto a EPS" no se aplicó $178.607.062.822,76 en virtud de la Resolución 2023320030001433-6 del 6 de marzo 2023 de la SNS. El 16 de enero de 2025, se aplicó giro a IPS, por valor de $160.000.000.000  atendiendo comunicación de la SNS 20253200100001811 del 02 de enero de 2025, allegada a la ADRES en correo electrónico de la misma fecha,  dado que el 14 de enero de 2025 se certificó el resultado del proceso de la LMA  el giro fue aplicado el 16 de enero de 2025. El 13 de febrero de 2025, se aplicó giro a IPS, por valor de $16.039.645.317 atendiendo comunicación de la SNS 20253200100272221 del 10 de febrero de 2025, allegada a la ADRES en correo electrónico del 11 de febrero de 2025. El 13 de febrero de 2025, se aplicó giro a IPS, por valor de $16.039.645.317 atendiendo comunicación de la SNS 20253200100272221 del 10 de febrero de 2025, allegada a la ADRES en correo electrónico del 11 de febrero de 2025.  El 14 de febrero de 2025, se aplicó giro a tesoreria, por valor de $2.567.417.505 atendiendo comunicación de la SNS 20253200100282001 del 12 de febrero de 2025, allegada a la ADRES en correo electrónico de la misma fecha.</t>
  </si>
  <si>
    <t>16/01/2025
13/02/2025</t>
  </si>
  <si>
    <t>Del "Giro Neto a EPS" no se aplicó $208.158.669.676,55, en virtud de la Resolución 2023320030002757-6 del 9 de mayo 2023 de la SNS. El 21 de enero de 2025, se aplicó giro a IPS, por valor de $61.965.129.014  atendiendo comunicación de la SNS 20253200100083391 del 17 de enero de 2025, allegada a la ADRES en correo electrónico del sábado 18 de enero de 2025, fecha de radicación 20 de enero de 2024, teniendo en cuenta que 18 no corresponde a día hábil.  El 3 de febrero de 2025, se aplicó giro a IPS, por valor de $143.434.409.975,00,  atendiendo comunicación de la SNS 20253200100187221 del 30 de enero de 2025, allegada a la ADRES en correo electrónico de la misma fecha.  El 10 de febrero de 2025, se aplicó giro a tesorería, por valor de $2.759.130.687,00 atendiendo comunicación de la SNS 20253200100204891 del 31 de enero de 2025, allegada a la ADRES en correo electrónico del sábado 1 de febrero de 2025.</t>
  </si>
  <si>
    <t>Del "Giro Neto a EPS" no se aplicó $27.785.132.850,45  en virtud de la Resolución 2023320030001459-6 del 8 de marzo 2023 de la SNS y $2.538.024.367,48 por embargo, según lo informado por tesorería. El 12 de febrero de 2025, se aplicó giro a IPS, por valor de $26.570.953.161,00   atendiendo comunicación de la SNS 20253200100205521 del 3 de febrero de 2025, allegada a la ADRES en correo electrónico del 6 de febrero de 2025.El 11 de marzo de 2025, se aplicó giro a tesoreria, por valor de $1.214.179.689,00 atendiendo comunicación de la SNS 20253200100474951 del 6 de marzo de 2025, allegada a la ADRES en correo electrónico del 7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</si>
</sst>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 #,##0.00;[Red]\-&quot;$&quot;\ #,##0.00"/>
    <numFmt numFmtId="43" formatCode="_-* #,##0.00_-;\-* #,##0.00_-;_-* &quot;-&quot;??_-;_-@_-"/>
  </numFmts>
  <fonts count="8" x14ac:knownFonts="1">
    <font>
      <sz val="11"/>
      <color rgb="FF000000"/>
      <name val="Calibri"/>
      <family val="2"/>
      <scheme val="minor"/>
    </font>
    <font>
      <sz val="11"/>
      <color rgb="FF000000"/>
      <name val="Calibri"/>
      <family val="2"/>
      <scheme val="minor"/>
    </font>
    <font>
      <sz val="10"/>
      <name val="Arial"/>
      <family val="2"/>
    </font>
    <font>
      <b/>
      <sz val="10"/>
      <name val="Arial"/>
      <family val="2"/>
    </font>
    <font>
      <sz val="8"/>
      <name val="Arial"/>
      <family val="2"/>
    </font>
    <font>
      <b/>
      <sz val="10"/>
      <color theme="1"/>
      <name val="Arial"/>
      <family val="2"/>
    </font>
    <font>
      <b/>
      <sz val="8"/>
      <color theme="0"/>
      <name val="Arial"/>
      <family val="2"/>
    </font>
    <font>
      <b/>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rgb="FF00ACC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39">
    <xf numFmtId="0" fontId="0" fillId="0" borderId="0" xfId="0"/>
    <xf numFmtId="0" fontId="2" fillId="2" borderId="0" xfId="0" applyFont="1" applyFill="1"/>
    <xf numFmtId="43" fontId="2" fillId="2" borderId="0" xfId="1" applyFont="1" applyFill="1"/>
    <xf numFmtId="0" fontId="3" fillId="2" borderId="0" xfId="0" applyFont="1" applyFill="1"/>
    <xf numFmtId="43" fontId="3" fillId="2" borderId="0" xfId="1" applyFont="1" applyFill="1"/>
    <xf numFmtId="4" fontId="2" fillId="2" borderId="0" xfId="0" applyNumberFormat="1" applyFont="1" applyFill="1"/>
    <xf numFmtId="0" fontId="3" fillId="2" borderId="0" xfId="0" applyFont="1" applyFill="1" applyAlignment="1">
      <alignment horizontal="center"/>
    </xf>
    <xf numFmtId="0" fontId="4" fillId="0" borderId="1" xfId="0" applyFont="1" applyBorder="1" applyAlignment="1">
      <alignment horizontal="left" vertical="top" wrapText="1"/>
    </xf>
    <xf numFmtId="0" fontId="5" fillId="0" borderId="0" xfId="0" applyFont="1"/>
    <xf numFmtId="4" fontId="6" fillId="3" borderId="1" xfId="0" applyNumberFormat="1" applyFont="1" applyFill="1" applyBorder="1" applyAlignment="1">
      <alignment horizontal="right" vertical="center" wrapText="1"/>
    </xf>
    <xf numFmtId="43" fontId="6" fillId="3" borderId="1" xfId="1" applyFont="1" applyFill="1" applyBorder="1" applyAlignment="1">
      <alignment horizontal="center" vertical="center" wrapText="1"/>
    </xf>
    <xf numFmtId="4" fontId="4" fillId="2" borderId="1" xfId="0" applyNumberFormat="1" applyFont="1" applyFill="1" applyBorder="1" applyAlignment="1">
      <alignment vertical="center"/>
    </xf>
    <xf numFmtId="0" fontId="4" fillId="2" borderId="1" xfId="0" applyFont="1" applyFill="1" applyBorder="1" applyAlignment="1">
      <alignment vertical="center"/>
    </xf>
    <xf numFmtId="0" fontId="4" fillId="0" borderId="1" xfId="0" applyFont="1" applyBorder="1" applyAlignment="1">
      <alignment horizontal="left" vertical="center" wrapText="1"/>
    </xf>
    <xf numFmtId="0" fontId="2" fillId="2" borderId="0" xfId="0" applyFont="1" applyFill="1" applyAlignment="1">
      <alignment vertical="center"/>
    </xf>
    <xf numFmtId="0" fontId="4" fillId="0" borderId="0" xfId="0" applyFont="1"/>
    <xf numFmtId="0" fontId="3" fillId="0" borderId="0" xfId="0" applyFont="1" applyAlignment="1">
      <alignment wrapText="1"/>
    </xf>
    <xf numFmtId="43" fontId="3" fillId="0" borderId="0" xfId="1" applyFont="1" applyFill="1" applyAlignment="1">
      <alignment vertical="center"/>
    </xf>
    <xf numFmtId="43" fontId="3" fillId="0" borderId="0" xfId="1" applyFont="1" applyFill="1" applyBorder="1" applyAlignment="1">
      <alignment vertical="center"/>
    </xf>
    <xf numFmtId="43" fontId="6" fillId="0" borderId="0" xfId="2" applyFont="1" applyFill="1" applyBorder="1" applyAlignment="1">
      <alignment horizontal="center" vertical="center" wrapText="1"/>
    </xf>
    <xf numFmtId="0" fontId="2" fillId="0" borderId="0" xfId="0" applyFont="1"/>
    <xf numFmtId="0" fontId="4" fillId="2" borderId="1" xfId="0" applyFont="1" applyFill="1" applyBorder="1"/>
    <xf numFmtId="0" fontId="4" fillId="0" borderId="1" xfId="0" applyFont="1" applyBorder="1" applyAlignment="1">
      <alignment horizontal="left" vertical="center"/>
    </xf>
    <xf numFmtId="0" fontId="2" fillId="2" borderId="0" xfId="0" applyFont="1" applyFill="1" applyAlignment="1">
      <alignment wrapText="1"/>
    </xf>
    <xf numFmtId="0" fontId="4" fillId="2" borderId="1" xfId="0" applyFont="1" applyFill="1" applyBorder="1" applyAlignment="1">
      <alignment wrapText="1"/>
    </xf>
    <xf numFmtId="0" fontId="4" fillId="2" borderId="1" xfId="0" applyFont="1" applyFill="1" applyBorder="1" applyAlignment="1">
      <alignment vertical="center" wrapText="1"/>
    </xf>
    <xf numFmtId="8" fontId="2" fillId="2" borderId="0" xfId="0" applyNumberFormat="1" applyFont="1" applyFill="1"/>
    <xf numFmtId="8" fontId="2" fillId="2" borderId="0" xfId="0" applyNumberFormat="1" applyFont="1" applyFill="1" applyAlignment="1">
      <alignment vertical="center"/>
    </xf>
    <xf numFmtId="14" fontId="4" fillId="2" borderId="1" xfId="0" applyNumberFormat="1" applyFont="1" applyFill="1" applyBorder="1" applyAlignment="1">
      <alignment horizontal="center" vertical="center"/>
    </xf>
    <xf numFmtId="14" fontId="4"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2" borderId="0" xfId="0" applyFont="1" applyFill="1" applyAlignment="1">
      <alignment horizontal="center"/>
    </xf>
    <xf numFmtId="0" fontId="7" fillId="0" borderId="0" xfId="0" applyFont="1" applyAlignment="1">
      <alignment horizontal="center" vertical="center" wrapText="1" readingOrder="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43" fontId="6" fillId="3" borderId="1" xfId="1" applyFont="1" applyFill="1" applyBorder="1" applyAlignment="1">
      <alignment horizontal="center" vertical="center" wrapText="1"/>
    </xf>
    <xf numFmtId="43" fontId="6" fillId="3" borderId="4" xfId="1" applyFont="1" applyFill="1" applyBorder="1" applyAlignment="1">
      <alignment horizontal="center" vertical="center" wrapText="1"/>
    </xf>
    <xf numFmtId="43" fontId="6" fillId="3" borderId="5" xfId="1" applyFont="1" applyFill="1" applyBorder="1" applyAlignment="1">
      <alignment horizontal="center" vertical="center" wrapText="1"/>
    </xf>
    <xf numFmtId="43" fontId="6" fillId="3" borderId="6" xfId="1" applyFont="1" applyFill="1" applyBorder="1" applyAlignment="1">
      <alignment horizontal="center" vertical="center" wrapText="1"/>
    </xf>
  </cellXfs>
  <cellStyles count="3">
    <cellStyle name="Millares" xfId="1" builtinId="3"/>
    <cellStyle name="Millares 9" xfId="2" xr:uid="{53B66E1E-C0A5-4C79-8CFF-9113CA9AF28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232833</xdr:colOff>
      <xdr:row>1</xdr:row>
      <xdr:rowOff>0</xdr:rowOff>
    </xdr:from>
    <xdr:to>
      <xdr:col>1</xdr:col>
      <xdr:colOff>829627</xdr:colOff>
      <xdr:row>6</xdr:row>
      <xdr:rowOff>128058</xdr:rowOff>
    </xdr:to>
    <xdr:pic>
      <xdr:nvPicPr>
        <xdr:cNvPr id="2" name="Imagen 1">
          <a:extLst>
            <a:ext uri="{FF2B5EF4-FFF2-40B4-BE49-F238E27FC236}">
              <a16:creationId xmlns:a16="http://schemas.microsoft.com/office/drawing/2014/main" id="{2B4F9149-8E65-4F54-BC09-A351BC62D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3" y="190500"/>
          <a:ext cx="1215919" cy="123295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17F6B-7336-403E-B6B1-A0002F0070C5}">
  <dimension ref="A1:S50"/>
  <sheetViews>
    <sheetView showGridLines="0" tabSelected="1" zoomScaleNormal="100" workbookViewId="0">
      <pane ySplit="11" topLeftCell="A12" activePane="bottomLeft" state="frozen"/>
      <selection pane="bottomLeft" activeCell="A10" sqref="A10:A11"/>
    </sheetView>
  </sheetViews>
  <sheetFormatPr baseColWidth="10" defaultColWidth="11.42578125" defaultRowHeight="15" customHeight="1" x14ac:dyDescent="0.2"/>
  <cols>
    <col min="1" max="1" width="9.28515625" style="1" customWidth="1"/>
    <col min="2" max="2" width="28.28515625" style="1" bestFit="1" customWidth="1"/>
    <col min="3" max="3" width="20.7109375" style="1" bestFit="1" customWidth="1"/>
    <col min="4" max="4" width="21" style="1" bestFit="1" customWidth="1"/>
    <col min="5" max="5" width="21.140625" style="1" bestFit="1" customWidth="1"/>
    <col min="6" max="6" width="24" style="1" bestFit="1" customWidth="1"/>
    <col min="7" max="7" width="18.140625" style="1" bestFit="1" customWidth="1"/>
    <col min="8" max="8" width="18.140625" style="1" customWidth="1"/>
    <col min="9" max="10" width="20.28515625" style="1" bestFit="1" customWidth="1"/>
    <col min="11" max="11" width="18.28515625" style="1" customWidth="1"/>
    <col min="12" max="12" width="21.42578125" style="1" bestFit="1" customWidth="1"/>
    <col min="13" max="14" width="21.42578125" style="1" customWidth="1"/>
    <col min="15" max="15" width="27.5703125" style="1" customWidth="1"/>
    <col min="16" max="16" width="66.140625" style="1" customWidth="1"/>
    <col min="17" max="17" width="22.85546875" style="1" customWidth="1"/>
    <col min="18" max="18" width="19.140625" style="1" bestFit="1" customWidth="1"/>
    <col min="19" max="19" width="15.28515625" style="1" bestFit="1" customWidth="1"/>
    <col min="20" max="16384" width="11.42578125" style="1"/>
  </cols>
  <sheetData>
    <row r="1" spans="1:16" ht="15" customHeight="1" x14ac:dyDescent="0.2">
      <c r="C1" s="2"/>
      <c r="D1" s="2"/>
      <c r="E1" s="2"/>
      <c r="F1" s="2"/>
      <c r="G1" s="2"/>
      <c r="H1" s="2"/>
      <c r="I1" s="2"/>
      <c r="J1" s="2"/>
      <c r="K1" s="2"/>
      <c r="L1" s="2"/>
      <c r="M1" s="2"/>
      <c r="N1" s="2"/>
    </row>
    <row r="2" spans="1:16" ht="15" customHeight="1" x14ac:dyDescent="0.2">
      <c r="A2" s="31"/>
      <c r="B2" s="31"/>
      <c r="C2" s="31"/>
      <c r="D2" s="31"/>
      <c r="E2" s="31"/>
      <c r="F2" s="31"/>
      <c r="G2" s="31"/>
      <c r="H2" s="31"/>
      <c r="I2" s="31"/>
      <c r="J2" s="31"/>
      <c r="K2" s="31"/>
      <c r="L2" s="31"/>
      <c r="M2" s="6"/>
      <c r="N2" s="6"/>
      <c r="O2" s="6"/>
    </row>
    <row r="3" spans="1:16" ht="15" customHeight="1" x14ac:dyDescent="0.2">
      <c r="A3" s="3"/>
      <c r="B3" s="3"/>
      <c r="C3" s="4"/>
      <c r="D3" s="4"/>
      <c r="E3" s="4"/>
      <c r="F3" s="4"/>
      <c r="G3" s="4"/>
      <c r="H3" s="4"/>
      <c r="I3" s="4"/>
      <c r="J3" s="4"/>
      <c r="K3" s="4"/>
      <c r="L3" s="4"/>
      <c r="M3" s="4"/>
      <c r="N3" s="4"/>
      <c r="O3" s="3"/>
    </row>
    <row r="4" spans="1:16" ht="15" customHeight="1" x14ac:dyDescent="0.2">
      <c r="A4" s="31"/>
      <c r="B4" s="31"/>
      <c r="C4" s="31"/>
      <c r="D4" s="31"/>
      <c r="E4" s="31"/>
      <c r="F4" s="31"/>
      <c r="G4" s="31"/>
      <c r="H4" s="31"/>
      <c r="I4" s="31"/>
      <c r="J4" s="31"/>
      <c r="K4" s="31"/>
      <c r="L4" s="31"/>
      <c r="M4" s="6"/>
      <c r="N4" s="6"/>
      <c r="O4" s="6"/>
    </row>
    <row r="5" spans="1:16" ht="15" customHeight="1" x14ac:dyDescent="0.2">
      <c r="C5" s="2"/>
      <c r="D5" s="2"/>
      <c r="E5" s="2"/>
      <c r="F5" s="2"/>
      <c r="G5" s="2"/>
      <c r="H5" s="2"/>
      <c r="I5" s="2"/>
      <c r="J5" s="2"/>
      <c r="K5" s="2"/>
      <c r="L5" s="2"/>
      <c r="M5" s="2"/>
      <c r="N5" s="2"/>
    </row>
    <row r="6" spans="1:16" s="15" customFormat="1" ht="27" customHeight="1" x14ac:dyDescent="0.2">
      <c r="A6" s="32" t="s">
        <v>47</v>
      </c>
      <c r="B6" s="32"/>
      <c r="C6" s="32"/>
      <c r="D6" s="32"/>
      <c r="E6" s="32"/>
      <c r="F6" s="32"/>
      <c r="G6" s="32"/>
      <c r="H6" s="32"/>
      <c r="I6" s="32"/>
      <c r="J6" s="32"/>
      <c r="K6" s="32"/>
      <c r="L6" s="32"/>
      <c r="M6" s="32"/>
      <c r="N6" s="32"/>
      <c r="O6" s="32"/>
      <c r="P6" s="32"/>
    </row>
    <row r="7" spans="1:16" ht="15" customHeight="1" x14ac:dyDescent="0.2">
      <c r="A7" s="8"/>
      <c r="C7" s="2"/>
      <c r="D7" s="2"/>
      <c r="E7" s="2"/>
      <c r="F7" s="2"/>
      <c r="G7" s="2"/>
      <c r="H7" s="2"/>
      <c r="I7" s="2"/>
      <c r="J7" s="2"/>
      <c r="K7" s="2"/>
      <c r="L7" s="2"/>
      <c r="M7" s="2"/>
      <c r="N7" s="2"/>
    </row>
    <row r="8" spans="1:16" s="20" customFormat="1" ht="15" customHeight="1" x14ac:dyDescent="0.2">
      <c r="A8" s="8" t="s">
        <v>48</v>
      </c>
      <c r="B8" s="16"/>
      <c r="C8" s="17"/>
      <c r="D8" s="18"/>
      <c r="E8" s="18"/>
      <c r="F8" s="19"/>
      <c r="G8" s="19"/>
      <c r="H8" s="19"/>
      <c r="I8" s="19"/>
      <c r="J8" s="19"/>
      <c r="K8" s="19"/>
      <c r="L8" s="19"/>
      <c r="M8" s="19"/>
      <c r="N8" s="19"/>
      <c r="O8" s="19"/>
      <c r="P8" s="15"/>
    </row>
    <row r="9" spans="1:16" s="20" customFormat="1" ht="15" customHeight="1" x14ac:dyDescent="0.2">
      <c r="A9" s="8"/>
      <c r="B9" s="16"/>
      <c r="C9" s="17"/>
      <c r="D9" s="18"/>
      <c r="E9" s="18"/>
      <c r="F9" s="19"/>
      <c r="G9" s="19"/>
      <c r="H9" s="19"/>
      <c r="I9" s="19"/>
      <c r="J9" s="19"/>
      <c r="K9" s="19"/>
      <c r="L9" s="19"/>
      <c r="M9" s="19"/>
      <c r="N9" s="19"/>
      <c r="O9" s="19"/>
      <c r="P9" s="15"/>
    </row>
    <row r="10" spans="1:16" s="15" customFormat="1" ht="21.75" customHeight="1" x14ac:dyDescent="0.2">
      <c r="A10" s="33" t="s">
        <v>32</v>
      </c>
      <c r="B10" s="30" t="s">
        <v>33</v>
      </c>
      <c r="C10" s="35" t="s">
        <v>34</v>
      </c>
      <c r="D10" s="35"/>
      <c r="E10" s="35"/>
      <c r="F10" s="36" t="s">
        <v>35</v>
      </c>
      <c r="G10" s="37"/>
      <c r="H10" s="37"/>
      <c r="I10" s="37"/>
      <c r="J10" s="37"/>
      <c r="K10" s="37"/>
      <c r="L10" s="37"/>
      <c r="M10" s="37"/>
      <c r="N10" s="37"/>
      <c r="O10" s="38"/>
      <c r="P10" s="30" t="s">
        <v>31</v>
      </c>
    </row>
    <row r="11" spans="1:16" s="15" customFormat="1" ht="40.5" customHeight="1" x14ac:dyDescent="0.2">
      <c r="A11" s="34"/>
      <c r="B11" s="30"/>
      <c r="C11" s="10" t="s">
        <v>36</v>
      </c>
      <c r="D11" s="10" t="s">
        <v>37</v>
      </c>
      <c r="E11" s="10" t="s">
        <v>38</v>
      </c>
      <c r="F11" s="10" t="s">
        <v>39</v>
      </c>
      <c r="G11" s="10" t="s">
        <v>40</v>
      </c>
      <c r="H11" s="10" t="s">
        <v>45</v>
      </c>
      <c r="I11" s="10" t="s">
        <v>41</v>
      </c>
      <c r="J11" s="10" t="s">
        <v>42</v>
      </c>
      <c r="K11" s="10" t="s">
        <v>46</v>
      </c>
      <c r="L11" s="10" t="s">
        <v>43</v>
      </c>
      <c r="M11" s="10" t="s">
        <v>77</v>
      </c>
      <c r="N11" s="10" t="s">
        <v>78</v>
      </c>
      <c r="O11" s="10" t="s">
        <v>44</v>
      </c>
      <c r="P11" s="30"/>
    </row>
    <row r="12" spans="1:16" ht="15" customHeight="1" x14ac:dyDescent="0.2">
      <c r="A12" s="12" t="s">
        <v>0</v>
      </c>
      <c r="B12" s="12" t="s">
        <v>49</v>
      </c>
      <c r="C12" s="11">
        <v>39406510742.669983</v>
      </c>
      <c r="D12" s="11">
        <v>1181205880.22</v>
      </c>
      <c r="E12" s="11">
        <v>38225304862.449982</v>
      </c>
      <c r="F12" s="11">
        <v>38225304862.449997</v>
      </c>
      <c r="G12" s="11">
        <v>107960963</v>
      </c>
      <c r="H12" s="11">
        <v>0</v>
      </c>
      <c r="I12" s="11">
        <v>0</v>
      </c>
      <c r="J12" s="11">
        <v>0</v>
      </c>
      <c r="K12" s="11">
        <v>0</v>
      </c>
      <c r="L12" s="11">
        <v>27508091016</v>
      </c>
      <c r="M12" s="11"/>
      <c r="N12" s="11"/>
      <c r="O12" s="11">
        <v>10609252883.450001</v>
      </c>
      <c r="P12" s="21"/>
    </row>
    <row r="13" spans="1:16" ht="15" customHeight="1" x14ac:dyDescent="0.2">
      <c r="A13" s="12" t="s">
        <v>1</v>
      </c>
      <c r="B13" s="12" t="s">
        <v>50</v>
      </c>
      <c r="C13" s="11">
        <v>30690175879.190018</v>
      </c>
      <c r="D13" s="11">
        <v>259598963.56000054</v>
      </c>
      <c r="E13" s="11">
        <v>30430576915.630016</v>
      </c>
      <c r="F13" s="11">
        <v>30252598015.02</v>
      </c>
      <c r="G13" s="11">
        <v>0</v>
      </c>
      <c r="H13" s="11">
        <v>0</v>
      </c>
      <c r="I13" s="11">
        <v>0</v>
      </c>
      <c r="J13" s="11">
        <v>0</v>
      </c>
      <c r="K13" s="11">
        <v>0</v>
      </c>
      <c r="L13" s="11">
        <v>25032032270</v>
      </c>
      <c r="M13" s="11"/>
      <c r="N13" s="11"/>
      <c r="O13" s="11">
        <v>5220565745.0200005</v>
      </c>
      <c r="P13" s="21"/>
    </row>
    <row r="14" spans="1:16" ht="12.75" x14ac:dyDescent="0.2">
      <c r="A14" s="12" t="s">
        <v>2</v>
      </c>
      <c r="B14" s="12" t="s">
        <v>51</v>
      </c>
      <c r="C14" s="11">
        <v>173521414864.4996</v>
      </c>
      <c r="D14" s="11">
        <v>3701314108.3700037</v>
      </c>
      <c r="E14" s="11">
        <v>169820100756.12961</v>
      </c>
      <c r="F14" s="11">
        <v>169820100756.13</v>
      </c>
      <c r="G14" s="11">
        <v>284704243</v>
      </c>
      <c r="H14" s="11">
        <v>0</v>
      </c>
      <c r="I14" s="11">
        <v>0</v>
      </c>
      <c r="J14" s="11">
        <v>0</v>
      </c>
      <c r="K14" s="11">
        <v>0</v>
      </c>
      <c r="L14" s="11">
        <v>123169812449</v>
      </c>
      <c r="M14" s="11"/>
      <c r="N14" s="11"/>
      <c r="O14" s="11">
        <v>46365584064.129997</v>
      </c>
      <c r="P14" s="25"/>
    </row>
    <row r="15" spans="1:16" ht="15" customHeight="1" x14ac:dyDescent="0.2">
      <c r="A15" s="12" t="s">
        <v>3</v>
      </c>
      <c r="B15" s="12" t="s">
        <v>52</v>
      </c>
      <c r="C15" s="11">
        <v>18654048404.470051</v>
      </c>
      <c r="D15" s="11">
        <v>428244143.65999931</v>
      </c>
      <c r="E15" s="11">
        <v>18225804260.810051</v>
      </c>
      <c r="F15" s="11">
        <v>18096224486.450001</v>
      </c>
      <c r="G15" s="11">
        <v>0</v>
      </c>
      <c r="H15" s="11">
        <v>0</v>
      </c>
      <c r="I15" s="11">
        <v>0</v>
      </c>
      <c r="J15" s="11">
        <v>0</v>
      </c>
      <c r="K15" s="11">
        <v>0</v>
      </c>
      <c r="L15" s="11">
        <v>14492973007</v>
      </c>
      <c r="M15" s="11"/>
      <c r="N15" s="11"/>
      <c r="O15" s="11">
        <v>3603251479.4499998</v>
      </c>
      <c r="P15" s="21"/>
    </row>
    <row r="16" spans="1:16" ht="12.75" x14ac:dyDescent="0.2">
      <c r="A16" s="12" t="s">
        <v>4</v>
      </c>
      <c r="B16" s="12" t="s">
        <v>53</v>
      </c>
      <c r="C16" s="11">
        <v>20969213703.130047</v>
      </c>
      <c r="D16" s="11">
        <v>473820003.05999988</v>
      </c>
      <c r="E16" s="11">
        <v>20495393700.070045</v>
      </c>
      <c r="F16" s="11">
        <v>20495393700.07</v>
      </c>
      <c r="G16" s="11">
        <v>31785</v>
      </c>
      <c r="H16" s="11">
        <v>0</v>
      </c>
      <c r="I16" s="11">
        <v>0</v>
      </c>
      <c r="J16" s="11">
        <v>0</v>
      </c>
      <c r="K16" s="11">
        <v>0</v>
      </c>
      <c r="L16" s="11">
        <v>17925530550</v>
      </c>
      <c r="M16" s="11"/>
      <c r="N16" s="11"/>
      <c r="O16" s="11">
        <v>2569831365.0700002</v>
      </c>
      <c r="P16" s="24"/>
    </row>
    <row r="17" spans="1:19" ht="90" x14ac:dyDescent="0.2">
      <c r="A17" s="12" t="s">
        <v>5</v>
      </c>
      <c r="B17" s="12" t="s">
        <v>54</v>
      </c>
      <c r="C17" s="11">
        <v>32238644150.059978</v>
      </c>
      <c r="D17" s="11">
        <v>513339556.61000079</v>
      </c>
      <c r="E17" s="11">
        <v>31725304593.449978</v>
      </c>
      <c r="F17" s="11">
        <v>31725304593.450001</v>
      </c>
      <c r="G17" s="11">
        <v>1361080211</v>
      </c>
      <c r="H17" s="11">
        <v>0</v>
      </c>
      <c r="I17" s="11">
        <v>0</v>
      </c>
      <c r="J17" s="11">
        <v>0</v>
      </c>
      <c r="K17" s="11">
        <v>0</v>
      </c>
      <c r="L17" s="11">
        <v>0</v>
      </c>
      <c r="M17" s="11">
        <v>26570953161</v>
      </c>
      <c r="N17" s="28">
        <v>45701</v>
      </c>
      <c r="O17" s="11">
        <f>30364224382.45-M17</f>
        <v>3793271221.4500008</v>
      </c>
      <c r="P17" s="13" t="s">
        <v>83</v>
      </c>
      <c r="Q17" s="26"/>
      <c r="R17" s="26"/>
      <c r="S17" s="26"/>
    </row>
    <row r="18" spans="1:19" ht="15" customHeight="1" x14ac:dyDescent="0.2">
      <c r="A18" s="12" t="s">
        <v>6</v>
      </c>
      <c r="B18" s="12" t="s">
        <v>55</v>
      </c>
      <c r="C18" s="11">
        <v>63288054092.900009</v>
      </c>
      <c r="D18" s="11">
        <v>948228254.86000144</v>
      </c>
      <c r="E18" s="11">
        <v>62339825838.040009</v>
      </c>
      <c r="F18" s="11">
        <v>62339825838.040001</v>
      </c>
      <c r="G18" s="11">
        <v>0</v>
      </c>
      <c r="H18" s="11">
        <v>0</v>
      </c>
      <c r="I18" s="11">
        <v>0</v>
      </c>
      <c r="J18" s="11">
        <v>0</v>
      </c>
      <c r="K18" s="11">
        <v>0</v>
      </c>
      <c r="L18" s="11">
        <v>23016303571</v>
      </c>
      <c r="M18" s="11"/>
      <c r="N18" s="11"/>
      <c r="O18" s="11">
        <v>39323522267.040001</v>
      </c>
      <c r="P18" s="21"/>
      <c r="Q18" s="26"/>
    </row>
    <row r="19" spans="1:19" ht="15" customHeight="1" x14ac:dyDescent="0.2">
      <c r="A19" s="12" t="s">
        <v>7</v>
      </c>
      <c r="B19" s="12" t="s">
        <v>56</v>
      </c>
      <c r="C19" s="11">
        <v>35249824048.709991</v>
      </c>
      <c r="D19" s="11">
        <v>962437670.09000003</v>
      </c>
      <c r="E19" s="11">
        <v>34287386378.619991</v>
      </c>
      <c r="F19" s="11">
        <v>34287386378.619999</v>
      </c>
      <c r="G19" s="11">
        <v>0</v>
      </c>
      <c r="H19" s="11">
        <v>0</v>
      </c>
      <c r="I19" s="11">
        <v>0</v>
      </c>
      <c r="J19" s="11">
        <v>0</v>
      </c>
      <c r="K19" s="11">
        <v>0</v>
      </c>
      <c r="L19" s="11">
        <v>712411620</v>
      </c>
      <c r="M19" s="11"/>
      <c r="N19" s="11"/>
      <c r="O19" s="11">
        <v>33574974758.619999</v>
      </c>
      <c r="P19" s="21"/>
    </row>
    <row r="20" spans="1:19" ht="15" customHeight="1" x14ac:dyDescent="0.2">
      <c r="A20" s="12" t="s">
        <v>8</v>
      </c>
      <c r="B20" s="12" t="s">
        <v>57</v>
      </c>
      <c r="C20" s="11">
        <v>51620882692.439888</v>
      </c>
      <c r="D20" s="11">
        <v>790313884.51000082</v>
      </c>
      <c r="E20" s="11">
        <v>50830568807.929886</v>
      </c>
      <c r="F20" s="11">
        <v>50830568807.93</v>
      </c>
      <c r="G20" s="11">
        <v>0</v>
      </c>
      <c r="H20" s="11">
        <v>0</v>
      </c>
      <c r="I20" s="11">
        <v>0</v>
      </c>
      <c r="J20" s="11">
        <v>0</v>
      </c>
      <c r="K20" s="11">
        <v>0</v>
      </c>
      <c r="L20" s="11">
        <v>36060360752</v>
      </c>
      <c r="M20" s="11"/>
      <c r="N20" s="11"/>
      <c r="O20" s="11">
        <v>14770208055.93</v>
      </c>
      <c r="P20" s="21"/>
    </row>
    <row r="21" spans="1:19" ht="15" customHeight="1" x14ac:dyDescent="0.2">
      <c r="A21" s="12" t="s">
        <v>9</v>
      </c>
      <c r="B21" s="12" t="s">
        <v>58</v>
      </c>
      <c r="C21" s="11">
        <v>14666334416.810019</v>
      </c>
      <c r="D21" s="11">
        <v>374298911.71999997</v>
      </c>
      <c r="E21" s="11">
        <v>14292035505.090019</v>
      </c>
      <c r="F21" s="11">
        <v>14292035505.09</v>
      </c>
      <c r="G21" s="11">
        <v>0</v>
      </c>
      <c r="H21" s="11">
        <v>0</v>
      </c>
      <c r="I21" s="11">
        <v>0</v>
      </c>
      <c r="J21" s="11">
        <v>0</v>
      </c>
      <c r="K21" s="11">
        <v>0</v>
      </c>
      <c r="L21" s="11">
        <v>12691086127</v>
      </c>
      <c r="M21" s="11"/>
      <c r="N21" s="11"/>
      <c r="O21" s="11">
        <v>1600949378.0899999</v>
      </c>
      <c r="P21" s="21"/>
    </row>
    <row r="22" spans="1:19" ht="15" customHeight="1" x14ac:dyDescent="0.2">
      <c r="A22" s="12" t="s">
        <v>10</v>
      </c>
      <c r="B22" s="12" t="s">
        <v>59</v>
      </c>
      <c r="C22" s="11">
        <v>1051442777.7000008</v>
      </c>
      <c r="D22" s="11">
        <v>19464431.79999999</v>
      </c>
      <c r="E22" s="11">
        <v>1031978345.9000008</v>
      </c>
      <c r="F22" s="11">
        <v>1031978345.9</v>
      </c>
      <c r="G22" s="11">
        <v>0</v>
      </c>
      <c r="H22" s="11">
        <v>0</v>
      </c>
      <c r="I22" s="11">
        <v>0</v>
      </c>
      <c r="J22" s="11">
        <v>0</v>
      </c>
      <c r="K22" s="11">
        <v>0</v>
      </c>
      <c r="L22" s="11">
        <v>268687680</v>
      </c>
      <c r="M22" s="11"/>
      <c r="N22" s="11"/>
      <c r="O22" s="11">
        <v>763290665.89999998</v>
      </c>
      <c r="P22" s="21"/>
    </row>
    <row r="23" spans="1:19" ht="15" customHeight="1" x14ac:dyDescent="0.2">
      <c r="A23" s="12" t="s">
        <v>11</v>
      </c>
      <c r="B23" s="12" t="s">
        <v>60</v>
      </c>
      <c r="C23" s="11">
        <v>201859831232.41071</v>
      </c>
      <c r="D23" s="11">
        <v>7314299321.7600021</v>
      </c>
      <c r="E23" s="11">
        <v>194545531910.6507</v>
      </c>
      <c r="F23" s="11">
        <v>194545531910.64999</v>
      </c>
      <c r="G23" s="11">
        <v>0</v>
      </c>
      <c r="H23" s="11">
        <v>0</v>
      </c>
      <c r="I23" s="11">
        <v>0</v>
      </c>
      <c r="J23" s="11">
        <v>0</v>
      </c>
      <c r="K23" s="11">
        <v>0</v>
      </c>
      <c r="L23" s="11">
        <v>143405585569</v>
      </c>
      <c r="M23" s="11"/>
      <c r="N23" s="11"/>
      <c r="O23" s="11">
        <v>51139946341.650002</v>
      </c>
      <c r="P23" s="21"/>
    </row>
    <row r="24" spans="1:19" ht="12.75" x14ac:dyDescent="0.2">
      <c r="A24" s="12" t="s">
        <v>12</v>
      </c>
      <c r="B24" s="12" t="s">
        <v>61</v>
      </c>
      <c r="C24" s="11">
        <v>191681864212.34018</v>
      </c>
      <c r="D24" s="11">
        <v>4291140443.4799743</v>
      </c>
      <c r="E24" s="11">
        <v>187390723768.8602</v>
      </c>
      <c r="F24" s="11">
        <v>187390723768.85999</v>
      </c>
      <c r="G24" s="11">
        <v>0</v>
      </c>
      <c r="H24" s="11">
        <v>0</v>
      </c>
      <c r="I24" s="11">
        <v>0</v>
      </c>
      <c r="J24" s="11">
        <v>0</v>
      </c>
      <c r="K24" s="11">
        <v>0</v>
      </c>
      <c r="L24" s="11">
        <v>144914454253</v>
      </c>
      <c r="M24" s="11"/>
      <c r="N24" s="11"/>
      <c r="O24" s="11">
        <v>42476269515.860001</v>
      </c>
      <c r="P24" s="22"/>
    </row>
    <row r="25" spans="1:19" ht="15" customHeight="1" x14ac:dyDescent="0.2">
      <c r="A25" s="12" t="s">
        <v>13</v>
      </c>
      <c r="B25" s="12" t="s">
        <v>62</v>
      </c>
      <c r="C25" s="11">
        <v>51076534302.079964</v>
      </c>
      <c r="D25" s="11">
        <v>1435274957.4600029</v>
      </c>
      <c r="E25" s="11">
        <v>49641259344.619965</v>
      </c>
      <c r="F25" s="11">
        <v>49641259344.620003</v>
      </c>
      <c r="G25" s="11">
        <v>194160084</v>
      </c>
      <c r="H25" s="11">
        <v>0</v>
      </c>
      <c r="I25" s="11">
        <v>0</v>
      </c>
      <c r="J25" s="11">
        <v>0</v>
      </c>
      <c r="K25" s="11">
        <v>0</v>
      </c>
      <c r="L25" s="11">
        <v>7125508789</v>
      </c>
      <c r="M25" s="11"/>
      <c r="N25" s="11"/>
      <c r="O25" s="11">
        <v>42321590471.620003</v>
      </c>
      <c r="P25" s="21"/>
    </row>
    <row r="26" spans="1:19" ht="15" customHeight="1" x14ac:dyDescent="0.2">
      <c r="A26" s="12" t="s">
        <v>14</v>
      </c>
      <c r="B26" s="12" t="s">
        <v>63</v>
      </c>
      <c r="C26" s="11">
        <v>112383581089.96985</v>
      </c>
      <c r="D26" s="11">
        <v>6129605408.1499987</v>
      </c>
      <c r="E26" s="11">
        <v>106253975681.81985</v>
      </c>
      <c r="F26" s="11">
        <v>106253975681.82001</v>
      </c>
      <c r="G26" s="11">
        <v>0</v>
      </c>
      <c r="H26" s="11">
        <v>0</v>
      </c>
      <c r="I26" s="11">
        <v>0</v>
      </c>
      <c r="J26" s="11">
        <v>0</v>
      </c>
      <c r="K26" s="11">
        <v>0</v>
      </c>
      <c r="L26" s="11">
        <v>88681319074</v>
      </c>
      <c r="M26" s="11"/>
      <c r="N26" s="11"/>
      <c r="O26" s="11">
        <v>17572656607.82</v>
      </c>
      <c r="P26" s="21"/>
    </row>
    <row r="27" spans="1:19" ht="15" customHeight="1" x14ac:dyDescent="0.2">
      <c r="A27" s="12" t="s">
        <v>15</v>
      </c>
      <c r="B27" s="12" t="s">
        <v>64</v>
      </c>
      <c r="C27" s="11">
        <v>9667910047.8599987</v>
      </c>
      <c r="D27" s="11">
        <v>343118478.32999986</v>
      </c>
      <c r="E27" s="11">
        <v>9324791569.5299988</v>
      </c>
      <c r="F27" s="11">
        <v>9324791569.5300007</v>
      </c>
      <c r="G27" s="11">
        <v>6602923</v>
      </c>
      <c r="H27" s="11">
        <v>0</v>
      </c>
      <c r="I27" s="11">
        <v>0</v>
      </c>
      <c r="J27" s="11">
        <v>0</v>
      </c>
      <c r="K27" s="11">
        <v>0</v>
      </c>
      <c r="L27" s="11">
        <v>5982652173</v>
      </c>
      <c r="M27" s="11"/>
      <c r="N27" s="11"/>
      <c r="O27" s="11">
        <v>3335536473.5300002</v>
      </c>
      <c r="P27" s="21"/>
    </row>
    <row r="28" spans="1:19" ht="15" customHeight="1" x14ac:dyDescent="0.2">
      <c r="A28" s="12" t="s">
        <v>16</v>
      </c>
      <c r="B28" s="12" t="s">
        <v>65</v>
      </c>
      <c r="C28" s="11">
        <v>123305408454.29997</v>
      </c>
      <c r="D28" s="11">
        <v>5569648917.0199909</v>
      </c>
      <c r="E28" s="11">
        <v>117735759537.27998</v>
      </c>
      <c r="F28" s="11">
        <v>117735759537.28</v>
      </c>
      <c r="G28" s="11">
        <v>226119565</v>
      </c>
      <c r="H28" s="11">
        <v>0</v>
      </c>
      <c r="I28" s="11">
        <v>0</v>
      </c>
      <c r="J28" s="11">
        <v>0</v>
      </c>
      <c r="K28" s="11">
        <v>0</v>
      </c>
      <c r="L28" s="11">
        <v>97589047519</v>
      </c>
      <c r="M28" s="11"/>
      <c r="N28" s="11"/>
      <c r="O28" s="11">
        <v>19920592453.279999</v>
      </c>
      <c r="P28" s="21"/>
    </row>
    <row r="29" spans="1:19" ht="15" customHeight="1" x14ac:dyDescent="0.2">
      <c r="A29" s="12" t="s">
        <v>17</v>
      </c>
      <c r="B29" s="12" t="s">
        <v>66</v>
      </c>
      <c r="C29" s="11">
        <v>23575469817.37001</v>
      </c>
      <c r="D29" s="11">
        <v>1193498588.3600025</v>
      </c>
      <c r="E29" s="11">
        <v>22381971229.01001</v>
      </c>
      <c r="F29" s="11">
        <v>22381971229.009998</v>
      </c>
      <c r="G29" s="11">
        <v>0</v>
      </c>
      <c r="H29" s="11">
        <v>0</v>
      </c>
      <c r="I29" s="11">
        <v>0</v>
      </c>
      <c r="J29" s="11">
        <v>0</v>
      </c>
      <c r="K29" s="11">
        <v>0</v>
      </c>
      <c r="L29" s="11">
        <v>18096341378</v>
      </c>
      <c r="M29" s="11"/>
      <c r="N29" s="11"/>
      <c r="O29" s="11">
        <v>4285629851.0100002</v>
      </c>
      <c r="P29" s="21"/>
    </row>
    <row r="30" spans="1:19" ht="12.75" x14ac:dyDescent="0.2">
      <c r="A30" s="12" t="s">
        <v>18</v>
      </c>
      <c r="B30" s="12" t="s">
        <v>67</v>
      </c>
      <c r="C30" s="11">
        <v>165730305131.65048</v>
      </c>
      <c r="D30" s="11">
        <v>2256291588.9500008</v>
      </c>
      <c r="E30" s="11">
        <v>163474013542.70047</v>
      </c>
      <c r="F30" s="11">
        <v>163474013542.70001</v>
      </c>
      <c r="G30" s="11">
        <v>180543531</v>
      </c>
      <c r="H30" s="11">
        <v>0</v>
      </c>
      <c r="I30" s="11">
        <v>0</v>
      </c>
      <c r="J30" s="11">
        <v>0</v>
      </c>
      <c r="K30" s="11">
        <v>0</v>
      </c>
      <c r="L30" s="11">
        <v>133072954576</v>
      </c>
      <c r="M30" s="11"/>
      <c r="N30" s="11"/>
      <c r="O30" s="11">
        <v>30220515435.700001</v>
      </c>
      <c r="P30" s="24"/>
    </row>
    <row r="31" spans="1:19" ht="22.5" x14ac:dyDescent="0.2">
      <c r="A31" s="12" t="s">
        <v>19</v>
      </c>
      <c r="B31" s="12" t="s">
        <v>68</v>
      </c>
      <c r="C31" s="11">
        <v>178950664702.45096</v>
      </c>
      <c r="D31" s="11">
        <v>7457268627.8999195</v>
      </c>
      <c r="E31" s="11">
        <v>171493396074.55103</v>
      </c>
      <c r="F31" s="11">
        <v>171493396074.54999</v>
      </c>
      <c r="G31" s="11">
        <v>157905780</v>
      </c>
      <c r="H31" s="11">
        <v>0</v>
      </c>
      <c r="I31" s="11">
        <v>0</v>
      </c>
      <c r="J31" s="11">
        <v>0</v>
      </c>
      <c r="K31" s="11">
        <v>0</v>
      </c>
      <c r="L31" s="11">
        <v>135136550314</v>
      </c>
      <c r="M31" s="11"/>
      <c r="N31" s="11"/>
      <c r="O31" s="11">
        <v>36198939980.550003</v>
      </c>
      <c r="P31" s="24" t="s">
        <v>76</v>
      </c>
      <c r="Q31" s="26"/>
    </row>
    <row r="32" spans="1:19" ht="15" customHeight="1" x14ac:dyDescent="0.2">
      <c r="A32" s="12" t="s">
        <v>20</v>
      </c>
      <c r="B32" s="12" t="s">
        <v>69</v>
      </c>
      <c r="C32" s="11">
        <v>229973056533.46072</v>
      </c>
      <c r="D32" s="11">
        <v>4304834428.3599873</v>
      </c>
      <c r="E32" s="11">
        <v>225668222105.10074</v>
      </c>
      <c r="F32" s="11">
        <v>225668222105.10001</v>
      </c>
      <c r="G32" s="11">
        <v>13094051</v>
      </c>
      <c r="H32" s="11">
        <v>0</v>
      </c>
      <c r="I32" s="11">
        <v>0</v>
      </c>
      <c r="J32" s="11">
        <v>0</v>
      </c>
      <c r="K32" s="11">
        <v>0</v>
      </c>
      <c r="L32" s="11">
        <v>189781275827</v>
      </c>
      <c r="M32" s="11"/>
      <c r="N32" s="11"/>
      <c r="O32" s="11">
        <v>35873852227.099998</v>
      </c>
      <c r="P32" s="21"/>
    </row>
    <row r="33" spans="1:17" ht="12.75" x14ac:dyDescent="0.2">
      <c r="A33" s="12" t="s">
        <v>21</v>
      </c>
      <c r="B33" s="12" t="s">
        <v>68</v>
      </c>
      <c r="C33" s="11">
        <v>709067330493.15491</v>
      </c>
      <c r="D33" s="11">
        <v>11254016390.010008</v>
      </c>
      <c r="E33" s="11">
        <v>697813314103.1449</v>
      </c>
      <c r="F33" s="11">
        <v>697813314103.15002</v>
      </c>
      <c r="G33" s="11">
        <v>11626195</v>
      </c>
      <c r="H33" s="11">
        <v>0</v>
      </c>
      <c r="I33" s="11">
        <v>0</v>
      </c>
      <c r="J33" s="11">
        <v>0</v>
      </c>
      <c r="K33" s="11">
        <v>0</v>
      </c>
      <c r="L33" s="11">
        <v>535874756156</v>
      </c>
      <c r="M33" s="11"/>
      <c r="N33" s="11"/>
      <c r="O33" s="11">
        <v>161926931752.14999</v>
      </c>
      <c r="P33" s="22"/>
    </row>
    <row r="34" spans="1:17" ht="12.75" x14ac:dyDescent="0.2">
      <c r="A34" s="12" t="s">
        <v>22</v>
      </c>
      <c r="B34" s="12" t="s">
        <v>70</v>
      </c>
      <c r="C34" s="11">
        <v>4030815640.4399991</v>
      </c>
      <c r="D34" s="11">
        <v>320976376.19000036</v>
      </c>
      <c r="E34" s="11">
        <v>3709839264.2499986</v>
      </c>
      <c r="F34" s="11">
        <v>3709839264.25</v>
      </c>
      <c r="G34" s="11">
        <v>14448989</v>
      </c>
      <c r="H34" s="11">
        <v>0</v>
      </c>
      <c r="I34" s="11">
        <v>0</v>
      </c>
      <c r="J34" s="11">
        <v>0</v>
      </c>
      <c r="K34" s="11">
        <v>0</v>
      </c>
      <c r="L34" s="11">
        <v>3016714540</v>
      </c>
      <c r="M34" s="11"/>
      <c r="N34" s="11"/>
      <c r="O34" s="11">
        <v>678675735.25</v>
      </c>
      <c r="P34" s="7"/>
    </row>
    <row r="35" spans="1:17" ht="15" customHeight="1" x14ac:dyDescent="0.2">
      <c r="A35" s="12" t="s">
        <v>23</v>
      </c>
      <c r="B35" s="12" t="s">
        <v>71</v>
      </c>
      <c r="C35" s="11">
        <v>2665791034.079999</v>
      </c>
      <c r="D35" s="11">
        <v>101496038.94000003</v>
      </c>
      <c r="E35" s="11">
        <v>2564294995.1399989</v>
      </c>
      <c r="F35" s="11">
        <v>2564294995.1399999</v>
      </c>
      <c r="G35" s="11">
        <v>0</v>
      </c>
      <c r="H35" s="11">
        <v>0</v>
      </c>
      <c r="I35" s="11">
        <v>0</v>
      </c>
      <c r="J35" s="11">
        <v>0</v>
      </c>
      <c r="K35" s="11">
        <v>0</v>
      </c>
      <c r="L35" s="11">
        <v>491414231</v>
      </c>
      <c r="M35" s="11"/>
      <c r="N35" s="11"/>
      <c r="O35" s="11">
        <v>2072880764.1400001</v>
      </c>
      <c r="P35" s="21"/>
    </row>
    <row r="36" spans="1:17" ht="15" customHeight="1" x14ac:dyDescent="0.2">
      <c r="A36" s="12" t="s">
        <v>24</v>
      </c>
      <c r="B36" s="12" t="s">
        <v>72</v>
      </c>
      <c r="C36" s="11">
        <v>3538939.2</v>
      </c>
      <c r="D36" s="11">
        <v>78652.2</v>
      </c>
      <c r="E36" s="11">
        <v>3460287</v>
      </c>
      <c r="F36" s="11">
        <v>3460287</v>
      </c>
      <c r="G36" s="11">
        <v>0</v>
      </c>
      <c r="H36" s="11">
        <v>0</v>
      </c>
      <c r="I36" s="11">
        <v>0</v>
      </c>
      <c r="J36" s="11">
        <v>0</v>
      </c>
      <c r="K36" s="11">
        <v>0</v>
      </c>
      <c r="L36" s="11">
        <v>0</v>
      </c>
      <c r="M36" s="11"/>
      <c r="N36" s="11"/>
      <c r="O36" s="11">
        <v>3460287</v>
      </c>
      <c r="P36" s="21"/>
    </row>
    <row r="37" spans="1:17" ht="15" customHeight="1" x14ac:dyDescent="0.2">
      <c r="A37" s="12" t="s">
        <v>25</v>
      </c>
      <c r="B37" s="12" t="s">
        <v>73</v>
      </c>
      <c r="C37" s="11">
        <v>3614580675.7000022</v>
      </c>
      <c r="D37" s="11">
        <v>287282688.93999994</v>
      </c>
      <c r="E37" s="11">
        <v>3327297986.7600021</v>
      </c>
      <c r="F37" s="11">
        <v>3327297986.7600002</v>
      </c>
      <c r="G37" s="11">
        <v>5826160</v>
      </c>
      <c r="H37" s="11">
        <v>0</v>
      </c>
      <c r="I37" s="11">
        <v>0</v>
      </c>
      <c r="J37" s="11">
        <v>0</v>
      </c>
      <c r="K37" s="11">
        <v>0</v>
      </c>
      <c r="L37" s="11">
        <v>1875384766</v>
      </c>
      <c r="M37" s="11"/>
      <c r="N37" s="11"/>
      <c r="O37" s="11">
        <v>1446087060.76</v>
      </c>
      <c r="P37" s="21"/>
    </row>
    <row r="38" spans="1:17" ht="16.5" customHeight="1" x14ac:dyDescent="0.2">
      <c r="A38" s="12" t="s">
        <v>26</v>
      </c>
      <c r="B38" s="12" t="s">
        <v>70</v>
      </c>
      <c r="C38" s="11">
        <v>412596028218.48224</v>
      </c>
      <c r="D38" s="11">
        <v>8110364676.43999</v>
      </c>
      <c r="E38" s="11">
        <v>404485663542.04224</v>
      </c>
      <c r="F38" s="11">
        <v>404485663542.03998</v>
      </c>
      <c r="G38" s="11">
        <v>1267757796</v>
      </c>
      <c r="H38" s="11">
        <v>0</v>
      </c>
      <c r="I38" s="11">
        <v>0</v>
      </c>
      <c r="J38" s="11">
        <v>0</v>
      </c>
      <c r="K38" s="11">
        <v>0</v>
      </c>
      <c r="L38" s="11">
        <v>311839549108</v>
      </c>
      <c r="M38" s="11"/>
      <c r="N38" s="11"/>
      <c r="O38" s="11">
        <v>91378356638.039993</v>
      </c>
      <c r="P38" s="21"/>
    </row>
    <row r="39" spans="1:17" s="14" customFormat="1" ht="157.5" x14ac:dyDescent="0.25">
      <c r="A39" s="12" t="s">
        <v>27</v>
      </c>
      <c r="B39" s="12" t="s">
        <v>74</v>
      </c>
      <c r="C39" s="11">
        <v>197735601334.20071</v>
      </c>
      <c r="D39" s="11">
        <v>3309690404.6999788</v>
      </c>
      <c r="E39" s="11">
        <v>194425910929.50073</v>
      </c>
      <c r="F39" s="11">
        <v>194425910929.5</v>
      </c>
      <c r="G39" s="11">
        <v>0</v>
      </c>
      <c r="H39" s="11">
        <v>0</v>
      </c>
      <c r="I39" s="11">
        <v>0</v>
      </c>
      <c r="J39" s="11">
        <v>0</v>
      </c>
      <c r="K39" s="11">
        <v>0</v>
      </c>
      <c r="L39" s="11">
        <v>0</v>
      </c>
      <c r="M39" s="11">
        <f>160000000000+16039645317</f>
        <v>176039645317</v>
      </c>
      <c r="N39" s="29" t="s">
        <v>81</v>
      </c>
      <c r="O39" s="11">
        <f>194425910929.5-M39</f>
        <v>18386265612.5</v>
      </c>
      <c r="P39" s="13" t="s">
        <v>80</v>
      </c>
      <c r="Q39" s="27"/>
    </row>
    <row r="40" spans="1:17" s="14" customFormat="1" ht="129.75" customHeight="1" x14ac:dyDescent="0.25">
      <c r="A40" s="12" t="s">
        <v>28</v>
      </c>
      <c r="B40" s="12" t="s">
        <v>75</v>
      </c>
      <c r="C40" s="11">
        <v>229824800818.32996</v>
      </c>
      <c r="D40" s="11">
        <v>3121488252.3099961</v>
      </c>
      <c r="E40" s="11">
        <v>226703312566.01996</v>
      </c>
      <c r="F40" s="11">
        <v>226703312566.01999</v>
      </c>
      <c r="G40" s="11">
        <v>158658824</v>
      </c>
      <c r="H40" s="11">
        <v>0</v>
      </c>
      <c r="I40" s="11">
        <v>0</v>
      </c>
      <c r="J40" s="11">
        <v>0</v>
      </c>
      <c r="K40" s="11">
        <v>0</v>
      </c>
      <c r="L40" s="11">
        <v>0</v>
      </c>
      <c r="M40" s="11">
        <f>61965129014+143434409975</f>
        <v>205399538989</v>
      </c>
      <c r="N40" s="29" t="s">
        <v>79</v>
      </c>
      <c r="O40" s="11">
        <f>226544653742.02-M40</f>
        <v>21145114753.019989</v>
      </c>
      <c r="P40" s="13" t="s">
        <v>82</v>
      </c>
      <c r="Q40" s="27"/>
    </row>
    <row r="41" spans="1:17" ht="15" customHeight="1" x14ac:dyDescent="0.2">
      <c r="A41" s="12" t="s">
        <v>29</v>
      </c>
      <c r="B41" s="12" t="s">
        <v>73</v>
      </c>
      <c r="C41" s="11">
        <v>325119090576.70984</v>
      </c>
      <c r="D41" s="11">
        <v>5536938371.3499937</v>
      </c>
      <c r="E41" s="11">
        <v>319582152205.35986</v>
      </c>
      <c r="F41" s="11">
        <v>319582152205.35999</v>
      </c>
      <c r="G41" s="11">
        <v>163495060</v>
      </c>
      <c r="H41" s="11">
        <v>0</v>
      </c>
      <c r="I41" s="11">
        <v>0</v>
      </c>
      <c r="J41" s="11">
        <v>0</v>
      </c>
      <c r="K41" s="11">
        <v>0</v>
      </c>
      <c r="L41" s="11">
        <v>264733845882</v>
      </c>
      <c r="M41" s="11"/>
      <c r="N41" s="11"/>
      <c r="O41" s="11">
        <v>54684811263.360001</v>
      </c>
      <c r="P41" s="21"/>
    </row>
    <row r="42" spans="1:17" ht="15" customHeight="1" x14ac:dyDescent="0.2">
      <c r="A42" s="30" t="s">
        <v>30</v>
      </c>
      <c r="B42" s="30"/>
      <c r="C42" s="9">
        <f>SUM(C12:C41)</f>
        <v>3654218749026.771</v>
      </c>
      <c r="D42" s="9">
        <f>SUM(D12:D41)</f>
        <v>81989578419.309845</v>
      </c>
      <c r="E42" s="9">
        <f>SUM(E12:E41)</f>
        <v>3572229170607.4609</v>
      </c>
      <c r="F42" s="9">
        <f>SUM(F12:F41)</f>
        <v>3571921611932.4902</v>
      </c>
      <c r="G42" s="9">
        <f t="shared" ref="G42:M42" si="0">SUM(G12:G41)</f>
        <v>4154016160</v>
      </c>
      <c r="H42" s="9">
        <f t="shared" si="0"/>
        <v>0</v>
      </c>
      <c r="I42" s="9">
        <f t="shared" si="0"/>
        <v>0</v>
      </c>
      <c r="J42" s="9">
        <f t="shared" si="0"/>
        <v>0</v>
      </c>
      <c r="K42" s="9">
        <f>SUM(K12:K41)</f>
        <v>0</v>
      </c>
      <c r="L42" s="9">
        <f t="shared" si="0"/>
        <v>2362494643197</v>
      </c>
      <c r="M42" s="9">
        <f t="shared" si="0"/>
        <v>408010137467</v>
      </c>
      <c r="N42" s="9"/>
      <c r="O42" s="9">
        <f>SUM(O12:O41)</f>
        <v>797262815108.49011</v>
      </c>
      <c r="P42" s="23"/>
    </row>
    <row r="43" spans="1:17" ht="15" customHeight="1" x14ac:dyDescent="0.2">
      <c r="C43" s="5"/>
      <c r="D43" s="5"/>
      <c r="E43" s="5"/>
      <c r="F43" s="5"/>
      <c r="G43" s="5"/>
      <c r="H43" s="5"/>
      <c r="I43" s="5"/>
      <c r="J43" s="5"/>
      <c r="K43" s="5"/>
      <c r="L43" s="5"/>
      <c r="M43" s="5"/>
      <c r="N43" s="5"/>
      <c r="O43" s="5"/>
      <c r="P43" s="5"/>
    </row>
    <row r="44" spans="1:17" ht="15" customHeight="1" x14ac:dyDescent="0.2">
      <c r="C44" s="5"/>
      <c r="D44" s="5"/>
      <c r="E44" s="5"/>
      <c r="F44" s="5"/>
      <c r="G44" s="5"/>
      <c r="H44" s="5"/>
      <c r="I44" s="5"/>
      <c r="J44" s="5"/>
      <c r="K44" s="5"/>
      <c r="L44" s="5"/>
      <c r="M44" s="5"/>
      <c r="N44" s="5"/>
      <c r="O44" s="5"/>
    </row>
    <row r="45" spans="1:17" ht="15" customHeight="1" x14ac:dyDescent="0.2">
      <c r="G45" s="5"/>
      <c r="H45" s="5"/>
      <c r="I45" s="5"/>
      <c r="L45" s="5"/>
      <c r="M45" s="5"/>
      <c r="N45" s="5"/>
    </row>
    <row r="46" spans="1:17" ht="15" customHeight="1" x14ac:dyDescent="0.2">
      <c r="G46" s="5"/>
      <c r="I46" s="5"/>
      <c r="K46" s="5"/>
      <c r="L46" s="5"/>
      <c r="M46" s="5"/>
      <c r="N46" s="5"/>
    </row>
    <row r="47" spans="1:17" ht="15" customHeight="1" x14ac:dyDescent="0.2">
      <c r="I47" s="5"/>
      <c r="J47" s="5"/>
      <c r="K47" s="5"/>
      <c r="L47" s="5"/>
      <c r="M47" s="5"/>
      <c r="N47" s="5"/>
    </row>
    <row r="48" spans="1:17" ht="15" customHeight="1" x14ac:dyDescent="0.2">
      <c r="K48" s="5"/>
    </row>
    <row r="49" spans="12:14" ht="15" customHeight="1" x14ac:dyDescent="0.2">
      <c r="L49" s="5"/>
      <c r="M49" s="5"/>
      <c r="N49" s="5"/>
    </row>
    <row r="50" spans="12:14" ht="15" customHeight="1" x14ac:dyDescent="0.2">
      <c r="L50" s="5"/>
      <c r="M50" s="5"/>
      <c r="N50" s="5"/>
    </row>
  </sheetData>
  <mergeCells count="9">
    <mergeCell ref="A42:B42"/>
    <mergeCell ref="A2:L2"/>
    <mergeCell ref="A4:L4"/>
    <mergeCell ref="A6:P6"/>
    <mergeCell ref="A10:A11"/>
    <mergeCell ref="B10:B11"/>
    <mergeCell ref="C10:E10"/>
    <mergeCell ref="F10:O10"/>
    <mergeCell ref="P10:P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ril xmlns="a904e863-f9c3-44e7-be1b-41a106896d87">2025</iril>
    <szdw xmlns="a904e863-f9c3-44e7-be1b-41a106896d87">1</szdw>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FDA8F4D40DC0E4DB1BD480EFD982522" ma:contentTypeVersion="3" ma:contentTypeDescription="Crear nuevo documento." ma:contentTypeScope="" ma:versionID="cd192a6697e87ac3f419839db57e5828">
  <xsd:schema xmlns:xsd="http://www.w3.org/2001/XMLSchema" xmlns:xs="http://www.w3.org/2001/XMLSchema" xmlns:p="http://schemas.microsoft.com/office/2006/metadata/properties" xmlns:ns2="a904e863-f9c3-44e7-be1b-41a106896d87" xmlns:ns3="5b63cd12-9a8a-4e54-be72-90651e442c90" targetNamespace="http://schemas.microsoft.com/office/2006/metadata/properties" ma:root="true" ma:fieldsID="5d9d2a68c2ddee09fe11ce55bc614783" ns2:_="" ns3:_="">
    <xsd:import namespace="a904e863-f9c3-44e7-be1b-41a106896d87"/>
    <xsd:import namespace="5b63cd12-9a8a-4e54-be72-90651e442c90"/>
    <xsd:element name="properties">
      <xsd:complexType>
        <xsd:sequence>
          <xsd:element name="documentManagement">
            <xsd:complexType>
              <xsd:all>
                <xsd:element ref="ns2:iril" minOccurs="0"/>
                <xsd:element ref="ns2:szdw"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4e863-f9c3-44e7-be1b-41a106896d87" elementFormDefault="qualified">
    <xsd:import namespace="http://schemas.microsoft.com/office/2006/documentManagement/types"/>
    <xsd:import namespace="http://schemas.microsoft.com/office/infopath/2007/PartnerControls"/>
    <xsd:element name="iril" ma:index="8" nillable="true" ma:displayName="Año" ma:internalName="iril">
      <xsd:simpleType>
        <xsd:restriction base="dms:Number"/>
      </xsd:simpleType>
    </xsd:element>
    <xsd:element name="szdw" ma:index="9" nillable="true" ma:displayName="Mes" ma:internalName="szdw">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EF152B-D435-42D8-BDD8-A875BBE1F809}">
  <ds:schemaRefs>
    <ds:schemaRef ds:uri="http://schemas.microsoft.com/office/2006/metadata/properties"/>
    <ds:schemaRef ds:uri="http://schemas.microsoft.com/office/infopath/2007/PartnerControls"/>
    <ds:schemaRef ds:uri="a904e863-f9c3-44e7-be1b-41a106896d87"/>
  </ds:schemaRefs>
</ds:datastoreItem>
</file>

<file path=customXml/itemProps2.xml><?xml version="1.0" encoding="utf-8"?>
<ds:datastoreItem xmlns:ds="http://schemas.openxmlformats.org/officeDocument/2006/customXml" ds:itemID="{55CB143A-D38A-4862-B152-1E0B50DB67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04e863-f9c3-44e7-be1b-41a106896d87"/>
    <ds:schemaRef ds:uri="5b63cd12-9a8a-4e54-be72-90651e442c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707DC8-DB06-4353-B3DC-EDA93BD9DE00}">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1</vt:i4>
      </vt:variant>
    </vt:vector>
  </HeadingPairs>
  <TitlesOfParts>
    <vt:vector size="1" baseType="lpstr">
      <vt:lpstr>Certificacion Giro A EPS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Katherin Perez Sanchez</dc:creator>
  <cp:lastModifiedBy>Gina Paola Diaz Angulo</cp:lastModifiedBy>
  <dcterms:created xsi:type="dcterms:W3CDTF">2024-01-26T14:13:03Z</dcterms:created>
  <dcterms:modified xsi:type="dcterms:W3CDTF">2025-03-24T22:29:47Z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0x0101008FDA8F4D40DC0E4DB1BD480EFD982522</vt:lpwstr>
  </property>
</Properties>
</file>