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8_{9A469EBD-579E-4EBA-9B32-D299F2D00A21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EPS'!$A$8:$L$40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3" l="1"/>
  <c r="K14" i="3" l="1"/>
  <c r="K37" i="3" l="1"/>
  <c r="K12" i="3" l="1"/>
  <c r="C40" i="3"/>
  <c r="K40" i="3" l="1"/>
  <c r="G40" i="3" l="1"/>
  <c r="D40" i="3"/>
  <c r="E40" i="3"/>
  <c r="F40" i="3"/>
  <c r="H40" i="3"/>
</calcChain>
</file>

<file path=xl/sharedStrings.xml><?xml version="1.0" encoding="utf-8"?>
<sst xmlns="http://schemas.openxmlformats.org/spreadsheetml/2006/main" count="87" uniqueCount="83">
  <si>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</si>
  <si>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</si>
  <si>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</si>
  <si>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</si>
  <si>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</si>
  <si>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</si>
  <si>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</si>
  <si>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</si>
  <si>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</si>
  <si>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</si>
  <si>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</si>
  <si>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</si>
  <si>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</si>
  <si>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</si>
  <si>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</si>
  <si>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</si>
  <si>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</si>
  <si>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</si>
  <si>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</si>
  <si>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</si>
  <si>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</si>
  <si>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</si>
  <si>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</si>
  <si>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</si>
  <si>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</si>
  <si>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</si>
  <si>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</si>
  <si>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</si>
  <si>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</si>
  <si>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</si>
  <si>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</si>
  <si>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</si>
  <si>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</si>
  <si>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</si>
  <si>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</si>
  <si>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</si>
  <si>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</si>
  <si>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</si>
  <si>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</si>
  <si>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</si>
  <si>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</si>
  <si>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</si>
  <si>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EPSS49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</si>
  <si>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</si>
  <si>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</si>
  <si>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</si>
  <si>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</si>
  <si>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</si>
  <si>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</si>
  <si>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</si>
  <si>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</si>
  <si>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</si>
  <si>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</si>
  <si>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</si>
  <si>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</si>
  <si>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</si>
  <si>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</si>
  <si>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</si>
  <si>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</si>
  <si>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</si>
  <si>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</si>
  <si>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</si>
  <si>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</si>
  <si>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</si>
  <si>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</si>
  <si>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</si>
  <si>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</si>
  <si>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</si>
  <si>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</si>
  <si>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LIQUIDACIÓN MENSUAL DE AFILIADOS - GIRO A ENTIDADES PROMOTORAS DE SALUD
FEBRERO 2026</t>
  </si>
  <si>
    <t xml:space="preserve">Del Giro Neto a EPS, no se aplicó $2.708.506.237,00, en virtud de la Resolución 2023320030001459-6 del 8 de marzo de 2023 de la SNS. </t>
  </si>
  <si>
    <t>Fecha de giro: 09/02/2026</t>
  </si>
  <si>
    <t>Del Giro Neto a EPS, no se aplicó $258.559.831,62 por embargo, según lo informado por tesorería.</t>
  </si>
  <si>
    <t>Del Giro Neto a EPS, no se aplicó $18.461.850.797,60 por embargo, según lo informado por tesorería.</t>
  </si>
  <si>
    <t>Del Giro Neto a EPS, no se aplicó $39.126.001.570,64 por embargo, según lo informado por tesorería.</t>
  </si>
  <si>
    <t>Del Giro Neto a EPS, no se aplicó $26.384.912.265,00 por embargo, según lo informado por tesorería.</t>
  </si>
  <si>
    <t>Del Giro Neto a EPS, no se aplicó $478.983.688,08 por embargo, según lo informado por tesorería.</t>
  </si>
  <si>
    <t>Giro Directo a IPS y/o proveedores - Complemento**</t>
  </si>
  <si>
    <t>Fecha de giro Complemento</t>
  </si>
  <si>
    <t>Del Giro Neto a EPS, no se aplicó $40.728.099.729,00, dado que la EPS No cumplió el porcentaje de giro directo establecido en la norma. El 17 de febrero de 2026, se aplicó giro a directo por valor de $5.500.000.000,00 y giro tesorería por valor de $35.228.099.729,00  atendiendo comunicación de la EPS con radicado ADRES 20266300770812 del 11 de febrero de 2026 allegada a la ADRES en correo electrónico  de la misma fecha.</t>
  </si>
  <si>
    <t xml:space="preserve">Del Giro Neto a EPS, no se aplicó $215.223.541.062,00, en virtud de la Resolución 2023320030001433-6 del 6 de marzo 2023 de la SNS. Del Giro Neto a EPS, no se aplicó $18.806.184.049,84 por embargo, según lo informado por tesorería. El 17 de febrero de 2026, se aplicó giro a IPS, por valor de $185.831.299.793,00  atendiendo comunicación de la SNS 20263200100449731 del 12 de febrero de 2026, allegada a la ADRES en correo electrónico de la misma fecha. </t>
  </si>
  <si>
    <t>Del Giro Neto a EPS, no se aplicó $8.915.896.426,00, dado que la EPS No cumplió el porcentaje de giro directo establecido en la norma. El 16 de febrero de 2026, se aplicó giro a directo por valor de $4.271.986.220,00 y el 20 de febrero giro tesorería por valor de $4.643.910.206,00 atendiendo comunicación de la EPS con radicado ADRES 20266300739842 del 10 de febrero de 2026, allegada a la ADRES en correo electrónico del 11 de febrero de 2026.</t>
  </si>
  <si>
    <t>Del Giro Neto a EPS, no se aplicó $245.876.775.033,00, en virtud de la Resolución 2023320030002757-6 de 2023 de la SNS. El 25 de febrero de 2026, se aplicó giro a IPS, por valor de $216.561.845.460,00  atendiendo comunicación de la SNS 20263200100524131 del 19 de febrero de 2026, allegada a la ADRES en correo electrónico de la misma fecha, valor no aplicado por embargo 825.515.427,19.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</si>
</sst>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3" fontId="6" fillId="3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/>
    </xf>
    <xf numFmtId="4" fontId="4" fillId="2" borderId="0" xfId="0" applyNumberFormat="1" applyFont="1" applyFill="1"/>
    <xf numFmtId="4" fontId="4" fillId="0" borderId="0" xfId="0" applyNumberFormat="1" applyFont="1"/>
    <xf numFmtId="4" fontId="2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6" fillId="3" borderId="1" xfId="5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4</xdr:row>
      <xdr:rowOff>188935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P41"/>
  <sheetViews>
    <sheetView showGridLines="0" tabSelected="1" zoomScale="115" zoomScaleNormal="115" workbookViewId="0">
      <selection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3" width="19" style="1" bestFit="1" customWidth="1"/>
    <col min="4" max="5" width="17.42578125" style="1" customWidth="1"/>
    <col min="6" max="7" width="18.85546875" style="1" customWidth="1"/>
    <col min="8" max="10" width="17.140625" style="1" customWidth="1"/>
    <col min="11" max="11" width="17.140625" style="15" customWidth="1"/>
    <col min="12" max="12" width="52.140625" style="1" customWidth="1"/>
    <col min="13" max="15" width="16.85546875" style="1" bestFit="1" customWidth="1"/>
    <col min="16" max="16" width="13" style="1" bestFit="1" customWidth="1"/>
    <col min="17" max="25" width="11.42578125" style="1"/>
    <col min="26" max="26" width="11.42578125" style="1" customWidth="1"/>
    <col min="27" max="16384" width="11.42578125" style="1"/>
  </cols>
  <sheetData>
    <row r="1" spans="1:16" ht="24" customHeigh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18"/>
      <c r="L1" s="15"/>
    </row>
    <row r="2" spans="1:16" ht="15.7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9"/>
    </row>
    <row r="3" spans="1:16" ht="15.75" customHeight="1" x14ac:dyDescent="0.2">
      <c r="C3" s="2"/>
      <c r="D3" s="2"/>
      <c r="E3" s="2"/>
      <c r="F3" s="2"/>
      <c r="G3" s="2"/>
      <c r="H3" s="2"/>
      <c r="I3" s="2"/>
      <c r="J3" s="2"/>
      <c r="K3" s="17"/>
      <c r="L3" s="2"/>
      <c r="M3" s="9"/>
      <c r="N3" s="5"/>
    </row>
    <row r="4" spans="1:16" s="9" customFormat="1" ht="27" customHeight="1" x14ac:dyDescent="0.2">
      <c r="A4" s="37" t="s">
        <v>69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27"/>
    </row>
    <row r="5" spans="1:16" ht="15" customHeight="1" x14ac:dyDescent="0.2">
      <c r="A5" s="6"/>
      <c r="C5" s="2"/>
      <c r="D5" s="2"/>
      <c r="E5" s="2"/>
      <c r="F5" s="2"/>
      <c r="G5" s="2"/>
      <c r="H5" s="2"/>
      <c r="I5" s="2"/>
      <c r="J5" s="2"/>
      <c r="K5" s="17"/>
      <c r="L5" s="2"/>
      <c r="M5" s="5"/>
    </row>
    <row r="6" spans="1:16" s="14" customFormat="1" ht="15" customHeight="1" x14ac:dyDescent="0.2">
      <c r="A6" s="6" t="s">
        <v>71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  <c r="M6" s="28"/>
    </row>
    <row r="7" spans="1:16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16" s="9" customFormat="1" ht="21.75" customHeight="1" x14ac:dyDescent="0.2">
      <c r="A8" s="38" t="s">
        <v>31</v>
      </c>
      <c r="B8" s="40" t="s">
        <v>32</v>
      </c>
      <c r="C8" s="41" t="s">
        <v>33</v>
      </c>
      <c r="D8" s="41"/>
      <c r="E8" s="41"/>
      <c r="F8" s="42" t="s">
        <v>34</v>
      </c>
      <c r="G8" s="43"/>
      <c r="H8" s="43"/>
      <c r="I8" s="43"/>
      <c r="J8" s="43"/>
      <c r="K8" s="44"/>
      <c r="L8" s="38" t="s">
        <v>30</v>
      </c>
    </row>
    <row r="9" spans="1:16" s="9" customFormat="1" ht="46.5" customHeight="1" x14ac:dyDescent="0.2">
      <c r="A9" s="39"/>
      <c r="B9" s="40"/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40</v>
      </c>
      <c r="I9" s="31" t="s">
        <v>77</v>
      </c>
      <c r="J9" s="31" t="s">
        <v>78</v>
      </c>
      <c r="K9" s="19" t="s">
        <v>41</v>
      </c>
      <c r="L9" s="39"/>
    </row>
    <row r="10" spans="1:16" s="15" customFormat="1" ht="11.25" x14ac:dyDescent="0.2">
      <c r="A10" s="20" t="s">
        <v>0</v>
      </c>
      <c r="B10" s="20" t="s">
        <v>43</v>
      </c>
      <c r="C10" s="21">
        <v>53452735710</v>
      </c>
      <c r="D10" s="21">
        <v>1019655045</v>
      </c>
      <c r="E10" s="22">
        <v>52433080665</v>
      </c>
      <c r="F10" s="22">
        <v>52423557990</v>
      </c>
      <c r="G10" s="22">
        <v>5829574</v>
      </c>
      <c r="H10" s="22">
        <v>38616917678</v>
      </c>
      <c r="I10" s="22"/>
      <c r="J10" s="22"/>
      <c r="K10" s="22">
        <v>13800810738</v>
      </c>
      <c r="L10" s="20"/>
    </row>
    <row r="11" spans="1:16" s="15" customFormat="1" ht="11.25" x14ac:dyDescent="0.2">
      <c r="A11" s="20" t="s">
        <v>1</v>
      </c>
      <c r="B11" s="20" t="s">
        <v>44</v>
      </c>
      <c r="C11" s="21">
        <v>38810568927</v>
      </c>
      <c r="D11" s="21">
        <v>373059029</v>
      </c>
      <c r="E11" s="22">
        <v>38437509898</v>
      </c>
      <c r="F11" s="22">
        <v>38144000670</v>
      </c>
      <c r="G11" s="22">
        <v>0</v>
      </c>
      <c r="H11" s="22">
        <v>31356439224</v>
      </c>
      <c r="I11" s="22"/>
      <c r="J11" s="22"/>
      <c r="K11" s="22">
        <v>6787561446</v>
      </c>
      <c r="L11" s="20"/>
    </row>
    <row r="12" spans="1:16" s="15" customFormat="1" ht="78.75" x14ac:dyDescent="0.2">
      <c r="A12" s="20" t="s">
        <v>2</v>
      </c>
      <c r="B12" s="20" t="s">
        <v>45</v>
      </c>
      <c r="C12" s="21">
        <v>197205101225</v>
      </c>
      <c r="D12" s="21">
        <v>4147340060</v>
      </c>
      <c r="E12" s="22">
        <v>193057761165</v>
      </c>
      <c r="F12" s="22">
        <v>192948252534</v>
      </c>
      <c r="G12" s="22">
        <v>145454764</v>
      </c>
      <c r="H12" s="22">
        <v>152074698041</v>
      </c>
      <c r="I12" s="22">
        <v>5500000000</v>
      </c>
      <c r="J12" s="32">
        <v>46070</v>
      </c>
      <c r="K12" s="22">
        <f>40728099729-I12</f>
        <v>35228099729</v>
      </c>
      <c r="L12" s="29" t="s">
        <v>79</v>
      </c>
      <c r="M12" s="17"/>
      <c r="N12" s="33"/>
      <c r="O12" s="17"/>
      <c r="P12" s="26"/>
    </row>
    <row r="13" spans="1:16" s="15" customFormat="1" ht="11.25" x14ac:dyDescent="0.2">
      <c r="A13" s="20" t="s">
        <v>3</v>
      </c>
      <c r="B13" s="20" t="s">
        <v>46</v>
      </c>
      <c r="C13" s="21">
        <v>22298096658</v>
      </c>
      <c r="D13" s="21">
        <v>599850430</v>
      </c>
      <c r="E13" s="22">
        <v>21698246228</v>
      </c>
      <c r="F13" s="22">
        <v>21564519899</v>
      </c>
      <c r="G13" s="22">
        <v>1186790</v>
      </c>
      <c r="H13" s="22">
        <v>14280961114</v>
      </c>
      <c r="I13" s="22"/>
      <c r="J13" s="22"/>
      <c r="K13" s="22">
        <v>7282371995</v>
      </c>
      <c r="L13" s="20"/>
      <c r="N13" s="33"/>
    </row>
    <row r="14" spans="1:16" s="15" customFormat="1" ht="78.75" x14ac:dyDescent="0.2">
      <c r="A14" s="20" t="s">
        <v>4</v>
      </c>
      <c r="B14" s="20" t="s">
        <v>47</v>
      </c>
      <c r="C14" s="21">
        <v>24626320610</v>
      </c>
      <c r="D14" s="21">
        <v>602594376</v>
      </c>
      <c r="E14" s="22">
        <v>24023726234</v>
      </c>
      <c r="F14" s="22">
        <v>24023725828</v>
      </c>
      <c r="G14" s="22">
        <v>0</v>
      </c>
      <c r="H14" s="22">
        <v>15107829402</v>
      </c>
      <c r="I14" s="22">
        <v>4271986220</v>
      </c>
      <c r="J14" s="32">
        <v>46069</v>
      </c>
      <c r="K14" s="22">
        <f>8915896426-I14</f>
        <v>4643910206</v>
      </c>
      <c r="L14" s="29" t="s">
        <v>81</v>
      </c>
      <c r="N14" s="33"/>
    </row>
    <row r="15" spans="1:16" s="15" customFormat="1" ht="22.5" x14ac:dyDescent="0.2">
      <c r="A15" s="20" t="s">
        <v>5</v>
      </c>
      <c r="B15" s="20" t="s">
        <v>48</v>
      </c>
      <c r="C15" s="21">
        <v>41570626278</v>
      </c>
      <c r="D15" s="21">
        <v>1418199362</v>
      </c>
      <c r="E15" s="22">
        <v>40152426916</v>
      </c>
      <c r="F15" s="22">
        <v>40141836883</v>
      </c>
      <c r="G15" s="22">
        <v>54691</v>
      </c>
      <c r="H15" s="22">
        <v>34107625853</v>
      </c>
      <c r="I15" s="22"/>
      <c r="J15" s="22"/>
      <c r="K15" s="23">
        <v>6034156339</v>
      </c>
      <c r="L15" s="29" t="s">
        <v>70</v>
      </c>
    </row>
    <row r="16" spans="1:16" s="15" customFormat="1" ht="22.5" x14ac:dyDescent="0.2">
      <c r="A16" s="20" t="s">
        <v>6</v>
      </c>
      <c r="B16" s="20" t="s">
        <v>49</v>
      </c>
      <c r="C16" s="21">
        <v>40695035802</v>
      </c>
      <c r="D16" s="21">
        <v>520433764</v>
      </c>
      <c r="E16" s="22">
        <v>40174602038</v>
      </c>
      <c r="F16" s="22">
        <v>40174602038</v>
      </c>
      <c r="G16" s="22">
        <v>32798336</v>
      </c>
      <c r="H16" s="22">
        <v>17399957843</v>
      </c>
      <c r="I16" s="22"/>
      <c r="J16" s="22"/>
      <c r="K16" s="22">
        <v>22741845859</v>
      </c>
      <c r="L16" s="29" t="s">
        <v>72</v>
      </c>
    </row>
    <row r="17" spans="1:14" s="15" customFormat="1" ht="11.25" x14ac:dyDescent="0.2">
      <c r="A17" s="20" t="s">
        <v>7</v>
      </c>
      <c r="B17" s="20" t="s">
        <v>50</v>
      </c>
      <c r="C17" s="21">
        <v>47274514988</v>
      </c>
      <c r="D17" s="21">
        <v>999908950</v>
      </c>
      <c r="E17" s="22">
        <v>46274606038</v>
      </c>
      <c r="F17" s="22">
        <v>46255335145</v>
      </c>
      <c r="G17" s="22">
        <v>0</v>
      </c>
      <c r="H17" s="22">
        <v>27261323309</v>
      </c>
      <c r="I17" s="22"/>
      <c r="J17" s="22"/>
      <c r="K17" s="22">
        <v>18994011836</v>
      </c>
      <c r="L17" s="20"/>
    </row>
    <row r="18" spans="1:14" s="15" customFormat="1" ht="11.25" x14ac:dyDescent="0.2">
      <c r="A18" s="20" t="s">
        <v>8</v>
      </c>
      <c r="B18" s="20" t="s">
        <v>51</v>
      </c>
      <c r="C18" s="21">
        <v>66465393462</v>
      </c>
      <c r="D18" s="21">
        <v>950945986</v>
      </c>
      <c r="E18" s="22">
        <v>65514447476</v>
      </c>
      <c r="F18" s="22">
        <v>65511794454</v>
      </c>
      <c r="G18" s="22">
        <v>0</v>
      </c>
      <c r="H18" s="22">
        <v>38055659901</v>
      </c>
      <c r="I18" s="22"/>
      <c r="J18" s="22"/>
      <c r="K18" s="22">
        <v>27456134553</v>
      </c>
      <c r="L18" s="20"/>
    </row>
    <row r="19" spans="1:14" s="15" customFormat="1" ht="11.25" x14ac:dyDescent="0.2">
      <c r="A19" s="20" t="s">
        <v>9</v>
      </c>
      <c r="B19" s="20" t="s">
        <v>52</v>
      </c>
      <c r="C19" s="21">
        <v>17222936110</v>
      </c>
      <c r="D19" s="21">
        <v>279999181</v>
      </c>
      <c r="E19" s="22">
        <v>16942936929</v>
      </c>
      <c r="F19" s="22">
        <v>16942936929</v>
      </c>
      <c r="G19" s="22">
        <v>35091241</v>
      </c>
      <c r="H19" s="22">
        <v>15306859738</v>
      </c>
      <c r="I19" s="22"/>
      <c r="J19" s="22"/>
      <c r="K19" s="22">
        <v>1600985950</v>
      </c>
      <c r="L19" s="25"/>
    </row>
    <row r="20" spans="1:14" s="15" customFormat="1" ht="11.25" x14ac:dyDescent="0.2">
      <c r="A20" s="20" t="s">
        <v>10</v>
      </c>
      <c r="B20" s="20" t="s">
        <v>53</v>
      </c>
      <c r="C20" s="21">
        <v>1100471693</v>
      </c>
      <c r="D20" s="21">
        <v>9568720</v>
      </c>
      <c r="E20" s="22">
        <v>1090902973</v>
      </c>
      <c r="F20" s="22">
        <v>1090902973</v>
      </c>
      <c r="G20" s="22">
        <v>0</v>
      </c>
      <c r="H20" s="22">
        <v>224490017</v>
      </c>
      <c r="I20" s="22"/>
      <c r="J20" s="22"/>
      <c r="K20" s="22">
        <v>866412956</v>
      </c>
      <c r="L20" s="20"/>
    </row>
    <row r="21" spans="1:14" s="15" customFormat="1" ht="11.25" x14ac:dyDescent="0.2">
      <c r="A21" s="20" t="s">
        <v>11</v>
      </c>
      <c r="B21" s="20" t="s">
        <v>54</v>
      </c>
      <c r="C21" s="21">
        <v>255650793635</v>
      </c>
      <c r="D21" s="21">
        <v>7694784366</v>
      </c>
      <c r="E21" s="22">
        <v>247956009269</v>
      </c>
      <c r="F21" s="22">
        <v>247893894874</v>
      </c>
      <c r="G21" s="22">
        <v>664881244</v>
      </c>
      <c r="H21" s="22">
        <v>197770892831</v>
      </c>
      <c r="I21" s="22"/>
      <c r="J21" s="22"/>
      <c r="K21" s="22">
        <v>49458120799</v>
      </c>
      <c r="L21" s="20"/>
    </row>
    <row r="22" spans="1:14" s="15" customFormat="1" ht="11.25" x14ac:dyDescent="0.2">
      <c r="A22" s="20" t="s">
        <v>12</v>
      </c>
      <c r="B22" s="20" t="s">
        <v>55</v>
      </c>
      <c r="C22" s="21">
        <v>236392689840</v>
      </c>
      <c r="D22" s="21">
        <v>5722210113</v>
      </c>
      <c r="E22" s="22">
        <v>230670479727</v>
      </c>
      <c r="F22" s="22">
        <v>230583387865</v>
      </c>
      <c r="G22" s="22">
        <v>290363529</v>
      </c>
      <c r="H22" s="22">
        <v>183724108862</v>
      </c>
      <c r="I22" s="22"/>
      <c r="J22" s="22"/>
      <c r="K22" s="22">
        <v>46568915474</v>
      </c>
      <c r="L22" s="20"/>
    </row>
    <row r="23" spans="1:14" s="15" customFormat="1" ht="11.25" x14ac:dyDescent="0.2">
      <c r="A23" s="20" t="s">
        <v>13</v>
      </c>
      <c r="B23" s="20" t="s">
        <v>56</v>
      </c>
      <c r="C23" s="21">
        <v>45573624638</v>
      </c>
      <c r="D23" s="21">
        <v>1279307124</v>
      </c>
      <c r="E23" s="22">
        <v>44294317514</v>
      </c>
      <c r="F23" s="22">
        <v>44293340980</v>
      </c>
      <c r="G23" s="22">
        <v>305198142</v>
      </c>
      <c r="H23" s="22">
        <v>14218107712</v>
      </c>
      <c r="I23" s="22"/>
      <c r="J23" s="22"/>
      <c r="K23" s="22">
        <v>29770035126</v>
      </c>
      <c r="L23" s="20"/>
    </row>
    <row r="24" spans="1:14" s="15" customFormat="1" ht="11.25" x14ac:dyDescent="0.2">
      <c r="A24" s="20" t="s">
        <v>14</v>
      </c>
      <c r="B24" s="20" t="s">
        <v>57</v>
      </c>
      <c r="C24" s="21">
        <v>142912427750</v>
      </c>
      <c r="D24" s="21">
        <v>6787042831</v>
      </c>
      <c r="E24" s="22">
        <v>136125384919</v>
      </c>
      <c r="F24" s="22">
        <v>136105545956</v>
      </c>
      <c r="G24" s="22">
        <v>0</v>
      </c>
      <c r="H24" s="22">
        <v>95778803138</v>
      </c>
      <c r="I24" s="22"/>
      <c r="J24" s="22"/>
      <c r="K24" s="22">
        <v>40326742818</v>
      </c>
      <c r="L24" s="20"/>
    </row>
    <row r="25" spans="1:14" s="15" customFormat="1" ht="11.25" x14ac:dyDescent="0.2">
      <c r="A25" s="20" t="s">
        <v>15</v>
      </c>
      <c r="B25" s="20" t="s">
        <v>58</v>
      </c>
      <c r="C25" s="21">
        <v>13235289511</v>
      </c>
      <c r="D25" s="21">
        <v>918562473</v>
      </c>
      <c r="E25" s="22">
        <v>12316727038</v>
      </c>
      <c r="F25" s="22">
        <v>12306295727</v>
      </c>
      <c r="G25" s="22">
        <v>0</v>
      </c>
      <c r="H25" s="22">
        <v>7774825652</v>
      </c>
      <c r="I25" s="22"/>
      <c r="J25" s="22"/>
      <c r="K25" s="22">
        <v>4531470075</v>
      </c>
      <c r="L25" s="20"/>
    </row>
    <row r="26" spans="1:14" s="15" customFormat="1" ht="11.25" x14ac:dyDescent="0.2">
      <c r="A26" s="20" t="s">
        <v>16</v>
      </c>
      <c r="B26" s="20" t="s">
        <v>59</v>
      </c>
      <c r="C26" s="21">
        <v>141945436011</v>
      </c>
      <c r="D26" s="21">
        <v>5069370569</v>
      </c>
      <c r="E26" s="22">
        <v>136876065442</v>
      </c>
      <c r="F26" s="22">
        <v>136861949384</v>
      </c>
      <c r="G26" s="22">
        <v>163809434</v>
      </c>
      <c r="H26" s="22">
        <v>110217700580</v>
      </c>
      <c r="I26" s="22"/>
      <c r="J26" s="22"/>
      <c r="K26" s="22">
        <v>26480439370</v>
      </c>
      <c r="L26" s="20"/>
    </row>
    <row r="27" spans="1:14" s="15" customFormat="1" ht="11.25" x14ac:dyDescent="0.2">
      <c r="A27" s="20" t="s">
        <v>17</v>
      </c>
      <c r="B27" s="20" t="s">
        <v>60</v>
      </c>
      <c r="C27" s="21">
        <v>30512503078</v>
      </c>
      <c r="D27" s="21">
        <v>1294462529</v>
      </c>
      <c r="E27" s="22">
        <v>29218040549</v>
      </c>
      <c r="F27" s="22">
        <v>29203106241</v>
      </c>
      <c r="G27" s="22">
        <v>0</v>
      </c>
      <c r="H27" s="22">
        <v>23999573206</v>
      </c>
      <c r="I27" s="22"/>
      <c r="J27" s="22"/>
      <c r="K27" s="22">
        <v>5203533035</v>
      </c>
      <c r="L27" s="20"/>
    </row>
    <row r="28" spans="1:14" s="15" customFormat="1" ht="11.25" x14ac:dyDescent="0.2">
      <c r="A28" s="20" t="s">
        <v>18</v>
      </c>
      <c r="B28" s="20" t="s">
        <v>61</v>
      </c>
      <c r="C28" s="21">
        <v>197389125027</v>
      </c>
      <c r="D28" s="21">
        <v>2932227965</v>
      </c>
      <c r="E28" s="22">
        <v>194456897062</v>
      </c>
      <c r="F28" s="22">
        <v>194454279890</v>
      </c>
      <c r="G28" s="22">
        <v>371167374</v>
      </c>
      <c r="H28" s="22">
        <v>154710883819</v>
      </c>
      <c r="I28" s="22"/>
      <c r="J28" s="22"/>
      <c r="K28" s="22">
        <v>39372228697</v>
      </c>
      <c r="L28" s="30"/>
    </row>
    <row r="29" spans="1:14" s="15" customFormat="1" ht="22.5" x14ac:dyDescent="0.2">
      <c r="A29" s="20" t="s">
        <v>19</v>
      </c>
      <c r="B29" s="20" t="s">
        <v>62</v>
      </c>
      <c r="C29" s="21">
        <v>237301684168</v>
      </c>
      <c r="D29" s="21">
        <v>9264710019</v>
      </c>
      <c r="E29" s="22">
        <v>228036974149</v>
      </c>
      <c r="F29" s="22">
        <v>227958214526</v>
      </c>
      <c r="G29" s="21">
        <v>124495649</v>
      </c>
      <c r="H29" s="22">
        <v>196254633016</v>
      </c>
      <c r="I29" s="22"/>
      <c r="J29" s="22"/>
      <c r="K29" s="21">
        <v>31579085861</v>
      </c>
      <c r="L29" s="29" t="s">
        <v>73</v>
      </c>
      <c r="M29" s="26"/>
      <c r="N29" s="26"/>
    </row>
    <row r="30" spans="1:14" s="15" customFormat="1" ht="11.25" x14ac:dyDescent="0.2">
      <c r="A30" s="20" t="s">
        <v>20</v>
      </c>
      <c r="B30" s="20" t="s">
        <v>63</v>
      </c>
      <c r="C30" s="21">
        <v>274244647658</v>
      </c>
      <c r="D30" s="21">
        <v>8683855435</v>
      </c>
      <c r="E30" s="22">
        <v>265560792223</v>
      </c>
      <c r="F30" s="22">
        <v>265555486193</v>
      </c>
      <c r="G30" s="22">
        <v>1361662888</v>
      </c>
      <c r="H30" s="22">
        <v>242204147903</v>
      </c>
      <c r="I30" s="22"/>
      <c r="J30" s="22"/>
      <c r="K30" s="22">
        <v>21989675402</v>
      </c>
      <c r="L30" s="24"/>
    </row>
    <row r="31" spans="1:14" s="15" customFormat="1" ht="22.5" x14ac:dyDescent="0.2">
      <c r="A31" s="20" t="s">
        <v>21</v>
      </c>
      <c r="B31" s="20" t="s">
        <v>62</v>
      </c>
      <c r="C31" s="21">
        <v>869617761878</v>
      </c>
      <c r="D31" s="21">
        <v>14279438799</v>
      </c>
      <c r="E31" s="22">
        <v>855338323079</v>
      </c>
      <c r="F31" s="22">
        <v>855034258154</v>
      </c>
      <c r="G31" s="22">
        <v>393173694</v>
      </c>
      <c r="H31" s="22">
        <v>760200808171</v>
      </c>
      <c r="I31" s="22"/>
      <c r="J31" s="22"/>
      <c r="K31" s="22">
        <v>94440276289</v>
      </c>
      <c r="L31" s="29" t="s">
        <v>75</v>
      </c>
      <c r="M31" s="26"/>
      <c r="N31" s="26"/>
    </row>
    <row r="32" spans="1:14" s="15" customFormat="1" ht="22.5" x14ac:dyDescent="0.2">
      <c r="A32" s="20" t="s">
        <v>22</v>
      </c>
      <c r="B32" s="20" t="s">
        <v>64</v>
      </c>
      <c r="C32" s="21">
        <v>6418941946</v>
      </c>
      <c r="D32" s="21">
        <v>560812997</v>
      </c>
      <c r="E32" s="22">
        <v>5858128949</v>
      </c>
      <c r="F32" s="22">
        <v>5847005593</v>
      </c>
      <c r="G32" s="22">
        <v>0</v>
      </c>
      <c r="H32" s="22">
        <v>5002500000</v>
      </c>
      <c r="I32" s="22"/>
      <c r="J32" s="22"/>
      <c r="K32" s="22">
        <v>844505593</v>
      </c>
      <c r="L32" s="29" t="s">
        <v>76</v>
      </c>
    </row>
    <row r="33" spans="1:14" s="15" customFormat="1" ht="11.25" customHeight="1" x14ac:dyDescent="0.2">
      <c r="A33" s="20" t="s">
        <v>23</v>
      </c>
      <c r="B33" s="20" t="s">
        <v>65</v>
      </c>
      <c r="C33" s="21">
        <v>3633879086</v>
      </c>
      <c r="D33" s="21">
        <v>87681590</v>
      </c>
      <c r="E33" s="22">
        <v>3546197496</v>
      </c>
      <c r="F33" s="22">
        <v>3546197496</v>
      </c>
      <c r="G33" s="22">
        <v>0</v>
      </c>
      <c r="H33" s="22">
        <v>24151028</v>
      </c>
      <c r="I33" s="22"/>
      <c r="J33" s="22"/>
      <c r="K33" s="22">
        <v>3522046468</v>
      </c>
      <c r="L33" s="24"/>
    </row>
    <row r="34" spans="1:14" s="15" customFormat="1" ht="11.25" x14ac:dyDescent="0.2">
      <c r="A34" s="20" t="s">
        <v>24</v>
      </c>
      <c r="B34" s="20" t="s">
        <v>66</v>
      </c>
      <c r="C34" s="21">
        <v>5456939942</v>
      </c>
      <c r="D34" s="21">
        <v>361787891</v>
      </c>
      <c r="E34" s="22">
        <v>5095152051</v>
      </c>
      <c r="F34" s="22">
        <v>5093298579</v>
      </c>
      <c r="G34" s="22">
        <v>0</v>
      </c>
      <c r="H34" s="22">
        <v>987845159</v>
      </c>
      <c r="I34" s="22"/>
      <c r="J34" s="22"/>
      <c r="K34" s="22">
        <v>4105453420</v>
      </c>
      <c r="L34" s="24"/>
    </row>
    <row r="35" spans="1:14" s="15" customFormat="1" ht="11.25" x14ac:dyDescent="0.2">
      <c r="A35" s="20" t="s">
        <v>42</v>
      </c>
      <c r="B35" s="20" t="s">
        <v>65</v>
      </c>
      <c r="C35" s="21">
        <v>57664688</v>
      </c>
      <c r="D35" s="21">
        <v>850332</v>
      </c>
      <c r="E35" s="22">
        <v>56814356</v>
      </c>
      <c r="F35" s="22">
        <v>56814356</v>
      </c>
      <c r="G35" s="22">
        <v>0</v>
      </c>
      <c r="H35" s="22">
        <v>0</v>
      </c>
      <c r="I35" s="22"/>
      <c r="J35" s="22"/>
      <c r="K35" s="22">
        <v>56814356</v>
      </c>
      <c r="L35" s="24"/>
    </row>
    <row r="36" spans="1:14" s="15" customFormat="1" ht="22.5" x14ac:dyDescent="0.2">
      <c r="A36" s="20" t="s">
        <v>25</v>
      </c>
      <c r="B36" s="20" t="s">
        <v>64</v>
      </c>
      <c r="C36" s="21">
        <v>494975083837</v>
      </c>
      <c r="D36" s="21">
        <v>8434883662</v>
      </c>
      <c r="E36" s="22">
        <v>486540200175</v>
      </c>
      <c r="F36" s="22">
        <v>486220169090</v>
      </c>
      <c r="G36" s="22">
        <v>314220036</v>
      </c>
      <c r="H36" s="22">
        <v>407755716114</v>
      </c>
      <c r="I36" s="22"/>
      <c r="J36" s="22"/>
      <c r="K36" s="22">
        <v>78150232940</v>
      </c>
      <c r="L36" s="29" t="s">
        <v>74</v>
      </c>
    </row>
    <row r="37" spans="1:14" s="16" customFormat="1" ht="78.75" x14ac:dyDescent="0.25">
      <c r="A37" s="20" t="s">
        <v>26</v>
      </c>
      <c r="B37" s="20" t="s">
        <v>67</v>
      </c>
      <c r="C37" s="21">
        <v>237037912097</v>
      </c>
      <c r="D37" s="21">
        <v>2804096546</v>
      </c>
      <c r="E37" s="22">
        <v>234233815551</v>
      </c>
      <c r="F37" s="22">
        <v>234186574030</v>
      </c>
      <c r="G37" s="22">
        <v>0</v>
      </c>
      <c r="H37" s="22">
        <v>0</v>
      </c>
      <c r="I37" s="22">
        <v>185831299793</v>
      </c>
      <c r="J37" s="32">
        <v>46070</v>
      </c>
      <c r="K37" s="23">
        <f>234186574030-I37</f>
        <v>48355274237</v>
      </c>
      <c r="L37" s="30" t="s">
        <v>80</v>
      </c>
    </row>
    <row r="38" spans="1:14" s="16" customFormat="1" ht="67.5" x14ac:dyDescent="0.25">
      <c r="A38" s="20" t="s">
        <v>27</v>
      </c>
      <c r="B38" s="20" t="s">
        <v>68</v>
      </c>
      <c r="C38" s="21">
        <v>271526160573</v>
      </c>
      <c r="D38" s="21">
        <v>3636120445</v>
      </c>
      <c r="E38" s="22">
        <v>267890040128</v>
      </c>
      <c r="F38" s="22">
        <v>267801690705</v>
      </c>
      <c r="G38" s="22">
        <v>202822826</v>
      </c>
      <c r="H38" s="22">
        <v>0</v>
      </c>
      <c r="I38" s="22">
        <v>216561845460</v>
      </c>
      <c r="J38" s="32">
        <v>45713</v>
      </c>
      <c r="K38" s="23">
        <f>267598867879-I38</f>
        <v>51037022419</v>
      </c>
      <c r="L38" s="29" t="s">
        <v>82</v>
      </c>
    </row>
    <row r="39" spans="1:14" s="16" customFormat="1" ht="11.25" x14ac:dyDescent="0.25">
      <c r="A39" s="20" t="s">
        <v>28</v>
      </c>
      <c r="B39" s="20" t="s">
        <v>66</v>
      </c>
      <c r="C39" s="21">
        <v>388491389275</v>
      </c>
      <c r="D39" s="21">
        <v>6488876163</v>
      </c>
      <c r="E39" s="22">
        <v>382002513112</v>
      </c>
      <c r="F39" s="22">
        <v>381859463565</v>
      </c>
      <c r="G39" s="22">
        <v>160454103</v>
      </c>
      <c r="H39" s="22">
        <v>276933592157</v>
      </c>
      <c r="I39" s="22"/>
      <c r="J39" s="22"/>
      <c r="K39" s="22">
        <v>104765417305</v>
      </c>
      <c r="L39" s="30"/>
    </row>
    <row r="40" spans="1:14" s="15" customFormat="1" ht="14.25" customHeight="1" x14ac:dyDescent="0.2">
      <c r="A40" s="34" t="s">
        <v>29</v>
      </c>
      <c r="B40" s="35"/>
      <c r="C40" s="7">
        <f>SUM(C10:C39)</f>
        <v>4403095756101</v>
      </c>
      <c r="D40" s="7">
        <f t="shared" ref="D40:H40" si="0">SUM(D10:D39)</f>
        <v>97222636752</v>
      </c>
      <c r="E40" s="7">
        <f t="shared" si="0"/>
        <v>4305873119349</v>
      </c>
      <c r="F40" s="7">
        <f t="shared" si="0"/>
        <v>4304082438547</v>
      </c>
      <c r="G40" s="7">
        <f>SUM(G10:G39)</f>
        <v>4572664315</v>
      </c>
      <c r="H40" s="7">
        <f t="shared" si="0"/>
        <v>3061351051468</v>
      </c>
      <c r="I40" s="7"/>
      <c r="J40" s="7"/>
      <c r="K40" s="7">
        <f>SUM(K10:K39)</f>
        <v>825993591291</v>
      </c>
      <c r="N40" s="26"/>
    </row>
    <row r="41" spans="1:14" ht="15" customHeight="1" x14ac:dyDescent="0.2">
      <c r="C41" s="5"/>
      <c r="D41" s="5"/>
      <c r="E41" s="5"/>
      <c r="F41" s="5"/>
      <c r="G41" s="5"/>
      <c r="H41" s="5"/>
      <c r="I41" s="5"/>
      <c r="J41" s="5"/>
      <c r="K41" s="1"/>
      <c r="L41" s="5"/>
      <c r="N41" s="5"/>
    </row>
  </sheetData>
  <mergeCells count="8">
    <mergeCell ref="A40:B40"/>
    <mergeCell ref="A2:L2"/>
    <mergeCell ref="A4:L4"/>
    <mergeCell ref="A8:A9"/>
    <mergeCell ref="B8:B9"/>
    <mergeCell ref="C8:E8"/>
    <mergeCell ref="F8:K8"/>
    <mergeCell ref="L8:L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2</szd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3.xml><?xml version="1.0" encoding="utf-8"?>
<ds:datastoreItem xmlns:ds="http://schemas.openxmlformats.org/officeDocument/2006/customXml" ds:itemID="{E36013F8-57B5-404E-AD95-976794C61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2026-03-03T19:44:35Z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