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codeName="ThisWorkbook"/>
  <mc:AlternateContent xmlns:mc="http://schemas.openxmlformats.org/markup-compatibility/2006">
    <mc:Choice Requires="x15">
      <x15ac:absPath xmlns:x15ac="http://schemas.microsoft.com/office/spreadsheetml/2010/11/ac" url="https://eadres-my.sharepoint.com/personal/amanda_buitrago_adres_gov_co/Documents/2022/DIES/PAIA2022/Planes Publicados/"/>
    </mc:Choice>
  </mc:AlternateContent>
  <xr:revisionPtr revIDLastSave="0" documentId="8_{9C3AAB43-5C8F-4B62-AC50-B838FFDE5AB6}" xr6:coauthVersionLast="43" xr6:coauthVersionMax="43" xr10:uidLastSave="{00000000-0000-0000-0000-000000000000}"/>
  <bookViews>
    <workbookView xWindow="-120" yWindow="-120" windowWidth="29040" windowHeight="15840" xr2:uid="{00000000-000D-0000-FFFF-FFFF00000000}"/>
  </bookViews>
  <sheets>
    <sheet name="Plan de Accion Anual - PAIA" sheetId="1" r:id="rId1"/>
    <sheet name="Diccionario de datos" sheetId="2" r:id="rId2"/>
    <sheet name="Plan Estratégico" sheetId="3" state="hidden" r:id="rId3"/>
    <sheet name="Listas" sheetId="4" r:id="rId4"/>
  </sheets>
  <externalReferences>
    <externalReference r:id="rId5"/>
    <externalReference r:id="rId6"/>
    <externalReference r:id="rId7"/>
    <externalReference r:id="rId8"/>
    <externalReference r:id="rId9"/>
    <externalReference r:id="rId10"/>
  </externalReferences>
  <definedNames>
    <definedName name="_xlnm._FilterDatabase" localSheetId="0" hidden="1">'Plan de Accion Anual - PAIA'!$G$8:$M$9</definedName>
    <definedName name="ComCinco">Listas!$W$3:$W$7</definedName>
    <definedName name="ComCuatro">Listas!$U$3:$U$7</definedName>
    <definedName name="ComDos">Listas!$Q$3:$Q$5</definedName>
    <definedName name="Componentes" localSheetId="2">Listas!$L$2:$L$8</definedName>
    <definedName name="Componentes">Listas!$L$2:$L$8</definedName>
    <definedName name="ComSeis">Listas!$Y$3</definedName>
    <definedName name="ComTres">Listas!$S$3:$S$5</definedName>
    <definedName name="ComUno">Listas!$O$3:$O$7</definedName>
    <definedName name="DAF">Listas!$AD$7:$AD$13</definedName>
    <definedName name="Dependencia" localSheetId="2">Listas!$AA$2:$AA$9</definedName>
    <definedName name="Dependencia">Listas!$AA$2:$AA$10</definedName>
    <definedName name="DG">Listas!$AD$6</definedName>
    <definedName name="DGRFS">Listas!$AD$14:$AD$15</definedName>
    <definedName name="DGTIC">Listas!$AD$2:$AD$3</definedName>
    <definedName name="DLYG">Listas!$AD$16:$AD$18</definedName>
    <definedName name="DOP">Listas!$AD$16:$AD$18</definedName>
    <definedName name="Lideres">Listas!$AE$2:$AE$10</definedName>
    <definedName name="NA">Listas!$L$8</definedName>
    <definedName name="OAJ">Listas!$AD$19</definedName>
    <definedName name="OAPCR">Listas!$AD$4:$AD$5</definedName>
    <definedName name="ObjCinco">Listas!$H$13</definedName>
    <definedName name="ObjCuatro">Listas!$H$10:$H$12</definedName>
    <definedName name="ObjDiez">Listas!$H$18</definedName>
    <definedName name="ObjDos">Listas!$H$5:$H$7</definedName>
    <definedName name="ObjNueve">Listas!$H$17</definedName>
    <definedName name="ObjOcho">Listas!$H$16</definedName>
    <definedName name="ObjSeis">Listas!$H$14</definedName>
    <definedName name="ObjSiete">Listas!$H$15</definedName>
    <definedName name="ObjTres">Listas!$H$8:$H$9</definedName>
    <definedName name="ObjUno">Listas!$H$2:$H$4</definedName>
    <definedName name="OCI">Listas!$AD$20</definedName>
    <definedName name="PerCuatro">Listas!$E$11</definedName>
    <definedName name="PerDos">Listas!$E$5:$E$9</definedName>
    <definedName name="Perspectiva" localSheetId="2">Listas!$A$2:$A$5</definedName>
    <definedName name="Perspectiva">Listas!$A$2:$A$5</definedName>
    <definedName name="PerTres">Listas!$E$10</definedName>
    <definedName name="PerUno">Listas!$E$2:$E$4</definedName>
    <definedName name="UsuariosEureka">Listas!$AF$2:$AF$86</definedName>
  </definedNames>
  <calcPr calcId="191028"/>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11" roundtripDataSignature="AMtx7mgI14nFaIvt5ZGdf03hS/jwwtbcfg=="/>
    </ext>
  </extLst>
</workbook>
</file>

<file path=xl/calcChain.xml><?xml version="1.0" encoding="utf-8"?>
<calcChain xmlns="http://schemas.openxmlformats.org/spreadsheetml/2006/main">
  <c r="BF270" i="1" l="1"/>
  <c r="BB270" i="1"/>
  <c r="E270" i="1"/>
  <c r="C270" i="1"/>
  <c r="BF269" i="1"/>
  <c r="BB269" i="1"/>
  <c r="E269" i="1"/>
  <c r="C269" i="1"/>
  <c r="BF268" i="1"/>
  <c r="BB268" i="1"/>
  <c r="E268" i="1"/>
  <c r="C268" i="1"/>
  <c r="BF267" i="1" l="1"/>
  <c r="BB267" i="1"/>
  <c r="E267" i="1"/>
  <c r="C267" i="1"/>
  <c r="BF266" i="1" l="1"/>
  <c r="BB266" i="1"/>
  <c r="E266" i="1"/>
  <c r="C266" i="1"/>
  <c r="BF265" i="1"/>
  <c r="BB265" i="1"/>
  <c r="E265" i="1"/>
  <c r="C265" i="1"/>
  <c r="BF264" i="1"/>
  <c r="BB264" i="1"/>
  <c r="E264" i="1"/>
  <c r="C264" i="1"/>
  <c r="BF263" i="1"/>
  <c r="BB263" i="1"/>
  <c r="E263" i="1"/>
  <c r="C263" i="1"/>
  <c r="BF262" i="1"/>
  <c r="BB262" i="1"/>
  <c r="E262" i="1"/>
  <c r="C262" i="1"/>
  <c r="BF261" i="1"/>
  <c r="BB261" i="1"/>
  <c r="E261" i="1"/>
  <c r="C261" i="1"/>
  <c r="BF260" i="1"/>
  <c r="BB260" i="1"/>
  <c r="E260" i="1"/>
  <c r="C260" i="1"/>
  <c r="BF259" i="1"/>
  <c r="BB259" i="1"/>
  <c r="E259" i="1"/>
  <c r="C259" i="1"/>
  <c r="BF258" i="1"/>
  <c r="BB258" i="1"/>
  <c r="E258" i="1"/>
  <c r="C258" i="1"/>
  <c r="BF257" i="1"/>
  <c r="BB257" i="1"/>
  <c r="E257" i="1"/>
  <c r="C257" i="1"/>
  <c r="BF256" i="1"/>
  <c r="BB256" i="1"/>
  <c r="E256" i="1"/>
  <c r="C256" i="1"/>
  <c r="BF255" i="1"/>
  <c r="BB255" i="1"/>
  <c r="E255" i="1"/>
  <c r="C255" i="1"/>
  <c r="BF254" i="1"/>
  <c r="BB254" i="1"/>
  <c r="E254" i="1"/>
  <c r="C254" i="1"/>
  <c r="BF253" i="1"/>
  <c r="BB253" i="1"/>
  <c r="E253" i="1"/>
  <c r="C253" i="1"/>
  <c r="BF252" i="1"/>
  <c r="BB252" i="1"/>
  <c r="E252" i="1"/>
  <c r="C252" i="1"/>
  <c r="BF251" i="1"/>
  <c r="BB251" i="1"/>
  <c r="E251" i="1"/>
  <c r="C251" i="1"/>
  <c r="BF250" i="1"/>
  <c r="BB250" i="1"/>
  <c r="E250" i="1"/>
  <c r="C250" i="1"/>
  <c r="BF249" i="1"/>
  <c r="BB249" i="1"/>
  <c r="E249" i="1"/>
  <c r="C249" i="1"/>
  <c r="E248" i="1"/>
  <c r="C248" i="1"/>
  <c r="BF247" i="1"/>
  <c r="BB247" i="1"/>
  <c r="E247" i="1"/>
  <c r="C247" i="1"/>
  <c r="BF246" i="1"/>
  <c r="BB246" i="1"/>
  <c r="E246" i="1"/>
  <c r="C246" i="1"/>
  <c r="BF245" i="1"/>
  <c r="BB245" i="1"/>
  <c r="E245" i="1"/>
  <c r="C245" i="1"/>
  <c r="BF244" i="1"/>
  <c r="BB244" i="1"/>
  <c r="E244" i="1"/>
  <c r="C244" i="1"/>
  <c r="BF243" i="1"/>
  <c r="BB243" i="1"/>
  <c r="E243" i="1"/>
  <c r="C243" i="1"/>
  <c r="BF242" i="1"/>
  <c r="BB242" i="1"/>
  <c r="E242" i="1"/>
  <c r="C242" i="1"/>
  <c r="BF241" i="1"/>
  <c r="BB241" i="1"/>
  <c r="E241" i="1"/>
  <c r="C241" i="1"/>
  <c r="BF240" i="1"/>
  <c r="BB240" i="1"/>
  <c r="E240" i="1"/>
  <c r="C240" i="1"/>
  <c r="BF239" i="1"/>
  <c r="BB239" i="1"/>
  <c r="E239" i="1"/>
  <c r="C239" i="1"/>
  <c r="BF238" i="1"/>
  <c r="BB238" i="1"/>
  <c r="E238" i="1"/>
  <c r="C238" i="1"/>
  <c r="BF237" i="1"/>
  <c r="BB237" i="1"/>
  <c r="E237" i="1"/>
  <c r="C237" i="1"/>
  <c r="BF236" i="1"/>
  <c r="BB236" i="1"/>
  <c r="E236" i="1"/>
  <c r="C236" i="1"/>
  <c r="BF235" i="1"/>
  <c r="BB235" i="1"/>
  <c r="E235" i="1"/>
  <c r="C235" i="1"/>
  <c r="BF234" i="1"/>
  <c r="BB234" i="1"/>
  <c r="E234" i="1"/>
  <c r="C234" i="1"/>
  <c r="BF233" i="1"/>
  <c r="BB233" i="1"/>
  <c r="E233" i="1"/>
  <c r="C233" i="1"/>
  <c r="BF232" i="1"/>
  <c r="BB232" i="1"/>
  <c r="E232" i="1"/>
  <c r="C232" i="1"/>
  <c r="BF231" i="1"/>
  <c r="BB231" i="1"/>
  <c r="E231" i="1"/>
  <c r="C231" i="1"/>
  <c r="BF230" i="1"/>
  <c r="BB230" i="1"/>
  <c r="E230" i="1"/>
  <c r="C230" i="1"/>
  <c r="BF229" i="1"/>
  <c r="BB229" i="1"/>
  <c r="E229" i="1"/>
  <c r="C229" i="1"/>
  <c r="BF228" i="1"/>
  <c r="BB228" i="1"/>
  <c r="E228" i="1"/>
  <c r="C228" i="1"/>
  <c r="BF227" i="1"/>
  <c r="BB227" i="1"/>
  <c r="E227" i="1"/>
  <c r="C227" i="1"/>
  <c r="BF226" i="1"/>
  <c r="BB226" i="1"/>
  <c r="E226" i="1"/>
  <c r="C226" i="1"/>
  <c r="BF225" i="1"/>
  <c r="BB225" i="1"/>
  <c r="E225" i="1"/>
  <c r="C225" i="1"/>
  <c r="BF224" i="1"/>
  <c r="BB224" i="1"/>
  <c r="E224" i="1"/>
  <c r="C224" i="1"/>
  <c r="BF223" i="1"/>
  <c r="BB223" i="1"/>
  <c r="E223" i="1"/>
  <c r="C223" i="1"/>
  <c r="BF222" i="1"/>
  <c r="BB222" i="1"/>
  <c r="E222" i="1"/>
  <c r="C222" i="1"/>
  <c r="BF221" i="1"/>
  <c r="BB221" i="1"/>
  <c r="E221" i="1"/>
  <c r="C221" i="1"/>
  <c r="BF220" i="1"/>
  <c r="BB220" i="1"/>
  <c r="E220" i="1"/>
  <c r="C220" i="1"/>
  <c r="BF219" i="1"/>
  <c r="BB219" i="1"/>
  <c r="E219" i="1"/>
  <c r="C219" i="1"/>
  <c r="BF218" i="1"/>
  <c r="BB218" i="1"/>
  <c r="E218" i="1"/>
  <c r="C218" i="1"/>
  <c r="BF217" i="1"/>
  <c r="BB217" i="1"/>
  <c r="E217" i="1"/>
  <c r="C217" i="1"/>
  <c r="BF216" i="1" l="1"/>
  <c r="E216" i="1"/>
  <c r="C216" i="1"/>
  <c r="E151" i="1"/>
  <c r="E150" i="1"/>
  <c r="E149" i="1"/>
  <c r="E148" i="1"/>
  <c r="BF215" i="1"/>
  <c r="BB215" i="1"/>
  <c r="E215" i="1"/>
  <c r="C215" i="1"/>
  <c r="BF214" i="1"/>
  <c r="BB214" i="1"/>
  <c r="E214" i="1"/>
  <c r="C214" i="1"/>
  <c r="BF213" i="1"/>
  <c r="BB213" i="1"/>
  <c r="E213" i="1"/>
  <c r="C213" i="1"/>
  <c r="BF212" i="1"/>
  <c r="BB212" i="1"/>
  <c r="E212" i="1"/>
  <c r="C212" i="1"/>
  <c r="BF210" i="1"/>
  <c r="BB210" i="1"/>
  <c r="E210" i="1"/>
  <c r="C210" i="1"/>
  <c r="BF211" i="1"/>
  <c r="BB211" i="1"/>
  <c r="E211" i="1"/>
  <c r="C211" i="1"/>
  <c r="BF209" i="1"/>
  <c r="BB209" i="1"/>
  <c r="E209" i="1"/>
  <c r="C209" i="1"/>
  <c r="BF208" i="1"/>
  <c r="BB208" i="1"/>
  <c r="E208" i="1"/>
  <c r="C208" i="1"/>
  <c r="BB191" i="1"/>
  <c r="BB190" i="1"/>
  <c r="BB189" i="1"/>
  <c r="BB188" i="1"/>
  <c r="BB187" i="1"/>
  <c r="BB186" i="1"/>
  <c r="BB193" i="1"/>
  <c r="BB204" i="1"/>
  <c r="BB203" i="1"/>
  <c r="BB202" i="1"/>
  <c r="BB201" i="1"/>
  <c r="BB200" i="1"/>
  <c r="BB199" i="1"/>
  <c r="BB198" i="1"/>
  <c r="BB197" i="1"/>
  <c r="BB196" i="1"/>
  <c r="BB205" i="1"/>
  <c r="BB206" i="1"/>
  <c r="BF207" i="1" l="1"/>
  <c r="BB207" i="1"/>
  <c r="E207" i="1"/>
  <c r="C207" i="1"/>
  <c r="BF206" i="1"/>
  <c r="E206" i="1"/>
  <c r="C206" i="1"/>
  <c r="BF205" i="1"/>
  <c r="E205" i="1"/>
  <c r="C205" i="1"/>
  <c r="BF204" i="1"/>
  <c r="E204" i="1"/>
  <c r="C204" i="1"/>
  <c r="BF203" i="1"/>
  <c r="E203" i="1"/>
  <c r="C203" i="1"/>
  <c r="BF202" i="1"/>
  <c r="E202" i="1"/>
  <c r="C202" i="1"/>
  <c r="BF201" i="1"/>
  <c r="E201" i="1"/>
  <c r="C201" i="1"/>
  <c r="BF200" i="1"/>
  <c r="E200" i="1"/>
  <c r="C200" i="1"/>
  <c r="BF199" i="1"/>
  <c r="E199" i="1"/>
  <c r="C199" i="1"/>
  <c r="BF198" i="1"/>
  <c r="E198" i="1"/>
  <c r="C198" i="1"/>
  <c r="BF197" i="1"/>
  <c r="E197" i="1"/>
  <c r="C197" i="1"/>
  <c r="BF196" i="1"/>
  <c r="E196" i="1"/>
  <c r="C196" i="1"/>
  <c r="BF195" i="1"/>
  <c r="BB195" i="1"/>
  <c r="E195" i="1"/>
  <c r="C195" i="1"/>
  <c r="BF194" i="1"/>
  <c r="BB194" i="1"/>
  <c r="E194" i="1"/>
  <c r="C194" i="1"/>
  <c r="E193" i="1"/>
  <c r="C193" i="1"/>
  <c r="BF192" i="1"/>
  <c r="BB192" i="1"/>
  <c r="E192" i="1"/>
  <c r="C192" i="1"/>
  <c r="BF191" i="1"/>
  <c r="E191" i="1"/>
  <c r="C191" i="1"/>
  <c r="BF190" i="1"/>
  <c r="E190" i="1"/>
  <c r="C190" i="1"/>
  <c r="BF189" i="1"/>
  <c r="E189" i="1"/>
  <c r="C189" i="1"/>
  <c r="BF188" i="1"/>
  <c r="E188" i="1"/>
  <c r="C188" i="1"/>
  <c r="BF187" i="1"/>
  <c r="E187" i="1"/>
  <c r="C187" i="1"/>
  <c r="BF186" i="1"/>
  <c r="E186" i="1"/>
  <c r="C186" i="1"/>
  <c r="R183" i="1" l="1"/>
  <c r="R182" i="1"/>
  <c r="R180" i="1"/>
  <c r="BF185" i="1" l="1"/>
  <c r="BF184" i="1"/>
  <c r="BF183" i="1"/>
  <c r="BF182" i="1"/>
  <c r="BF181" i="1"/>
  <c r="BF180" i="1"/>
  <c r="BF179" i="1"/>
  <c r="BF173" i="1"/>
  <c r="BF172" i="1"/>
  <c r="BF171" i="1"/>
  <c r="BF170" i="1"/>
  <c r="BF169" i="1"/>
  <c r="BF168" i="1"/>
  <c r="BF167" i="1"/>
  <c r="BF166" i="1"/>
  <c r="BF165" i="1"/>
  <c r="BF164" i="1"/>
  <c r="BF163" i="1"/>
  <c r="BF162" i="1"/>
  <c r="BF161" i="1"/>
  <c r="BF160" i="1"/>
  <c r="BF159" i="1"/>
  <c r="BF158" i="1"/>
  <c r="BF157" i="1"/>
  <c r="BF156" i="1"/>
  <c r="BF155" i="1"/>
  <c r="BF154" i="1"/>
  <c r="E185" i="1"/>
  <c r="E184" i="1"/>
  <c r="E183" i="1"/>
  <c r="E182" i="1"/>
  <c r="E181" i="1"/>
  <c r="C185" i="1"/>
  <c r="C184" i="1"/>
  <c r="C183" i="1"/>
  <c r="C182" i="1"/>
  <c r="C181" i="1"/>
  <c r="E180" i="1"/>
  <c r="C180" i="1"/>
  <c r="E179" i="1"/>
  <c r="C179" i="1"/>
  <c r="BB173" i="1"/>
  <c r="BB172" i="1"/>
  <c r="BB171" i="1"/>
  <c r="BB170" i="1"/>
  <c r="BB168" i="1"/>
  <c r="BB167" i="1"/>
  <c r="BB166" i="1"/>
  <c r="BB165" i="1"/>
  <c r="BB164" i="1"/>
  <c r="BB163" i="1"/>
  <c r="BB162" i="1"/>
  <c r="BB161" i="1"/>
  <c r="BB160" i="1"/>
  <c r="BB159" i="1"/>
  <c r="BB158" i="1"/>
  <c r="BB157" i="1"/>
  <c r="BB156" i="1"/>
  <c r="BB155" i="1"/>
  <c r="BB154" i="1"/>
  <c r="BF153" i="1"/>
  <c r="BB153" i="1"/>
  <c r="BF152" i="1"/>
  <c r="BB152" i="1"/>
  <c r="BF82" i="1"/>
  <c r="BB82" i="1"/>
  <c r="E82" i="1"/>
  <c r="C82" i="1"/>
  <c r="BF81" i="1"/>
  <c r="BB81" i="1"/>
  <c r="E81" i="1"/>
  <c r="C81" i="1"/>
  <c r="BF80" i="1"/>
  <c r="BB80" i="1"/>
  <c r="E80" i="1"/>
  <c r="C80" i="1"/>
  <c r="BF79" i="1"/>
  <c r="BB79" i="1"/>
  <c r="E79" i="1"/>
  <c r="C79" i="1"/>
  <c r="BF78" i="1"/>
  <c r="BB78" i="1"/>
  <c r="E78" i="1"/>
  <c r="C78" i="1"/>
  <c r="BF77" i="1"/>
  <c r="BB77" i="1"/>
  <c r="E77" i="1"/>
  <c r="C77" i="1"/>
  <c r="BF76" i="1"/>
  <c r="BB76" i="1"/>
  <c r="E76" i="1"/>
  <c r="C76" i="1"/>
  <c r="BF75" i="1"/>
  <c r="BB75" i="1"/>
  <c r="E75" i="1"/>
  <c r="C75" i="1"/>
  <c r="BF74" i="1"/>
  <c r="BB74" i="1"/>
  <c r="E74" i="1"/>
  <c r="C74" i="1"/>
  <c r="BF73" i="1"/>
  <c r="BB73" i="1"/>
  <c r="E73" i="1"/>
  <c r="C73" i="1"/>
  <c r="BF72" i="1"/>
  <c r="BB72" i="1"/>
  <c r="E72" i="1"/>
  <c r="C72" i="1"/>
  <c r="BF71" i="1"/>
  <c r="BB71" i="1"/>
  <c r="E71" i="1"/>
  <c r="C71" i="1"/>
  <c r="BF70" i="1"/>
  <c r="BB70" i="1"/>
  <c r="E70" i="1"/>
  <c r="C70" i="1"/>
  <c r="BF69" i="1"/>
  <c r="BB69" i="1"/>
  <c r="E69" i="1"/>
  <c r="C69" i="1"/>
  <c r="BF68" i="1"/>
  <c r="BB68" i="1"/>
  <c r="E68" i="1"/>
  <c r="C68" i="1"/>
  <c r="BF67" i="1"/>
  <c r="BB67" i="1"/>
  <c r="E67" i="1"/>
  <c r="C67" i="1"/>
  <c r="BF66" i="1"/>
  <c r="BB66" i="1"/>
  <c r="E66" i="1"/>
  <c r="C66" i="1"/>
  <c r="BF65" i="1"/>
  <c r="BB65" i="1"/>
  <c r="E65" i="1"/>
  <c r="C65" i="1"/>
  <c r="BF64" i="1"/>
  <c r="BB64" i="1"/>
  <c r="E64" i="1"/>
  <c r="C64" i="1"/>
  <c r="BF63" i="1"/>
  <c r="BB63" i="1"/>
  <c r="E63" i="1"/>
  <c r="C63" i="1"/>
  <c r="BF62" i="1"/>
  <c r="BB62" i="1"/>
  <c r="E62" i="1"/>
  <c r="C62" i="1"/>
  <c r="BF61" i="1"/>
  <c r="BB61" i="1"/>
  <c r="E61" i="1"/>
  <c r="C61" i="1"/>
  <c r="BF60" i="1"/>
  <c r="BB60" i="1"/>
  <c r="E60" i="1"/>
  <c r="C60" i="1"/>
  <c r="BF59" i="1"/>
  <c r="BB59" i="1"/>
  <c r="E59" i="1"/>
  <c r="C59" i="1"/>
  <c r="BF58" i="1"/>
  <c r="BB58" i="1"/>
  <c r="E58" i="1"/>
  <c r="C58" i="1"/>
  <c r="BF57" i="1"/>
  <c r="BB57" i="1"/>
  <c r="E57" i="1"/>
  <c r="C57" i="1"/>
  <c r="BF56" i="1"/>
  <c r="BB56" i="1"/>
  <c r="E56" i="1"/>
  <c r="C56" i="1"/>
  <c r="BF55" i="1"/>
  <c r="BB55" i="1"/>
  <c r="E55" i="1"/>
  <c r="C55" i="1"/>
  <c r="BF54" i="1"/>
  <c r="BB54" i="1"/>
  <c r="E54" i="1"/>
  <c r="C54" i="1"/>
  <c r="BF53" i="1"/>
  <c r="BB53" i="1"/>
  <c r="E53" i="1"/>
  <c r="C53" i="1"/>
  <c r="BF52" i="1"/>
  <c r="BB52" i="1"/>
  <c r="E52" i="1"/>
  <c r="C52" i="1"/>
  <c r="BF51" i="1"/>
  <c r="BB51" i="1"/>
  <c r="E51" i="1"/>
  <c r="C51" i="1"/>
  <c r="BF50" i="1"/>
  <c r="BB50" i="1"/>
  <c r="E50" i="1"/>
  <c r="C50" i="1"/>
  <c r="BF49" i="1"/>
  <c r="BB49" i="1"/>
  <c r="E49" i="1"/>
  <c r="C49" i="1"/>
  <c r="BF48" i="1"/>
  <c r="BB48" i="1"/>
  <c r="E48" i="1"/>
  <c r="C48" i="1"/>
  <c r="BF47" i="1"/>
  <c r="BB47" i="1"/>
  <c r="E47" i="1"/>
  <c r="C47" i="1"/>
  <c r="BF46" i="1"/>
  <c r="BB46" i="1"/>
  <c r="E46" i="1"/>
  <c r="C46" i="1"/>
  <c r="BF45" i="1"/>
  <c r="BB45" i="1"/>
  <c r="E45" i="1"/>
  <c r="C45" i="1"/>
  <c r="BF44" i="1"/>
  <c r="BB44" i="1"/>
  <c r="E44" i="1"/>
  <c r="C44" i="1"/>
  <c r="BF43" i="1"/>
  <c r="BB43" i="1"/>
  <c r="E43" i="1"/>
  <c r="C43" i="1"/>
  <c r="BF42" i="1"/>
  <c r="BB42" i="1"/>
  <c r="E42" i="1"/>
  <c r="C42" i="1"/>
  <c r="BF41" i="1"/>
  <c r="BB41" i="1"/>
  <c r="E41" i="1"/>
  <c r="C41" i="1"/>
  <c r="BF40" i="1"/>
  <c r="BB40" i="1"/>
  <c r="E40" i="1"/>
  <c r="C40" i="1"/>
  <c r="BF39" i="1"/>
  <c r="BB39" i="1"/>
  <c r="E39" i="1"/>
  <c r="C39" i="1"/>
  <c r="BF38" i="1"/>
  <c r="BB38" i="1"/>
  <c r="E38" i="1"/>
  <c r="C38" i="1"/>
  <c r="BF37" i="1"/>
  <c r="BB37" i="1"/>
  <c r="E37" i="1"/>
  <c r="C37" i="1"/>
  <c r="BF36" i="1"/>
  <c r="BB36" i="1"/>
  <c r="E36" i="1"/>
  <c r="C36" i="1"/>
  <c r="BF35" i="1"/>
  <c r="BB35" i="1"/>
  <c r="E35" i="1"/>
  <c r="C35" i="1"/>
  <c r="BF34" i="1"/>
  <c r="BB34" i="1"/>
  <c r="E34" i="1"/>
  <c r="C34" i="1"/>
  <c r="BF33" i="1"/>
  <c r="BB33" i="1"/>
  <c r="E33" i="1"/>
  <c r="C33" i="1"/>
  <c r="BF32" i="1"/>
  <c r="BB32" i="1"/>
  <c r="E32" i="1"/>
  <c r="C32" i="1"/>
  <c r="BF31" i="1"/>
  <c r="BB31" i="1"/>
  <c r="E31" i="1"/>
  <c r="C31" i="1"/>
  <c r="BF30" i="1"/>
  <c r="BB30" i="1"/>
  <c r="E30" i="1"/>
  <c r="C30" i="1"/>
  <c r="BF29" i="1"/>
  <c r="BB29" i="1"/>
  <c r="E29" i="1"/>
  <c r="C29" i="1"/>
  <c r="BF28" i="1"/>
  <c r="BB28" i="1"/>
  <c r="E28" i="1"/>
  <c r="C28" i="1"/>
  <c r="BF27" i="1"/>
  <c r="BB27" i="1"/>
  <c r="E27" i="1"/>
  <c r="C27" i="1"/>
  <c r="BF26" i="1"/>
  <c r="BB26" i="1"/>
  <c r="E26" i="1"/>
  <c r="C26" i="1"/>
  <c r="BF25" i="1"/>
  <c r="BB25" i="1"/>
  <c r="E25" i="1"/>
  <c r="C25" i="1"/>
  <c r="BF24" i="1"/>
  <c r="BB24" i="1"/>
  <c r="E24" i="1"/>
  <c r="C24" i="1"/>
  <c r="BF23" i="1"/>
  <c r="BB23" i="1"/>
  <c r="E23" i="1"/>
  <c r="C23" i="1"/>
  <c r="BF22" i="1"/>
  <c r="BB22" i="1"/>
  <c r="E22" i="1"/>
  <c r="C22" i="1"/>
  <c r="BF21" i="1"/>
  <c r="BB21" i="1"/>
  <c r="E21" i="1"/>
  <c r="C21" i="1"/>
  <c r="BF20" i="1"/>
  <c r="BB20" i="1"/>
  <c r="E20" i="1"/>
  <c r="C20" i="1"/>
  <c r="BF19" i="1"/>
  <c r="BB19" i="1"/>
  <c r="E19" i="1"/>
  <c r="C19" i="1"/>
  <c r="BF18" i="1"/>
  <c r="BB18" i="1"/>
  <c r="E18" i="1"/>
  <c r="C18" i="1"/>
  <c r="BF17" i="1"/>
  <c r="BB17" i="1"/>
  <c r="E17" i="1"/>
  <c r="C17" i="1"/>
  <c r="BF16" i="1"/>
  <c r="BB16" i="1"/>
  <c r="E16" i="1"/>
  <c r="C16" i="1"/>
  <c r="BF15" i="1"/>
  <c r="BB15" i="1"/>
  <c r="E15" i="1"/>
  <c r="C15" i="1"/>
  <c r="BF14" i="1"/>
  <c r="BB14" i="1"/>
  <c r="E14" i="1"/>
  <c r="C14" i="1"/>
  <c r="BF13" i="1"/>
  <c r="BB13" i="1"/>
  <c r="E13" i="1"/>
  <c r="C13" i="1"/>
  <c r="BF12" i="1"/>
  <c r="BB12" i="1"/>
  <c r="E12" i="1"/>
  <c r="C12" i="1"/>
  <c r="BF11" i="1"/>
  <c r="BB11" i="1"/>
  <c r="E11" i="1"/>
  <c r="C11" i="1"/>
  <c r="BF10" i="1"/>
  <c r="BB10" i="1"/>
  <c r="E10" i="1"/>
  <c r="C10" i="1"/>
  <c r="BF95" i="1" l="1"/>
  <c r="BB95" i="1"/>
  <c r="BF94" i="1"/>
  <c r="BB94" i="1"/>
  <c r="BF93" i="1"/>
  <c r="BB93" i="1"/>
  <c r="BF92" i="1"/>
  <c r="BB92" i="1"/>
  <c r="BF91" i="1"/>
  <c r="BB91" i="1"/>
  <c r="BF90" i="1"/>
  <c r="BB90" i="1"/>
  <c r="BF89" i="1"/>
  <c r="BB89" i="1"/>
  <c r="BF88" i="1"/>
  <c r="BB88" i="1"/>
  <c r="BF87" i="1"/>
  <c r="BB87" i="1"/>
  <c r="BF178" i="1" l="1"/>
  <c r="BB178" i="1"/>
  <c r="BF177" i="1"/>
  <c r="BB177" i="1"/>
  <c r="BF176" i="1"/>
  <c r="BB176" i="1"/>
  <c r="E178" i="1"/>
  <c r="C178" i="1"/>
  <c r="E177" i="1"/>
  <c r="C177" i="1"/>
  <c r="E176" i="1"/>
  <c r="C176" i="1"/>
  <c r="BF175" i="1" l="1"/>
  <c r="BB175" i="1"/>
  <c r="E175" i="1"/>
  <c r="C175" i="1"/>
  <c r="BF174" i="1" l="1"/>
  <c r="BB174" i="1"/>
  <c r="E174" i="1"/>
  <c r="C174" i="1"/>
  <c r="E122" i="1"/>
  <c r="C122" i="1"/>
  <c r="C121" i="1"/>
  <c r="E121" i="1"/>
  <c r="C123" i="1"/>
  <c r="E123" i="1"/>
  <c r="C125" i="1"/>
  <c r="E125" i="1"/>
  <c r="C126" i="1"/>
  <c r="E126" i="1"/>
  <c r="C128" i="1"/>
  <c r="E128" i="1"/>
  <c r="C130" i="1"/>
  <c r="E130" i="1"/>
  <c r="C133" i="1"/>
  <c r="E133" i="1"/>
  <c r="C136" i="1"/>
  <c r="E136" i="1"/>
  <c r="C137" i="1"/>
  <c r="E137" i="1"/>
  <c r="C138" i="1"/>
  <c r="E138" i="1"/>
  <c r="C139" i="1"/>
  <c r="E139" i="1"/>
  <c r="E146" i="1"/>
  <c r="E147" i="1"/>
  <c r="E120" i="1"/>
  <c r="C120" i="1"/>
  <c r="E119" i="1"/>
  <c r="C119" i="1"/>
  <c r="E118" i="1"/>
  <c r="C118" i="1"/>
  <c r="E117" i="1"/>
  <c r="C117" i="1"/>
  <c r="E116" i="1"/>
  <c r="C116" i="1"/>
  <c r="E115" i="1"/>
  <c r="C115" i="1"/>
  <c r="E114" i="1"/>
  <c r="C114" i="1"/>
  <c r="E113" i="1"/>
  <c r="C113" i="1"/>
  <c r="E112" i="1"/>
  <c r="C112" i="1"/>
  <c r="E111" i="1"/>
  <c r="C111" i="1"/>
  <c r="E110" i="1"/>
  <c r="C110" i="1"/>
  <c r="E109" i="1"/>
  <c r="C109" i="1"/>
  <c r="E108" i="1"/>
  <c r="C108" i="1"/>
  <c r="E107" i="1"/>
  <c r="C107" i="1"/>
  <c r="E106" i="1"/>
  <c r="C106" i="1"/>
  <c r="E105" i="1"/>
  <c r="C105" i="1"/>
  <c r="E104" i="1"/>
  <c r="C104" i="1"/>
  <c r="E103" i="1"/>
  <c r="C103" i="1"/>
  <c r="E102" i="1"/>
  <c r="C102" i="1"/>
  <c r="E101" i="1"/>
  <c r="C101" i="1"/>
  <c r="E100" i="1"/>
  <c r="C100" i="1"/>
  <c r="E99" i="1"/>
  <c r="C99" i="1"/>
  <c r="E98" i="1"/>
  <c r="C98" i="1"/>
  <c r="E97" i="1"/>
  <c r="C97" i="1"/>
  <c r="E95" i="1"/>
  <c r="C95" i="1"/>
  <c r="E94" i="1"/>
  <c r="C94" i="1"/>
  <c r="E93" i="1"/>
  <c r="C93" i="1"/>
  <c r="E92" i="1"/>
  <c r="C92" i="1"/>
  <c r="E91" i="1"/>
  <c r="C91" i="1"/>
  <c r="E90" i="1"/>
  <c r="C90" i="1"/>
  <c r="E89" i="1"/>
  <c r="C89" i="1"/>
  <c r="E88" i="1"/>
  <c r="C88" i="1"/>
  <c r="E86" i="1"/>
  <c r="C86" i="1"/>
  <c r="E85" i="1"/>
  <c r="C85" i="1"/>
  <c r="E84" i="1"/>
  <c r="C84" i="1"/>
  <c r="E173" i="1"/>
  <c r="C173" i="1"/>
  <c r="E172" i="1"/>
  <c r="C172" i="1"/>
  <c r="E171" i="1"/>
  <c r="C171" i="1"/>
  <c r="E170" i="1"/>
  <c r="C170" i="1"/>
  <c r="E169" i="1"/>
  <c r="C169" i="1"/>
  <c r="E168" i="1"/>
  <c r="C168" i="1"/>
  <c r="E167" i="1"/>
  <c r="C167" i="1"/>
  <c r="E166" i="1"/>
  <c r="C166" i="1"/>
  <c r="E165" i="1"/>
  <c r="C165" i="1"/>
  <c r="E164" i="1"/>
  <c r="C164" i="1"/>
  <c r="E163" i="1"/>
  <c r="C163" i="1"/>
  <c r="E162" i="1"/>
  <c r="C162" i="1"/>
  <c r="E161" i="1"/>
  <c r="C161" i="1"/>
  <c r="E160" i="1"/>
  <c r="C160" i="1"/>
  <c r="E159" i="1"/>
  <c r="C159" i="1"/>
  <c r="E158" i="1"/>
  <c r="C158" i="1"/>
  <c r="E157" i="1"/>
  <c r="C157" i="1"/>
  <c r="E156" i="1"/>
  <c r="C156" i="1"/>
  <c r="E155" i="1"/>
  <c r="C155" i="1"/>
  <c r="E154" i="1"/>
  <c r="C154" i="1"/>
  <c r="E153" i="1"/>
  <c r="C153" i="1"/>
  <c r="E152" i="1"/>
  <c r="C152" i="1"/>
  <c r="C151" i="1"/>
  <c r="C150" i="1"/>
  <c r="C149" i="1"/>
  <c r="C148" i="1"/>
  <c r="C147" i="1"/>
  <c r="C146" i="1"/>
  <c r="E145" i="1"/>
  <c r="C145" i="1"/>
  <c r="E144" i="1"/>
  <c r="C144" i="1"/>
  <c r="E143" i="1"/>
  <c r="C143" i="1"/>
  <c r="E142" i="1"/>
  <c r="C142" i="1"/>
  <c r="E141" i="1"/>
  <c r="C141" i="1"/>
  <c r="E140" i="1"/>
  <c r="C140" i="1"/>
  <c r="E135" i="1"/>
  <c r="C135" i="1"/>
  <c r="E134" i="1"/>
  <c r="C134" i="1"/>
  <c r="E132" i="1"/>
  <c r="C132" i="1"/>
  <c r="E131" i="1"/>
  <c r="C131" i="1"/>
  <c r="E129" i="1"/>
  <c r="C129" i="1"/>
  <c r="E127" i="1"/>
  <c r="C127" i="1"/>
  <c r="E124" i="1"/>
  <c r="C124" i="1"/>
  <c r="E96" i="1"/>
  <c r="C96" i="1"/>
  <c r="E87" i="1"/>
  <c r="C87" i="1"/>
  <c r="E83" i="1"/>
  <c r="C83" i="1"/>
  <c r="BB151" i="1"/>
  <c r="BB150" i="1"/>
  <c r="BB149" i="1"/>
  <c r="BB148" i="1"/>
  <c r="BB147" i="1"/>
  <c r="BF151" i="1"/>
  <c r="BF150" i="1"/>
  <c r="BF149" i="1"/>
  <c r="BF148" i="1"/>
  <c r="BF147" i="1"/>
  <c r="BF146" i="1"/>
  <c r="BF145" i="1"/>
  <c r="BB145" i="1"/>
  <c r="BF144" i="1"/>
  <c r="BB144" i="1"/>
  <c r="BB143" i="1"/>
  <c r="BB142" i="1"/>
  <c r="BB141" i="1"/>
  <c r="BB140" i="1"/>
  <c r="BF143" i="1"/>
  <c r="BF142" i="1"/>
  <c r="BF140" i="1"/>
  <c r="BF139" i="1"/>
  <c r="BF138" i="1"/>
  <c r="BB138" i="1"/>
  <c r="BF137" i="1"/>
  <c r="BF136" i="1"/>
  <c r="BB136" i="1"/>
  <c r="BF135" i="1"/>
  <c r="BF134" i="1"/>
  <c r="BB134" i="1"/>
  <c r="BF133" i="1"/>
  <c r="BB133" i="1"/>
  <c r="BF132" i="1"/>
  <c r="BB132" i="1"/>
  <c r="BF131" i="1"/>
  <c r="BB131" i="1"/>
  <c r="BF130" i="1"/>
  <c r="BB130" i="1"/>
  <c r="BF129" i="1"/>
  <c r="BF128" i="1"/>
  <c r="BB128" i="1"/>
  <c r="BF127" i="1"/>
  <c r="BB127" i="1"/>
  <c r="BF126" i="1"/>
  <c r="BB126" i="1"/>
  <c r="BF125" i="1"/>
  <c r="BB125" i="1"/>
  <c r="BF124" i="1"/>
  <c r="BB124" i="1"/>
  <c r="BF123" i="1"/>
  <c r="BB123" i="1"/>
  <c r="BF122" i="1"/>
  <c r="BB122" i="1"/>
  <c r="BF121" i="1"/>
  <c r="BB121" i="1"/>
  <c r="BB118" i="1"/>
  <c r="BB116" i="1"/>
  <c r="BB113" i="1"/>
  <c r="BF120" i="1"/>
  <c r="BF119" i="1"/>
  <c r="BF118" i="1"/>
  <c r="BF117" i="1"/>
  <c r="BF116" i="1"/>
  <c r="BF115" i="1"/>
  <c r="BF114" i="1"/>
  <c r="BF113" i="1"/>
  <c r="BF112" i="1"/>
  <c r="BF111" i="1"/>
  <c r="BF110" i="1"/>
  <c r="BF109" i="1"/>
  <c r="BF108" i="1"/>
  <c r="BF107" i="1"/>
  <c r="BF106" i="1"/>
  <c r="BF105" i="1"/>
  <c r="BF104" i="1"/>
  <c r="BF103" i="1"/>
  <c r="BB103" i="1"/>
  <c r="BF102" i="1"/>
  <c r="BB102" i="1"/>
  <c r="BF101" i="1"/>
  <c r="BB101" i="1"/>
  <c r="BF100" i="1"/>
  <c r="BB100" i="1"/>
  <c r="BF99" i="1"/>
  <c r="BB99" i="1"/>
  <c r="BF98" i="1"/>
  <c r="BB98" i="1"/>
  <c r="BF97" i="1"/>
  <c r="BB97" i="1"/>
  <c r="BF96" i="1"/>
  <c r="BB96" i="1"/>
  <c r="BF86" i="1"/>
  <c r="BB86" i="1"/>
  <c r="BF85" i="1"/>
  <c r="BB85" i="1"/>
  <c r="BF84" i="1"/>
  <c r="BB84" i="1"/>
  <c r="R139" i="1" l="1"/>
  <c r="R138" i="1"/>
  <c r="R137" i="1"/>
  <c r="R136" i="1"/>
  <c r="BB83" i="1"/>
  <c r="BB104" i="1"/>
  <c r="BB105" i="1"/>
  <c r="BB106" i="1"/>
  <c r="BB107" i="1"/>
  <c r="BB108" i="1"/>
  <c r="BB109" i="1"/>
  <c r="BB110" i="1"/>
  <c r="BB111" i="1"/>
  <c r="BB112" i="1"/>
  <c r="BB114" i="1"/>
  <c r="BB115" i="1"/>
  <c r="BB117" i="1"/>
  <c r="BB119" i="1"/>
  <c r="BB120" i="1"/>
  <c r="BB129" i="1"/>
  <c r="BB135" i="1"/>
  <c r="BB137" i="1"/>
  <c r="BB139" i="1"/>
  <c r="BB146" i="1"/>
  <c r="BF83" i="1"/>
  <c r="BF1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Saul Diaz</author>
  </authors>
  <commentList>
    <comment ref="L218" authorId="0" shapeId="0" xr:uid="{14F3F837-5371-4CF4-BF24-31642447C288}">
      <text>
        <r>
          <rPr>
            <b/>
            <sz val="9"/>
            <color indexed="81"/>
            <rFont val="Tahoma"/>
            <family val="2"/>
          </rPr>
          <t>Saul Diaz:</t>
        </r>
        <r>
          <rPr>
            <sz val="9"/>
            <color indexed="81"/>
            <rFont val="Tahoma"/>
            <family val="2"/>
          </rPr>
          <t xml:space="preserve">
</t>
        </r>
        <r>
          <rPr>
            <sz val="12"/>
            <color indexed="81"/>
            <rFont val="Tahoma"/>
            <family val="2"/>
          </rPr>
          <t>En el alcance  se deben definir cuales y cuantos Servicios se van a implementar en la vigencia 2022</t>
        </r>
      </text>
    </comment>
  </commentList>
  <extLst>
    <ext xmlns:r="http://schemas.openxmlformats.org/officeDocument/2006/relationships" uri="GoogleSheetsCustomDataVersion1">
      <go:sheetsCustomData xmlns:go="http://customooxmlschemas.google.com/" r:id="rId1" roundtripDataSignature="AMtx7mgHgCaEm2z8aYL4bcl9JXkos//xhA=="/>
    </ext>
  </extLst>
</comments>
</file>

<file path=xl/sharedStrings.xml><?xml version="1.0" encoding="utf-8"?>
<sst xmlns="http://schemas.openxmlformats.org/spreadsheetml/2006/main" count="5609" uniqueCount="1265">
  <si>
    <t>PLAN DE ACCIÓN INTEGRADO ANUAL ADRES  
VIGENCIA 2022</t>
  </si>
  <si>
    <t xml:space="preserve">Código: </t>
  </si>
  <si>
    <t>DIES-FR07</t>
  </si>
  <si>
    <t xml:space="preserve">Versión:  </t>
  </si>
  <si>
    <t xml:space="preserve">Fecha de aprobación: </t>
  </si>
  <si>
    <t>Página:</t>
  </si>
  <si>
    <t>Página 1 de 1</t>
  </si>
  <si>
    <t>Perspectiva</t>
  </si>
  <si>
    <t>Objetivo Estratégico</t>
  </si>
  <si>
    <t>Iniciativa Estratégica</t>
  </si>
  <si>
    <t>Proyecto</t>
  </si>
  <si>
    <t>Producto</t>
  </si>
  <si>
    <t>Responsable del producto</t>
  </si>
  <si>
    <t>Dependencia Líder del Producto</t>
  </si>
  <si>
    <t>Nombre de la actividad</t>
  </si>
  <si>
    <t xml:space="preserve">Descripción de la actividad </t>
  </si>
  <si>
    <t>Entregable de la actividad</t>
  </si>
  <si>
    <t>Responsable de la actividad</t>
  </si>
  <si>
    <t>Colaboradores</t>
  </si>
  <si>
    <t>Fecha Inicial programada</t>
  </si>
  <si>
    <t>Fecha Final programada</t>
  </si>
  <si>
    <t>Valor asignado para el desarrollo de la actividad</t>
  </si>
  <si>
    <t>Insumos requeridos (PAA)</t>
  </si>
  <si>
    <t>Peso de la actividad</t>
  </si>
  <si>
    <t>Políticas MIPG</t>
  </si>
  <si>
    <t>PLAN DE ACCIÓN ANUAL (Dto. 612 de 2018)</t>
  </si>
  <si>
    <t>Plan Anticorrupción y de Atención al Ciudadano</t>
  </si>
  <si>
    <t>Dependencia</t>
  </si>
  <si>
    <t>Proceso(s)</t>
  </si>
  <si>
    <t>Para revisar</t>
  </si>
  <si>
    <r>
      <t>1.</t>
    </r>
    <r>
      <rPr>
        <sz val="10"/>
        <color theme="0"/>
        <rFont val="Arial"/>
        <family val="2"/>
      </rPr>
      <t>Plan Institucional de Archivos de la Entidad – PINAR</t>
    </r>
  </si>
  <si>
    <r>
      <t>2.</t>
    </r>
    <r>
      <rPr>
        <sz val="10"/>
        <color theme="0"/>
        <rFont val="Arial"/>
        <family val="2"/>
      </rPr>
      <t>Plan Anual de Adquisiciones</t>
    </r>
  </si>
  <si>
    <r>
      <t>3.</t>
    </r>
    <r>
      <rPr>
        <sz val="10"/>
        <color theme="0"/>
        <rFont val="Arial"/>
        <family val="2"/>
      </rPr>
      <t>Plan Anual de Vacantes</t>
    </r>
  </si>
  <si>
    <r>
      <t>4.</t>
    </r>
    <r>
      <rPr>
        <sz val="10"/>
        <color theme="0"/>
        <rFont val="Arial"/>
        <family val="2"/>
      </rPr>
      <t>Plan de Previsión de Recursos Humanos</t>
    </r>
  </si>
  <si>
    <r>
      <t>5.</t>
    </r>
    <r>
      <rPr>
        <sz val="10"/>
        <color theme="0"/>
        <rFont val="Arial"/>
        <family val="2"/>
      </rPr>
      <t>Plan Estratégico de Talento Humano</t>
    </r>
  </si>
  <si>
    <r>
      <t>6.</t>
    </r>
    <r>
      <rPr>
        <sz val="10"/>
        <color theme="0"/>
        <rFont val="Arial"/>
        <family val="2"/>
      </rPr>
      <t>Plan Institucional de Capacitación</t>
    </r>
  </si>
  <si>
    <r>
      <t>7.</t>
    </r>
    <r>
      <rPr>
        <sz val="10"/>
        <color theme="0"/>
        <rFont val="Arial"/>
        <family val="2"/>
      </rPr>
      <t>Plan de Incentivos Institucionales</t>
    </r>
  </si>
  <si>
    <r>
      <t>8.</t>
    </r>
    <r>
      <rPr>
        <sz val="10"/>
        <color theme="0"/>
        <rFont val="Arial"/>
        <family val="2"/>
      </rPr>
      <t xml:space="preserve">Plan de Trabajo Anual en Seguridad y Salud en el Trabajo </t>
    </r>
  </si>
  <si>
    <r>
      <t>9.</t>
    </r>
    <r>
      <rPr>
        <sz val="10"/>
        <color theme="0"/>
        <rFont val="Arial"/>
        <family val="2"/>
      </rPr>
      <t>Plan Anticorrupción y de Atención al Ciudadano</t>
    </r>
  </si>
  <si>
    <r>
      <t>10.</t>
    </r>
    <r>
      <rPr>
        <sz val="10"/>
        <color theme="0"/>
        <rFont val="Arial"/>
        <family val="2"/>
      </rPr>
      <t>Plan Estratégico de Tecnologías de la Información y las Comunicaciones – PETI</t>
    </r>
  </si>
  <si>
    <r>
      <t>11.</t>
    </r>
    <r>
      <rPr>
        <sz val="10"/>
        <color theme="0"/>
        <rFont val="Arial"/>
        <family val="2"/>
      </rPr>
      <t>Plan de Tratamiento de Riesgos de Seguridad y Privacidad de la Información</t>
    </r>
  </si>
  <si>
    <r>
      <t>12.</t>
    </r>
    <r>
      <rPr>
        <sz val="10"/>
        <color theme="0"/>
        <rFont val="Arial"/>
        <family val="2"/>
      </rPr>
      <t xml:space="preserve">Plan de Seguridad y Privacidad de la Información </t>
    </r>
  </si>
  <si>
    <r>
      <t>13.</t>
    </r>
    <r>
      <rPr>
        <sz val="10"/>
        <color theme="0"/>
        <rFont val="Arial"/>
        <family val="2"/>
      </rPr>
      <t>Plan Institucional de Gestión Ambiental</t>
    </r>
  </si>
  <si>
    <t>Componente del Plan Anticorrupción</t>
  </si>
  <si>
    <t>Subcomponente</t>
  </si>
  <si>
    <t>Participación Ciudadana</t>
  </si>
  <si>
    <t>Desarrollo Organizacional</t>
  </si>
  <si>
    <t>DO1. Optimizar la gestión de la ADRES a través de la redefinición del modelo de operación basado en procesos y la estructura organizacional, alineados a los nuevos retos de la entidad, a la estrategia definida, exigencias del entorno y grupos de valor</t>
  </si>
  <si>
    <t>DO1.INI1. Fortalecimiento del Sistema Integrado de Gestión Institucional (SIGI)</t>
  </si>
  <si>
    <t>No aplica</t>
  </si>
  <si>
    <t>Manual de contratación publicado y socializado</t>
  </si>
  <si>
    <t>Andrea Consuelo López Zorro</t>
  </si>
  <si>
    <t>Dirección Administrativa y Financiera</t>
  </si>
  <si>
    <t>Divulgar el Manual de Contratación</t>
  </si>
  <si>
    <t>Elaborar piezas comunicativas que informen acerca de la actualización del Manual de Contratación y sus modificaciones</t>
  </si>
  <si>
    <t>1- Pieza en sintonía, comunicando la actualización del Manual y su respectiva publicación</t>
  </si>
  <si>
    <t>Aura Maria Gomez De Los Rios</t>
  </si>
  <si>
    <t>Diana Milena Hernandez Thiriatl</t>
  </si>
  <si>
    <t>X</t>
  </si>
  <si>
    <t>GCON - Gestión Contractual</t>
  </si>
  <si>
    <t>Realizar jornada de sensibilización del Manual de Contratación</t>
  </si>
  <si>
    <t>Realizar jornada de sensibilización respecto de la actualización del Manual de Contratación.</t>
  </si>
  <si>
    <t>Listado de asistencia y memorias de capacitación</t>
  </si>
  <si>
    <t>Contrato 261 liquidado</t>
  </si>
  <si>
    <t>Realizar reuniones y mesas de trabajo para liquidar el contrato 261 de 2020</t>
  </si>
  <si>
    <t>Realizar reuniones para liquidar el contrato 261 de 2020</t>
  </si>
  <si>
    <t>1- Actas de reunión y mesas de trabajo adelantadas con el grupo supervisor, 2- Actas de reunión y mesas de trabajo adelantadas con el grupo supervisor adelantadas con el contratista</t>
  </si>
  <si>
    <t>Elaborar acta de liquidación final del contrato 261 de 2020</t>
  </si>
  <si>
    <t>Elaborar el acta de liquidación final del contrato 261 de 2020</t>
  </si>
  <si>
    <t>Acta de liquidación suscrita por las partes</t>
  </si>
  <si>
    <t>Contrato 262 liquidado</t>
  </si>
  <si>
    <t>Realizar reuniones y mesas de trabajo para liquidar el contrato 262 de 2020</t>
  </si>
  <si>
    <t>Realizar reuniones para liquidar el contrato 262 de 2020</t>
  </si>
  <si>
    <t>Elaborar acta de liquidación final del contrato 262 de 2020</t>
  </si>
  <si>
    <t>Elaborar el acta de liquidación final del contrato 262 de 2020</t>
  </si>
  <si>
    <t>Contrato 227 liquidado</t>
  </si>
  <si>
    <t>Realizar reuniones y mesas de trabajo para liquidar el contrato 227 de 2020</t>
  </si>
  <si>
    <t>Realizar reuniones para liquidar el contrato 227 de 2020</t>
  </si>
  <si>
    <t>Elaborar acta de liquidación final del contrato 227 de 2020</t>
  </si>
  <si>
    <t>Elaborar el acta de liquidación final del contrato 227 de 2020</t>
  </si>
  <si>
    <t>Contrato de la revisoría fiscal suscrito</t>
  </si>
  <si>
    <t>Adelantar la etapa pre- contractual para la contratación de la revisoría fiscal</t>
  </si>
  <si>
    <t>Realizar el análisis necesario para conocer el sector relativo al objeto del proceso de contratación desde la perspectiva legal, comercial, financiera, organizacional, técnica, y de análisis de riesgo, antecedido por los estudios de naturaleza técnica, jurídica y financiera, con el fin de establecer su viabilidad tanto técnica como económica y, por consiguiente, la conveniencia del objeto a contratar.</t>
  </si>
  <si>
    <t>Solicitud de Información a proveedores</t>
  </si>
  <si>
    <t>Adelantar la etapa contractual para la contratación de la revisoría fiscal</t>
  </si>
  <si>
    <t>Ejecutar la etapa para seleccionar el contratista de acuerdo al procedimiento establecido para la modalidad de selección, una vez surtido este tramite se deberán adelantar las gestiones para que se cumplan los requisitos de perfeccionamiento y ejecución establecidos,</t>
  </si>
  <si>
    <t>Contrato suscrito</t>
  </si>
  <si>
    <t>Contrato de apoyo a la supervisión del Contrato de Administración y Operación de la Clínica El bosque suscrito</t>
  </si>
  <si>
    <t>Adelantar etapa precontractual contratación apoyo a supervisión Cto Admon y Oper Clínica El bosque</t>
  </si>
  <si>
    <t>Adelantar etapa contractual contratación apoyo a supervisión Cto Admon y Oper Clínica El bosque</t>
  </si>
  <si>
    <t>Sistema Integral de gestión del Talento Humano</t>
  </si>
  <si>
    <t>Sistema Integrado de Gestión del Talento Humano implementado y socializado</t>
  </si>
  <si>
    <t>Ejecutar las fases de implementación del sistema de Gestión del Talento Humano adquirido</t>
  </si>
  <si>
    <t>Desarrollar las fases de implementación del sistema de Gestión del Talento Humano adquirido, entre las cuales se encuentran: Preparación - Configuración - Capacitación - Producción - Acompañamiento</t>
  </si>
  <si>
    <t>Recibo a satisfacción del bien adquirido y Software en funcionamiento - Listados de asistencia de capacitación</t>
  </si>
  <si>
    <t>Jaime Orlando Delgado Gordillo</t>
  </si>
  <si>
    <t>Zaida Lizeth Segura Franco</t>
  </si>
  <si>
    <t>GETH - Gestión Estratégica de Talento Humano</t>
  </si>
  <si>
    <t>Desarrollar jornadas de socialización sobre funcionalidad del Software</t>
  </si>
  <si>
    <t>Desarrollar jornadas de socialización sobre funcionalidad del Software de Gestión del Talento Humano a servidores de la ADRES.</t>
  </si>
  <si>
    <t>Listados de Asistencia - Grabaciones</t>
  </si>
  <si>
    <t>Desarrollar jornada de socialización acerca de las modificaciones a los procedimientos GETH</t>
  </si>
  <si>
    <t>Desarrollar jornada de socialización acerca de las modificaciones en los procedimientos al interior del GGTH teniendo en cuenta la implementación de la herramienta.</t>
  </si>
  <si>
    <t>Piezas comunicativas - Listado de Asistencia - Grabaciones</t>
  </si>
  <si>
    <t>Ejes temáticos y/o fases de los planes y programas estratégicos del talento humano desarrollados</t>
  </si>
  <si>
    <t>Ejecutar las líneas estratégicas del talento humano planeadas para el primer trimestre</t>
  </si>
  <si>
    <t>Realizar el seguimiento de las actividades planeadas de bienestar e incentivos, capacitación, seguridad y salud en el trabajo, vacantes, previsión de recursos humanos y así evidenciar el porcentaje de cumplimiento del trimestre 1</t>
  </si>
  <si>
    <t>Formato GETH-FR61 -Seguimiento a las Actividades Establecidas en los Planes de Talento Humano- registrado</t>
  </si>
  <si>
    <t>Ejecutar las líneas estratégicas del talento humano planeadas para el segundo trimestre</t>
  </si>
  <si>
    <t>Realizar el seguimiento de las actividades planeadas de bienestar e incentivos, capacitación, seguridad y salud en el trabajo, vacantes, previsión de recursos humanos y así evidenciar el porcentaje de cumplimiento del trimestre 2</t>
  </si>
  <si>
    <t>Ejecutar las líneas estratégicas del talento humano planeadas para el tercer trimestre</t>
  </si>
  <si>
    <t>Realizar el seguimiento de las actividades planeadas de bienestar e incentivos, capacitación, seguridad y salud en el trabajo, vacantes, previsión de recursos humanos y así evidenciar el porcentaje de cumplimiento del trimestre 3</t>
  </si>
  <si>
    <t>Ejecutar las líneas estratégicas del talento humano planeadas para el cuarto trimestre</t>
  </si>
  <si>
    <t>Realizar el seguimiento de las actividades planeadas de bienestar e incentivos, capacitación, seguridad y salud en el trabajo, vacantes, previsión de recursos humanos y así evidenciar el porcentaje de cumplimiento del trimestre 4</t>
  </si>
  <si>
    <t>Modelo de seguimiento al desempeño implementada a provisionales</t>
  </si>
  <si>
    <t>Implementar el modelo de seguimiento al desempeño para empleos provisionales.</t>
  </si>
  <si>
    <t>Implementar las fases del modelo de seguimiento al desempeño laboral en la Adres.</t>
  </si>
  <si>
    <t>Reporte sobre avances de la implementación al modelo de seguimiento al desempeño laboral</t>
  </si>
  <si>
    <t>Realizar análisis de resultados de valoración parcial</t>
  </si>
  <si>
    <t>Realizar análisis de resultados de valoración parcial para que sirvan de insumo en la formulación del Plan Institucional de Bienestar y capacitación.</t>
  </si>
  <si>
    <t>Documento con resultados de valoración parcial</t>
  </si>
  <si>
    <t>DO2. Fortalecer la gestión del conocimiento con el fin de potenciar las habilidades del talento humano y los resultados institucionales</t>
  </si>
  <si>
    <t>DO2. INI1. Implementación del Modelo de Gestión y Operación del Conocimiento</t>
  </si>
  <si>
    <t>Estrategia de Gestión del Conocimiento y la Innovación en la entidad desarrollada</t>
  </si>
  <si>
    <t>Formular guía de gestión del conocimiento</t>
  </si>
  <si>
    <t>Realizar formulación de la guía para evitar la fuga de conocimiento para la entidad.</t>
  </si>
  <si>
    <t>Guía para evitar fuga del conocimiento</t>
  </si>
  <si>
    <t>Laddy Astrid Giraldo</t>
  </si>
  <si>
    <t>Diseñar el instrumento de gestión del conocimiento</t>
  </si>
  <si>
    <t>Diseñar el instrumento que permita gestionar el conocimiento al interior de Adres</t>
  </si>
  <si>
    <t>Instrumento aprobado para gestionar el conocimiento.</t>
  </si>
  <si>
    <t>Realizar prueba piloto del instrumento de gestión del conocimiento</t>
  </si>
  <si>
    <t>Desarrollar prueba piloto a 2 dependencias teniendo en cuenta el instrumento de gestión del conocimiento</t>
  </si>
  <si>
    <t>Informe de la primera fase de la implementación del instrumento</t>
  </si>
  <si>
    <t>Gestión preventiva del Conflicto de Interés implementada en la entidad</t>
  </si>
  <si>
    <t>Implementar canales de consulta y orientación para el manejo de conflictos de interés.</t>
  </si>
  <si>
    <t>Implementar canales de consulta y orientación para el manejo de conflictos de interés articulado con acciones preventivas de control de los mismos. Desde el sistema de control interno efectuar su verificación.</t>
  </si>
  <si>
    <t>Canales de consulta implementados</t>
  </si>
  <si>
    <t>Iniciativas adicionales que permitan fortalecer su estrategia de lucha contra la corrupción</t>
  </si>
  <si>
    <t>Implementar canales de denuncia y seguimiento para el manejo de conflictos de interés.</t>
  </si>
  <si>
    <t>Implementar canales de denuncia y seguimiento frente a situaciones disciplinarias y de conflictos de interés que faciliten la formulación e implementación oportuna de acciones de control y sanción de los conflictos de interés.</t>
  </si>
  <si>
    <t>Canales de denuncia implementados</t>
  </si>
  <si>
    <t>Sistema Integrado de Conservación Implementado</t>
  </si>
  <si>
    <t>Formular el Plan de Conservación Documental (componente del Sistema Integrado de Conservación SIC).</t>
  </si>
  <si>
    <t>Formular el plan de conservación documental de conformidad con el Acuerdo 006 de 2014 del AGN</t>
  </si>
  <si>
    <t>Documento Plan de Conservación Documental</t>
  </si>
  <si>
    <t>Juan Carlos Borda Rivas</t>
  </si>
  <si>
    <t>Jairo Alejandro Barón Rubiano</t>
  </si>
  <si>
    <t>GDOC - Gestión Documental</t>
  </si>
  <si>
    <t>Formular Plan de Preservación Digital a LP (componente del Sistema Integrado de Conservación SIC)</t>
  </si>
  <si>
    <t>Formular el Plan de Preservación Digital a Largo Plazo de conformidad con el Acuerdo 006 de 2014 del AGN</t>
  </si>
  <si>
    <t>Documento Plan de preservación digital a Largo plazo</t>
  </si>
  <si>
    <t>Gestionar aprobación del SIC (Plan de Conservación Documental y Preservación Digital a Largo Plazo)</t>
  </si>
  <si>
    <t>Presentar el Sistema Integrado de Conservación SIC (Plan de Conservación Documental y Preservación Digital a Largo Plazo) al CIGD para su aprobación</t>
  </si>
  <si>
    <t>Documento aprobado por el CIGD - Registro de asistencia</t>
  </si>
  <si>
    <t>Programa de Gestión Documental apropiado</t>
  </si>
  <si>
    <t>Formular procedimientos correspondientes a la gestión Documental</t>
  </si>
  <si>
    <t>Formular procedimientos correspondientes a la gestión Documental de conformidad con lo descrito en el artículo 2.8.2.5.9 del Decreto 1080/2015</t>
  </si>
  <si>
    <t>Procedimientos elaborados</t>
  </si>
  <si>
    <t>Socializar procedimientos correspondientes a la gestión Documental</t>
  </si>
  <si>
    <t>Socializar procedimientos correspondientes a la gestión Documental de conformidad con lo descrito en el artículo 2.8.2.5.9 del Decreto 1080/2015</t>
  </si>
  <si>
    <t>Piezas comunicativas</t>
  </si>
  <si>
    <t>Gestor Documental Centralizado</t>
  </si>
  <si>
    <t>Sistema de Gestión de Documentos Electrónicos de Archivo- SGDEA implementada</t>
  </si>
  <si>
    <t>Desarrollar documento de identificación de necesidades frente a la implementación del SGDEA</t>
  </si>
  <si>
    <t>Elaborar un documento con la identificación de necesidades al interior de la Adres frente a la implementación del SGDEA</t>
  </si>
  <si>
    <t>Documento de identificación de necesidades</t>
  </si>
  <si>
    <t>Realizar jornada de sensibilización acerca de la implementación de la política de Cero Papel..</t>
  </si>
  <si>
    <t>Desarrollar una jornada de sensibilización a los funcionarios de la Adres acerca de la implementación de la Política de Cero Papel en la entidad.</t>
  </si>
  <si>
    <t>Socialización del Documento informe de seguimiento o implementación de la política.</t>
  </si>
  <si>
    <t>Manual de Gestión Documental aprobado y socializado</t>
  </si>
  <si>
    <t>Elaborar Manual de Gestión Documental</t>
  </si>
  <si>
    <t>Elaborar el Manual de Gestión Documental para normalizar la Creación, Conformación y Tratamiento de Expedientes: Electrónicos, Físicos e Híbridos.</t>
  </si>
  <si>
    <t>Manual de Gestión Documental elaborado</t>
  </si>
  <si>
    <t>Socializar lineamientos del Manual de Gestión Documental</t>
  </si>
  <si>
    <t>Dar a conocer a todos los servidores públicos, los lineamientos frente al Manual de Gestión Documental</t>
  </si>
  <si>
    <t>Tablas de Retención Documental - TRD gestionadas para convalidación al AGN</t>
  </si>
  <si>
    <t>Gestionar finalización del proceso de convalidación de las TRD ante el AGN.</t>
  </si>
  <si>
    <t>Gestionar Proceso de Convalidación de TRD ante el AGN</t>
  </si>
  <si>
    <t>Certificado de convalidación expedido por el AGN.</t>
  </si>
  <si>
    <t>Sistema de Gestión Documental ORFEO apropiado</t>
  </si>
  <si>
    <t>Desarrollar acciones que permitan una mayor apropiación del Sistema de Gestión Documental ORFEO.</t>
  </si>
  <si>
    <t>Desarrollar una jornada de capacitación frente al uso de la herramienta de gestión documental ORFEO I semestre</t>
  </si>
  <si>
    <t>Acta y Listado de Asistencia</t>
  </si>
  <si>
    <t>Desarrollar acciones que permitan una mayor apropiación del Sistema de Gestión Documental ORFEO II S</t>
  </si>
  <si>
    <t>Desarrollar una jornada de capacitación frente al uso de la herramienta de gestión documental ORFEO lI semestre</t>
  </si>
  <si>
    <t>Esquema de Metadatos desarrollado</t>
  </si>
  <si>
    <t>Formular esquema de Metadatos</t>
  </si>
  <si>
    <t>Formular el Esquema de Metadatos para la gestión de documentos electrónicos: metadatos mínimos obligatorios y metadatos múltiples de acuerdo con las necesidades particulares que se presenten para el acceso a la documentación.</t>
  </si>
  <si>
    <t>Documento de Esquema de Metadatos</t>
  </si>
  <si>
    <t>Socializar esquema de Metadatos</t>
  </si>
  <si>
    <t>Socializar el Esquema de Metadatos para la gestión de documentos electrónicos</t>
  </si>
  <si>
    <t>Piezas comunicativas - Grabaciones - Registro de asistencia.</t>
  </si>
  <si>
    <t>Sistema de Gestión de PQRSD CRM unificado</t>
  </si>
  <si>
    <t>Identificar mejoras al módulo de gestión de PQRSD en ORFEO</t>
  </si>
  <si>
    <t>Realizar los requerimientos tecnológicos a la DGTIC con el fin que se evalúe e implemente la acción de mejora Conforme a la identificación de necesidades realizada</t>
  </si>
  <si>
    <t>Formato de requerimientos tecnológicos - Informe</t>
  </si>
  <si>
    <t>Martha Ligia Serna Pulido</t>
  </si>
  <si>
    <t>Mecanismos para mejorar la atención al ciudadano</t>
  </si>
  <si>
    <t>Fortalecimiento de los canales de atención</t>
  </si>
  <si>
    <t>GSCI - Gestión Servicio al Ciudadano</t>
  </si>
  <si>
    <t>Realizar ejercicio de capacitación del nuevo módulo de PRSD de ORFEO I semestre</t>
  </si>
  <si>
    <t>Realizar capacitaciones del nuevo módulo de PRSD de ORFEO a los funcionarios y contratistas de la Adres que gestionen peticiones.</t>
  </si>
  <si>
    <t>Realizar ejercicio de capacitación del nuevo módulo de PRSD de ORFEO II semestre</t>
  </si>
  <si>
    <t>Caracterización de usuarios actualizada</t>
  </si>
  <si>
    <t>Desarrollar mesas de trabajo de análisis de usuarios</t>
  </si>
  <si>
    <t>Llevar a cabo mesas de trabajo frente a la caracterización de usuarios e identificar servicios que deban contemplar enfoque étnico (Reclamaciones)</t>
  </si>
  <si>
    <t>Actas de reunión - Grabaciones - Listado de Asistencia</t>
  </si>
  <si>
    <t>Actualizar la caracterización de usuarios</t>
  </si>
  <si>
    <t>Actualizar la caracterización de usuarios y se tendrá en cuenta el enfoque étnico diferencial en el documento</t>
  </si>
  <si>
    <t>Documento de Caracterización de usuarios</t>
  </si>
  <si>
    <t>Información socializada a los funcionarios y grupos de interés sobre servicio al ciudadano y transparencia</t>
  </si>
  <si>
    <t>Elaborar informes cómo vamos en gestión de PQRSD</t>
  </si>
  <si>
    <t>Desarrollar de forma trimestral el informe de gestión de PQRSD a funcionarios y contratistas de la ADRES.</t>
  </si>
  <si>
    <t>Documento Informe de gestión de PQRSD</t>
  </si>
  <si>
    <t>Socializar informes cómo vamos en gestión de PQRSD I Trimestre</t>
  </si>
  <si>
    <t>Realizar socialización trimestral de los resultados de la gestión de PQRSD en la Entidad durante el periodo</t>
  </si>
  <si>
    <t>Piezas comunicativas - Boletín Sintonía</t>
  </si>
  <si>
    <t>Socializar informes cómo vamos en gestión de PQRSD II Trimestre</t>
  </si>
  <si>
    <t>Socializar informes cómo vamos en gestión de PQRSD III Trimestre</t>
  </si>
  <si>
    <t>Socializar informes cómo vamos en gestión de PQRSD IV Trimestre</t>
  </si>
  <si>
    <t>Modelo Integrado de Servicio al Ciudadano apropiado</t>
  </si>
  <si>
    <t>Formular Política de Servicio al Ciudadano con base en los lineamientos del MISC</t>
  </si>
  <si>
    <t>Elaborar propuesta de formulación de la política de servicio al ciudadano de la Adres.</t>
  </si>
  <si>
    <t>Documento de Política de servicio al Ciudadano.</t>
  </si>
  <si>
    <t>Gestionar aprobación de la Política de Servicio al Ciudadano en el CIGD</t>
  </si>
  <si>
    <t>Gestionar ante el CIGD la aprobación de la Política de Servicio al Ciudadano teniendo en cuenta los lineamientos del MISC.</t>
  </si>
  <si>
    <t>Presentación - Política aprobada.</t>
  </si>
  <si>
    <t>Socializar la Política de Servicio al Ciudadano a los funcionarios y contratistas de la Adres.</t>
  </si>
  <si>
    <t>Desarrollar socialización de la política de servicio al Ciudadano al interior de la Adres.</t>
  </si>
  <si>
    <t>Acta y Listado de Asistencia - Piezas Comunicativas - Café de la Gestión.</t>
  </si>
  <si>
    <t>Elaborar protocolo de Atención al Ciudadano con enfoque diferencial.</t>
  </si>
  <si>
    <t>Protocolo de atención al ciudadano elaborado y socializado.</t>
  </si>
  <si>
    <t>Socializar el protocolo de Atención al Ciudadano con enfoque diferencial.</t>
  </si>
  <si>
    <t>Socializar el protocolo de Atención al Ciudadano con el enfoque diferencial establecido en los lineamientos del MISC.</t>
  </si>
  <si>
    <t>Protocolo de atención al ciudadano socializado.</t>
  </si>
  <si>
    <t>Acciones de fortalecimiento para atención preferente e incluyente ejecutadas</t>
  </si>
  <si>
    <t>Implementar señalización inclusiva en la Adres.</t>
  </si>
  <si>
    <t>Implementar señalización inclusiva conforme a la necesidad identificada en el piso 16 de las instalaciones del punto de atención al ciudadano de la Adres.</t>
  </si>
  <si>
    <t>Señalización implementada</t>
  </si>
  <si>
    <t>Actividades de fortalecimiento a la gestión ambiental implementada</t>
  </si>
  <si>
    <t>Realizar jornadas de capacitación y sensibilización en gestión integral del manejo de residuos</t>
  </si>
  <si>
    <t>Realizar jornadas de capacitaciones y/o sensibilización en gestión integral del manejo de residuos a los funcionarios de la Adres.</t>
  </si>
  <si>
    <t>Piezas comunicativas - Listado de asistencia</t>
  </si>
  <si>
    <t>GEAD - Gestión Administrativa</t>
  </si>
  <si>
    <t>Realizar jornadas de capacitación y sensibilización en uso eficiente del agua</t>
  </si>
  <si>
    <t>Realizar jornadas de capacitaciones y/o sensibilización en uso eficiente del agua a los funcionarios de la Adres.</t>
  </si>
  <si>
    <t>Realizar jornadas de capacitación y sensibilización en uso eficiente de la energía</t>
  </si>
  <si>
    <t>Realizar jornadas de capacitaciones y/o sensibilización en consumo eficiente de energía para los funcionarios de la Adres.</t>
  </si>
  <si>
    <t>Divulgar resultados de estrategia de disminución consumo</t>
  </si>
  <si>
    <t>Divulgar piezas comunicativas en términos de recursos financieros los ahorros logrados con las estrategias de consumo implementadas I Semestre</t>
  </si>
  <si>
    <t>Ana Milena Escobar</t>
  </si>
  <si>
    <t>Divulgar resultados de estrategia de disminución consumo II S</t>
  </si>
  <si>
    <t>Divulgar piezas comunicativas en términos de recursos financieros los ahorros logrados con las estrategias de consumo implementadas II Semestre</t>
  </si>
  <si>
    <t>Piezas comunicativas - Actas de asistencia</t>
  </si>
  <si>
    <t>DO3.INI1. Fortalecer los sistemas de información que soportan los procesos de la ADRES</t>
  </si>
  <si>
    <t>Repositorio de Información de la Junta Directiva implementado y socializado</t>
  </si>
  <si>
    <t>Realizar cargue de información en el aplicativo</t>
  </si>
  <si>
    <t>Realizar el cargue histórico de información relacionada con el desarrollo de las sesiones de Junta Directiva</t>
  </si>
  <si>
    <t>Aplicativo con la información histórica de la Junta Directiva</t>
  </si>
  <si>
    <t>Alicia Judith Benitez Gómez</t>
  </si>
  <si>
    <t>Socializar herramienta a miembros de la Junta Directiva</t>
  </si>
  <si>
    <t>Llevar a cabo socialización del repositorio de información histórica frente al desarrollo de las sesiones de Junta Directiva</t>
  </si>
  <si>
    <t>Actas de Asistencia - Grabación prueba de recorrido</t>
  </si>
  <si>
    <t>Gestión de Actos Administrativos Documentado e integrado</t>
  </si>
  <si>
    <t>Formular procedimiento de expedición de Actos Administrativos</t>
  </si>
  <si>
    <t>Desarrollar procedimiento que tipifique lineamientos acerca de la expedición de los actos Administrativos en la Adres.</t>
  </si>
  <si>
    <t>Procedimiento de expedición de Actos Administrativos formulados</t>
  </si>
  <si>
    <t>Realizar guía de funcionamiento del Aplicativo -Actos Administrativos</t>
  </si>
  <si>
    <t>Desarrollo de guía que explique el funcionamiento del Aplicativo de expedición de Actos Administrativos</t>
  </si>
  <si>
    <t>Guía de aplicativo de expedición de Actos Administrativos</t>
  </si>
  <si>
    <t>Socializar procedimiento de expedición de Actos Administrativos</t>
  </si>
  <si>
    <t>Realizar socialización del procedimiento de expedición de actos Administrativos en la Adres.</t>
  </si>
  <si>
    <t>Información socializada a los funcionarios en código disciplinario y anticorrupción</t>
  </si>
  <si>
    <t>Realizar jornadas de sensibilización frente a la prevención de faltas disciplinarias.</t>
  </si>
  <si>
    <t>Realizar sesión de sensibilización con los funcionarios y contratistas de la ADRES frente a los cambios realizados en el nuevo Código Disciplinario</t>
  </si>
  <si>
    <t>Actas de Asistencia - Grabaciones</t>
  </si>
  <si>
    <t>Maria Teresa Salazar Garcia</t>
  </si>
  <si>
    <t>GPAD - Gestión y Prevención de Asuntos Disciplinarios</t>
  </si>
  <si>
    <t>Realizar sesión de sensibilización con los funcionarios y contratistas de la ADRES frente a los Conflictos de intereses</t>
  </si>
  <si>
    <t>Realizar sesión de sensibilización con los funcionarios y contratistas de la ADRES frente a Derechos de petición</t>
  </si>
  <si>
    <t>Realizar sesión de sensibilización con los funcionarios y contratistas de la ADRES frente a temas relacionados con anticorrupción y transparencia</t>
  </si>
  <si>
    <t>Realizar exposición de los Deberes del Servidor Público</t>
  </si>
  <si>
    <t>Realizar jornada de capacitación en los servidores de la ADRES frente a los deberes del servidor asignados para el ejercicio de las funciones</t>
  </si>
  <si>
    <t>Ricardo Castellanos Eslava</t>
  </si>
  <si>
    <t>Código Disciplinario socializado y apropiado en los funcionarios de la Entidad.</t>
  </si>
  <si>
    <t>Realizar cartilla con información relevante del Código Disciplinario</t>
  </si>
  <si>
    <t>Realizar una cartilla con información relevante del Código disciplinario para socialización con funcionarios y contratistas de la ADRES.</t>
  </si>
  <si>
    <t>Cartilla elaborada</t>
  </si>
  <si>
    <t>Socializar cartilla con información relevante del Código Disciplinario</t>
  </si>
  <si>
    <t>Realizar una jornada de socialización de la cartilla para socialización con funcionarios y contratistas de la ADRES.</t>
  </si>
  <si>
    <t>Listado de Asistencia - Grabación - Piezas Comunicativas</t>
  </si>
  <si>
    <t>Capacitaciones avance del Sistema de Control Interno</t>
  </si>
  <si>
    <t>Diego Hernando Santacruz Santacruz</t>
  </si>
  <si>
    <t>Oficina de Control Interno</t>
  </si>
  <si>
    <t>Capacitación Avance Sistema de Control Interno - 1 Semestre 2022</t>
  </si>
  <si>
    <t>Ejecutar una capacitación a funcionarios de la ADRES, presentando los resultados de las mediciones realizadas al Sistema de Control Interno durante el primer semestre de 2022.</t>
  </si>
  <si>
    <t>Presentación, Lista de Asistencia, Memorias</t>
  </si>
  <si>
    <t>Lizeth Lamprea Mendez</t>
  </si>
  <si>
    <t>Cesar Sopó 
Orlando Sabogal
Diego Guerra</t>
  </si>
  <si>
    <t>CEGE - Control y Evaluación de la Gestión</t>
  </si>
  <si>
    <t>Capacitación Avance Sistema de Control Interno - 2 Semestre 2022</t>
  </si>
  <si>
    <t>Ejecutar una capacitación a funcionarios de la ADRES, presentando los resultados de las mediciones realizadas al Sistema de Control Interno durante el segundo semestre de 2022.</t>
  </si>
  <si>
    <t>Procedimiento Actualizado - Programa de Aseguramiento de la Calidad V2</t>
  </si>
  <si>
    <t>Reuniones de concertación y Actualización Procedimiento Programa de Aseguramiento de la Calidad</t>
  </si>
  <si>
    <t>Realizar reuniones con el equipo auditor y otras dependencias, para la actualización del Procedimiento Programa de Aseguramiento de la Calidad de acuerdo con la guía de Autodiagnóstico para el aseguramiento de la calidad de la Auditoría Interna en el Sector Público</t>
  </si>
  <si>
    <t>Actas de Reunión, Lista de Asistencia</t>
  </si>
  <si>
    <t>Actualización del Procedimiento Programa de Aseguramiento de la Calidad</t>
  </si>
  <si>
    <t>Realizar la actualización del procedimiento Programa de Aseguramiento de la Calidad de acuerdo con la Guía de Autodiagnóstico para el aseguramiento de la calidad de la Auditoría Interna en el Sector Público</t>
  </si>
  <si>
    <t>Procedimiento Programa de Aseguramiento de la Calidad V2</t>
  </si>
  <si>
    <t>Gestión Misional</t>
  </si>
  <si>
    <t>GM1. Fortalecer la gestión del riesgo financiero, jurídico y de fraude, implementando mecanismos de monitoreo y detección de eventos atípicos, inconsistentes o irregulares, contribuyendo a la sostenibilidad financiera del SGSSS</t>
  </si>
  <si>
    <t>GM1.INI2. Defensa Jurídica</t>
  </si>
  <si>
    <t>No Aplica</t>
  </si>
  <si>
    <t>Documento con acciones de tutela en donde la ADRES fue vinculada entregado al Ministerio y Supersalud</t>
  </si>
  <si>
    <t>Luis Miguel Rodriguez Garzón</t>
  </si>
  <si>
    <t>Oficina Asesora Jurídica</t>
  </si>
  <si>
    <t>Elaborar documento con análisis de litigiosidad de tutelas, enfocado a las EPS Sem 1</t>
  </si>
  <si>
    <t>Elaborar un documento que permita establecer tendencias sobre acciones de tutela en donde la ADRES fue vinculada, para el primer semestre de la vigencia</t>
  </si>
  <si>
    <t>Un documento con análisis de litigiosidad de tutelas, enfocado en qué EPS generan más tutelas para la ADRES, remitido al Ministerio y Supersalud</t>
  </si>
  <si>
    <t>Julio Eduardo Rodriguez Alvarado</t>
  </si>
  <si>
    <t>Contratista del grupo de Acciones constitucionales</t>
  </si>
  <si>
    <t>Contratación directa</t>
  </si>
  <si>
    <t>GJUR - Gestión Jurídica</t>
  </si>
  <si>
    <t>Elaborar documento con análisis de litigiosidad de tutelas, enfocado a las EPS Sem 2</t>
  </si>
  <si>
    <t>Elaborar un documento que permita establecer tendencias sobre acciones de tutela en donde la ADRES fue vinculada, enfocado en qué EPS generan más tutelas para la ADRES segundo semestre</t>
  </si>
  <si>
    <t>Documento que contenga el análisis comparado de las sentencias en segunda instancia en firme y de los mecanismos alternativos de solución de conflictos, de la vigencia 2021 y 2022, con sus respectivas causales, presentado al Ministerio de Salud y Protección</t>
  </si>
  <si>
    <t>Realizar la recopilación de sentencias proferidas y MASC en 2021 y 2022</t>
  </si>
  <si>
    <t>Crear y mantener actualizada la Base de datos de las sentencias de segunda instancia en firme, mecanismos alternativos de solución de conflictos - MASC, de la vigencia 2021 y 2022, y realizar un análisis comparado que permita identificar las principales causales de las sentencias notificadas en 2021 y 2022 ganadas vs perdidas.</t>
  </si>
  <si>
    <t>Base de datos con la relación de las sentencias de segunda instancia en firme y mecanismos alternativos de solución de conflictos, de las vigencias 2021 y 2022 elaborada y actualizada</t>
  </si>
  <si>
    <t>Rodrigo Armando Rincón Gonzalez</t>
  </si>
  <si>
    <t>Yeimy Johana Africano Martinez</t>
  </si>
  <si>
    <t>Elaborar documento con las información de sentencias notificadas en 2021 vs 2022 primer semestre</t>
  </si>
  <si>
    <t>Elaborar documento con análisis comparado que permita identificar las principales causales de las sentencias de segunda instancia en firme, mecanismos alternativos de solución de conflictos - MASC, de la vigencia 2021 y 2022 ganadas y perdidas, con información del primer semestre de las respectivas vigencias.</t>
  </si>
  <si>
    <t>Documento que contenga el análisis de las sentencias de segunda instancia en firme y mecanismos alternativos de solución de conflictos, de la vigencia 2021 y 2022 con sus respectivas causales, entregado a Ministerio</t>
  </si>
  <si>
    <t>Elaborar documento con las información de sentencias notificadas en 2021 vs 2022 segundo semestre</t>
  </si>
  <si>
    <t>Elaborar documento parcial con análisis comparado que permita identificar las principales causales de las sentencias de segunda instancia en firme, mecanismos alternativos de solución de conflictos, de la vigencia 2021 y 2022 ganadas y perdidas, con información del segundo semestre de las respectivas vigencias, para ser entregado en febrero de 2023</t>
  </si>
  <si>
    <t>Avance del documento que contenga el análisis de las sentencias de segunda instancia en firme, mecanismos alternativos de solución de conflictos, de la vigencia 2021 y 2022 con sus respectivas causales, entregado a Ministerio</t>
  </si>
  <si>
    <t>Presentación de la casuística sobre las reclamaciones No SOAT trasladadas a la Oficina Asesora Jurídica que impiden la gestión de cobro presentado a la Dirección General - DG y Dirección de Otras Prestaciones - DOP</t>
  </si>
  <si>
    <t>Actualizar la base de datos determinando la casuística frente a las reclamaciones No SOAT</t>
  </si>
  <si>
    <t>Determinar la casuística frente a las reclamaciones No SOAT trasladadas a la Oficina Asesora Jurídica, desde 1/08/2017 a 31/12/2021, conformando la base de datos respectiva</t>
  </si>
  <si>
    <t>Base de datos con la clasificación de las obligaciones de acuerdo a la gestión, creada y actualizada</t>
  </si>
  <si>
    <t>Angelica María Valderrama</t>
  </si>
  <si>
    <t>Grupo de cobro Coactivo</t>
  </si>
  <si>
    <t>Presentar a DG y DOP las casuística de reclamaciones No SOAT</t>
  </si>
  <si>
    <t>Presentar el resultado del análisis de la casuística sobre las reclamaciones No SOAT trasladadas a la Oficina Asesora Jurídica que impiden la gestión de cobro presentado a la Dirección General y Dirección de Otras Prestaciones.</t>
  </si>
  <si>
    <t>Presentación, Observaciones de la sesión realizada con la DG y DOP sobre el resultado presentado,</t>
  </si>
  <si>
    <t>Documento de análisis de los cambios normativos que impactan a la ADRES y gestión adelantada en cada proyecto (contiene agenda regulatoria y proyectos de Ley).</t>
  </si>
  <si>
    <t>Identificar los proyectos de Ley que pueden tener un impacto en la Entidad</t>
  </si>
  <si>
    <t>Elaborar documento de análisis de los cambios normativos que impactan a la ADRES y gestión adelantada en cada proyecto (contiene agenda regulatoria y proyectos de Ley), con corte al primer semestre de 2022.</t>
  </si>
  <si>
    <t>Documento de análisis de los cambios normativos que impactan a la ADRES y gestión adelantada en cada proyecto presentado a la Dirección General 1er semestre</t>
  </si>
  <si>
    <t>Nathaly Constanza Alvarado Nuñez</t>
  </si>
  <si>
    <t xml:space="preserve">Un contratista (Enlace Congreso) </t>
  </si>
  <si>
    <t>Analizar los proyectos de Ley que pueden tener un impacto en la Entidad</t>
  </si>
  <si>
    <t>Elaborar documento de análisis de los cambios normativos que impactan a la ADRES y gestión adelantada en cada proyecto (contiene agenda regulatoria y proyectos de Ley), con corte al segundo semestre de 2022.</t>
  </si>
  <si>
    <t>Documento de análisis de los cambios normativos que impactan a la ADRES y gestión adelantada en cada proyecto presentado a la Dirección General final</t>
  </si>
  <si>
    <t>Grupos de Valor</t>
  </si>
  <si>
    <t>GI1. Obtener el reconocimiento de los beneficiarios directos y actores institucionales por la transparencia y eficiencia de su gestión</t>
  </si>
  <si>
    <t>GI1.INI1. Obtener el reconocimiento de los beneficiarios directos y actores institucionales por la transparencia y eficiencia de su gestión</t>
  </si>
  <si>
    <t>Estrategia de rendición de cuentas implementada</t>
  </si>
  <si>
    <t>Johanna Andrea Contreras Valderrama</t>
  </si>
  <si>
    <t>Dirección General</t>
  </si>
  <si>
    <t>Actualizar estrategia de comunicación, rendición de cuentas y participación</t>
  </si>
  <si>
    <t>Revisar y actualizar la estrategia de comunicación, rendición y participación y publicar en página web institucional.</t>
  </si>
  <si>
    <t>Documento de Estrategia actualizado y publicado</t>
  </si>
  <si>
    <t>Olga Marcela Vargas Valenzuela</t>
  </si>
  <si>
    <t>Rendición de cuentas</t>
  </si>
  <si>
    <t>Información de calidad y en lenguaje comprensible</t>
  </si>
  <si>
    <t>GECO - Gestión de Comunicaciones</t>
  </si>
  <si>
    <t>Definir cronograma de actividades y lineamientos para la audiencia pública de rendición de cuentas</t>
  </si>
  <si>
    <t>Establecer cronograma de actividades de alistamiento para la audiencia pública de rendición de cuentas.</t>
  </si>
  <si>
    <t>Cronograma Audiencia Rendición de Cuentas publicado</t>
  </si>
  <si>
    <t>Elaborar informe de gestión para la audiencia pública de rendición de cuentas</t>
  </si>
  <si>
    <t>Definir metodología y lineamientos, y elaborar informe de gestión, previo a audiencia de rendición de cuentas de la vigencia.</t>
  </si>
  <si>
    <t>Informe de gestión publicado</t>
  </si>
  <si>
    <t>Desarrollar Audiencia pública de Rendición de cuentas 2021</t>
  </si>
  <si>
    <t>Jornada de audiencia pública de rendición de cuentas realizada de acuerdo con el medio previsto (presencial o virtual)</t>
  </si>
  <si>
    <t>-Video de la jornada publicado, listados de asistencia</t>
  </si>
  <si>
    <t>Diálogo de doble vía con la ciudadanía y sus organizaciones</t>
  </si>
  <si>
    <t>Elaborar informe de evaluación de jornada de audiencia pública</t>
  </si>
  <si>
    <t>Informe de seguimiento y evaluación de la jornada de audiencia de rendición de cuentas realizada.</t>
  </si>
  <si>
    <t>-Informe elaborado y publicado</t>
  </si>
  <si>
    <t>Desarrollar 1 jornada de interacción con los grupos de valor a través de redes sociales</t>
  </si>
  <si>
    <t>Programar y desarrollar 3 jornadas de interacción (1 trimestral) con los grupos de valor a través de los canales virtuales de la entidad, sobre los temas identificados y priorizados que den cuenta de la gestión institucional.</t>
  </si>
  <si>
    <t>Evidencias de la jornada o acción desarrollada</t>
  </si>
  <si>
    <t>Mejoramiento de los canales de comunicación</t>
  </si>
  <si>
    <t>Definir metodología de coadministración de contenido de página web</t>
  </si>
  <si>
    <t>Definir documento metodológico que establezca la manera en que se coadministrará el contenido en página web, con integración de las diferentes dependencias a partir de las responsabilidades en la producción de la información publicada.</t>
  </si>
  <si>
    <t>Documento con metodología definida</t>
  </si>
  <si>
    <t>Contrato de prestación de servicios</t>
  </si>
  <si>
    <t>Mecanismos para la transparencia y acceso a la Información</t>
  </si>
  <si>
    <t>Elaboración los Instrumentos de Gestión de la Información</t>
  </si>
  <si>
    <t>Definir y desarrollar acciones de pedagogía con grupo de valor sobre operación y gestión de la ADRES</t>
  </si>
  <si>
    <t>Definir y desarrollar acciones de pedagogía a grupos de valor sobre la operación y gestión de la ADRES, 2 semestrales</t>
  </si>
  <si>
    <t>Asistencia, presentación y evidencias gráficas</t>
  </si>
  <si>
    <t>Lineamientos de Transparencia Activa</t>
  </si>
  <si>
    <t>Formalizar procedimiento para gestionar PQRSD de redes sociales</t>
  </si>
  <si>
    <t>Definir y formalizar procedimiento para gestionar PQRSD que se reciben a través de redes sociales</t>
  </si>
  <si>
    <t>Procedimiento definido y publicado</t>
  </si>
  <si>
    <t>Gestión de relacionamiento con los ciudadanos</t>
  </si>
  <si>
    <t>Implementación de herramientas tecnológicas tipo -bot-</t>
  </si>
  <si>
    <t>Implementar la herramienta tecnológica Power Automate para contribuir con la gestión oportuna de las solicitudes y PQRSD en las redes sociales institucionales</t>
  </si>
  <si>
    <t>Evidencias gráficas de la herramienta funcionando</t>
  </si>
  <si>
    <t>Definir vocación de las redes sociales de la ADRES</t>
  </si>
  <si>
    <t>Evaluar redes sociales de la ADRES para identificación de vocación de éstas (Informativas -tramites y servicios) y definir su estrategia de administración</t>
  </si>
  <si>
    <t>Documento</t>
  </si>
  <si>
    <t>Actualización de procedimientos de comunicación interna</t>
  </si>
  <si>
    <t>Definir los lineamientos y nuevas herramientas tecnológicas para la difusión y socialización de la información de interés para la comunidad ADRES.</t>
  </si>
  <si>
    <t>Procedimiento actualizado</t>
  </si>
  <si>
    <t>María Angélica Colmenares</t>
  </si>
  <si>
    <t>Implementación Yammer para comunicación interna</t>
  </si>
  <si>
    <t>Implementar la herramienta tecnológica Yammer para difundir y socializar la información de interés a la comunidad ADRES</t>
  </si>
  <si>
    <t>Yammer implementada</t>
  </si>
  <si>
    <t>Intranet implementada</t>
  </si>
  <si>
    <t>Estructuración con las áreas de la matriz de contenidos</t>
  </si>
  <si>
    <t>A partir de la identificación previa realizada en 2021, realizar mesas de trabajo con las diferentes dependencias para definir estructura de contenido de intranet institucional</t>
  </si>
  <si>
    <t>Matriz de intranet definitiva</t>
  </si>
  <si>
    <t>Definir lineamientos para la administración de contenido de intranet institucional</t>
  </si>
  <si>
    <t>Definir roles, responsabilidades y lineamientos para la administración de contenido de la intranet institucional.</t>
  </si>
  <si>
    <t>Documento con lineamiento definido</t>
  </si>
  <si>
    <t>Revisar y aprobar parametrización de intranet institucional</t>
  </si>
  <si>
    <t>Acompañar pruebas y aprobar lanzamiento de la intranet en ambiente productivo</t>
  </si>
  <si>
    <t>Informe de cierre de proyecto (acta y/o recibo a satisfacción)</t>
  </si>
  <si>
    <t>Juan Carlos Mendoza</t>
  </si>
  <si>
    <t>Revisar y actualizar de política de comunicación y sus procedimientos</t>
  </si>
  <si>
    <t>Revisar y actualizar de política de comunicación y sus procedimientos para ajustar los lineamientos de difusión y socialización de la información de interés interno.</t>
  </si>
  <si>
    <t>Política y procedimientos actualizados</t>
  </si>
  <si>
    <t>Estructurar proceso de medición de percepción y posicionamiento de ADRES en medios de comunicación</t>
  </si>
  <si>
    <t>Monitorear en medios de comunicaciones nacionales y regionales la aparición de la marca ADRES y con ello, analizar la percepción y posicionamiento de la misma</t>
  </si>
  <si>
    <t>Documentos del proceso de contratación Informes periódicos</t>
  </si>
  <si>
    <t>Estructurar el proceso de medición de percepción y posicionamiento de ADRES en grupos de valor</t>
  </si>
  <si>
    <t>Diseñar y aplicar encuesta a diferentes representantes del sector salud, para conocer la percepción y posicionamiento de la marca ADRES dentro de los grupos de valor</t>
  </si>
  <si>
    <t>Documentos del proceso de contratación Informe final de encuesta Ficha técnica</t>
  </si>
  <si>
    <t>Evaluación de gestión y medición de la percepción ciudadana</t>
  </si>
  <si>
    <t>Búsqueda en línea de los giros que realiza la ADRES</t>
  </si>
  <si>
    <t>Apoyar la implementación de la consulta en línea de los giros que realiza la ADRES (Beneficiarios, montos, conceptos y periodos)</t>
  </si>
  <si>
    <t>Consulta implementada</t>
  </si>
  <si>
    <t>Racionalización de trámites</t>
  </si>
  <si>
    <t>Tecnológica</t>
  </si>
  <si>
    <t>Protocolo de gestión del canal de videos internos</t>
  </si>
  <si>
    <t>Estructurar protocolo de gestión de los videos que se difunden al interior de la entidad en formato tipo -youtuber-.</t>
  </si>
  <si>
    <t>Documento de protocolo</t>
  </si>
  <si>
    <t>Estrategia de pedagogía sobre la operación y gestión de la ADRES desarrollada</t>
  </si>
  <si>
    <t>Elaborar la estrategia de pedagogía a la ciudadanía en los canales virtuales de la entidad</t>
  </si>
  <si>
    <t>Estrategia de pedagogía sobre la operación y gestión de la ADRES en redes sociales, página web y otros medios de comunicación</t>
  </si>
  <si>
    <t>-Documento de la estrategia de pedagogía, describiendo los objetivos, acciones y medios de comunicación implementados - Evidencias de las acciones de pedagogía difundidas en redes sociales y la página web y sus métricas</t>
  </si>
  <si>
    <t>Cronograma de pedagogías interna sobre operación y gestión de ADRES</t>
  </si>
  <si>
    <t>Realizar 4 actividades pedagógicas donde se de una actualización sobre temas de la gestión de la ADRES y sus novedades, con los funcionarios y contratistas de Atención al Ciudadano o con los grupos de trabajo que tengan contacto directo con beneficiarios o grupos de interés</t>
  </si>
  <si>
    <t>-Evidencias gráficas o multimedia, listado de asistencia, ayudas técnicas (Como PPT, videos, etc.)</t>
  </si>
  <si>
    <t>Evaluar los canales de comunicación interna de la ADRES y ejecutar estrategia de comunicaciones</t>
  </si>
  <si>
    <t>Evaluar los canales internos de comunicación que permita identificar necesidades que contribuyan al mejoramiento del clima laboral y fijar una estrategia de comunicaciones interna.</t>
  </si>
  <si>
    <t>-Diagnóstico de canales comunicación interna. - Estrategia interna de comunicaciones propuesta.</t>
  </si>
  <si>
    <t>DO2.INI2. Mejorar el relacionamiento e intercambio de información con los grupos de interés</t>
  </si>
  <si>
    <t>Política de gestión e información estadística - Fase 1 ejecutada</t>
  </si>
  <si>
    <t>Luisa Fernanda González Mozo</t>
  </si>
  <si>
    <t>Oficina Asesora de Planeación y Control del Riesgo</t>
  </si>
  <si>
    <t>Diseñar la guía para la implementación de la Política de Gestión de la Información Estadística</t>
  </si>
  <si>
    <t>Elaborar la guía de implementación de la política de Gestión de la Información Estadística</t>
  </si>
  <si>
    <t>Documento donde se desarrollan el objetivo y alcance de la guía, el diagnóstico del contexto institucional, y las primeras acciones a nivel de caracterización de registros administrativos.</t>
  </si>
  <si>
    <t>Giovanny Otálora</t>
  </si>
  <si>
    <t>Contratos por prestación de servicios</t>
  </si>
  <si>
    <t>x</t>
  </si>
  <si>
    <t>GEDO - Gestión de Desarrollo Organizacional</t>
  </si>
  <si>
    <t>Adelantar caracterización de registros administrativos con vocación de uso estadístico de la entidad</t>
  </si>
  <si>
    <t>Documentar los registros administrativos que tengan vocación de uso estadístico a través del formulario de registros administrativos, y las demás herramientas de apoyo dispuestas por el DANE.</t>
  </si>
  <si>
    <t>Formulario de registros administrativos diligenciado y publicado en el portal del SEN del DANE.</t>
  </si>
  <si>
    <t>DIES - Direccionamiento Estratégico</t>
  </si>
  <si>
    <t>Plan de fortalecimiento del MIPG actualizado y ejecutado</t>
  </si>
  <si>
    <t>Ejecutar y reportar acciones de fortalecimiento de MIPG</t>
  </si>
  <si>
    <t>Implementar las acciones a cargo de la Oficina Asesora de Planeación, descritas en el plan de fortalecimiento a la implementación MIPG y realizar reporte a la ejecución de todas las actividades descritas en el mismo.</t>
  </si>
  <si>
    <t>Reporte acciones de Plan de fortalecimiento del MIPG</t>
  </si>
  <si>
    <t xml:space="preserve">Fernando Velásquez </t>
  </si>
  <si>
    <t>Todos los colaboradores de la OAPCR</t>
  </si>
  <si>
    <t>Banco o repositorio de conocimiento implementado</t>
  </si>
  <si>
    <t>Elaborar material de gestión del conocimiento e innovación para incluir en Inducción y reinducción</t>
  </si>
  <si>
    <t>Elaborar y entregar material de gestión del conocimiento e innovación para incluir en Inducción y reinducción</t>
  </si>
  <si>
    <t>Material de gestión del conocimiento e innovación entregado</t>
  </si>
  <si>
    <t>Norela Briceño Bohórquez</t>
  </si>
  <si>
    <t>Amanda Buitrago 
Marcela Vargas</t>
  </si>
  <si>
    <t>Determinar contenido de banco de conocimiento</t>
  </si>
  <si>
    <t>Matriz de contenido del banco o repositorio de conocimientos con diccionario de datos explicando lo que conforma el banco</t>
  </si>
  <si>
    <t>Olga Marcela Vargas
Alicia Benítez</t>
  </si>
  <si>
    <t>Articular la implementación en herramienta tecnológica disponible en la entidad</t>
  </si>
  <si>
    <t>Articular la implementación de banco o repositorio del conocimiento en la herramienta tecnológica disponible en la entidad.</t>
  </si>
  <si>
    <t>Banco o repositorio de conocimientos implementado</t>
  </si>
  <si>
    <t>Plan de actualización documental del SIGI</t>
  </si>
  <si>
    <t>Actualizar necesidades de actualización documental</t>
  </si>
  <si>
    <t>Realizar balance de documentos actualizados en 2021, identificar necesidades de ajustes de documentos del SIGI en las diferentes procesos y actualizar el Plan de actualización documental del SIGI.</t>
  </si>
  <si>
    <t>Reporte semestral de avance plan actualización documental del SIGI</t>
  </si>
  <si>
    <t>Efectuar seguimiento al plan de actualización documental</t>
  </si>
  <si>
    <t>Actualizar y ejecutar el plan de actualización documental del SIGI</t>
  </si>
  <si>
    <t>Informes periódicos de ejecución del Plan de actualización documental del SIGI</t>
  </si>
  <si>
    <t>Informe de empalme de administración actual, indicando los retos y grandes apuestas de manera que sirva como insumo para las bases del nuevo Plan Nacional de Desarrollo</t>
  </si>
  <si>
    <t>Realizar balance</t>
  </si>
  <si>
    <t>Generar lineamiento, elaborar informe de balance de cierre de gestión para empalmar cierre de gobierno.</t>
  </si>
  <si>
    <t>Informe de empalme</t>
  </si>
  <si>
    <t>Amanda Lucia Buitrago Reyes</t>
  </si>
  <si>
    <t>Responder a compromisos propuestos, evaluación y retroalimentación en los ejercicios de rendición de cuentas con acciones correctivas para la mejora</t>
  </si>
  <si>
    <t>Identificar retos y apuestas para incluir en el nuevo PND</t>
  </si>
  <si>
    <t>A partir de balance y actualización de contexto construir documento con orientaciones, retos y apuestas que deben enmarcarse en la planeación del mediano plazo (PND-PEI)</t>
  </si>
  <si>
    <t>Documento con propuesta</t>
  </si>
  <si>
    <t>Tableros de control de los diferentes módulos de Eureka diseñados y publicados</t>
  </si>
  <si>
    <t>Diseñar tablero de control sobre información en Eureka y acuerdos de gestión</t>
  </si>
  <si>
    <t>Diseñar y publicar tablero de control de los diferentes módulos de Eureka de manera que se cuente con información para la toma de decisiones por parte de los directivos</t>
  </si>
  <si>
    <t>Tablero de control insumo para evaluación de gerentes públicos en funcionamiento en Eureka</t>
  </si>
  <si>
    <t>Eliana Rodríguez Gómez</t>
  </si>
  <si>
    <t>Recursos</t>
  </si>
  <si>
    <t>R1. Mejorar la eficiencia y el seguimiento al gasto institucional para fortalecer la administración de los recursos de la UGG</t>
  </si>
  <si>
    <t>R1.INI1. Modelo para la asignación y seguimiento de recursos</t>
  </si>
  <si>
    <t>Metodología para planeación y seguimiento presupuestal</t>
  </si>
  <si>
    <t>Realizar diagnóstico de la estructura actual de presupuesto</t>
  </si>
  <si>
    <t>Generar diagnostico ampliando el alcance para realizar seguimiento presupuestal a los gastos de funcionamiento de la UGG</t>
  </si>
  <si>
    <t>Documento con diagnostico ampliando el alcance del producto y plan de trabajo</t>
  </si>
  <si>
    <t>Diana Esperanza Torres Rodríguez</t>
  </si>
  <si>
    <t>Yuly Andrea Gómez
Aura María Gómez de los Ríos
Diana Milena Hernández
Eliana Rodríguez Gómez
Juan Guillermo Corredor</t>
  </si>
  <si>
    <t>Generar propuesta metodológica del seguimiento presupuestal</t>
  </si>
  <si>
    <t>Generar propuesta que contenga la alineación presupuestal para lograr el respectivo seguimiento ( Teniendo en cuenta la propuesta de actualización de la nueva versión del ERP)</t>
  </si>
  <si>
    <t>Documento con definición de la metodología , actas y/o memorias</t>
  </si>
  <si>
    <t>Reporte automatizado para seguimiento al plan de mejoramiento implementado</t>
  </si>
  <si>
    <t>Automatizar informe de seguimiento a los planes de mejoramiento con los entes de control</t>
  </si>
  <si>
    <t>Reporte automatizado</t>
  </si>
  <si>
    <t>Lina Ocampo</t>
  </si>
  <si>
    <t>Norela Briceño 
Eliana Rodríguez</t>
  </si>
  <si>
    <t>Fortalecimiento a la gestión de riesgos de la entidad</t>
  </si>
  <si>
    <t>Revisar y actualizar los riesgos de la entidad</t>
  </si>
  <si>
    <t>Realizar la actualización de riesgos de la Entidad de acuerdo a la Guía de Administración de riesgos y ajustes del aplicativo Eureka, atendiendo recomendaciones de informes de seguimiento y evaluación efectuada por Control Interno respecto a controles y seguridad de la información.</t>
  </si>
  <si>
    <t>Matriz de riesgos actualizada y publicada</t>
  </si>
  <si>
    <t>Fernando Velásquez</t>
  </si>
  <si>
    <t>Gestión del Riesgo de Corrupción – Mapa de Riesgos de Corrupción</t>
  </si>
  <si>
    <t>Construcción del Mapa de Riesgos de Corrupción</t>
  </si>
  <si>
    <t>Revisar y actualizar política de riesgos de la entidad</t>
  </si>
  <si>
    <t>Revisar y actualizar la política Administración de riesgos, riesgos de corrupción y operativos y mapa de riesgos institucional.</t>
  </si>
  <si>
    <t>Política de riesgos actualizada y publicada</t>
  </si>
  <si>
    <t>Lineamientos para el manejo de Conflictos de Intereses</t>
  </si>
  <si>
    <t>Establecer y documentar los lineamientos para el manejo de conflictos de intereses en la entidad.</t>
  </si>
  <si>
    <t>Código de Gobierno Corporativo actualizado con manejo de conflictos de intereses.</t>
  </si>
  <si>
    <t>Jaime Guillermo Castro</t>
  </si>
  <si>
    <t>Planeación estratégica del servicio al ciudadano</t>
  </si>
  <si>
    <t>Riesgos de Corrupción asociados a Conflictos de intereses</t>
  </si>
  <si>
    <t>Identificar las áreas con riesgo de conflictos de intereses y asociar y/o definir riesgos de corrupción en el Mapa de Riesgos de la entidad</t>
  </si>
  <si>
    <t>Mapa de riesgos de corrupción, asociados a Conflictos de intereses actualizada</t>
  </si>
  <si>
    <t>Propuesta de ajuste página web al Menú de Transparencia y Menú participa elaborada</t>
  </si>
  <si>
    <t>Propuesta ajuste menú de transparencia</t>
  </si>
  <si>
    <t>Elaborar propuesta de estructura de ajuste al menú de transparencia y menú participa de acuerdo con lo definido en la Resolución 1519 de Min Tic</t>
  </si>
  <si>
    <t>Propuesta de ajuste al Menú de transparencia y Participa</t>
  </si>
  <si>
    <t>Propuesta de metodología de costo beneficio para depuración contable formulada</t>
  </si>
  <si>
    <t>Estructurar propuesta para metodología de costo beneficio</t>
  </si>
  <si>
    <t>Generar propuesta para metodología costo-beneficio para depuración contable de conformidad con la normativa vigente y gestionada con el área contable.</t>
  </si>
  <si>
    <t>Documento con metodología</t>
  </si>
  <si>
    <t>GM2. Optimizar la operación de la Entidad a partir de la implementación de un modelo que integre las diferentes etapas en la administración de los recursos del sector salud y, la modernización de los procesos misionales.</t>
  </si>
  <si>
    <t>GM2.INI1. Optimización de la operación de los procesos de recaudo, liquidación, reconocimiento y pago de los recursos de salud</t>
  </si>
  <si>
    <t>Mecanismos para el fortalecimiento financiero de actores sector analizados</t>
  </si>
  <si>
    <t>Alvaro Rojas Fuentes</t>
  </si>
  <si>
    <t>Dirección de Liquidaciones y Garantías</t>
  </si>
  <si>
    <t>Revisar mecanismos de fortalecimiento financiero a los actores del sector</t>
  </si>
  <si>
    <t>Revisar y analizar los mecanismos previstos en el Decreto 1681 de 2015 y realizar propuesta de ajuste, si a ello hubiere lugar</t>
  </si>
  <si>
    <t>Documento con análisis de los mecanismos previsto en D.1681 de 2015</t>
  </si>
  <si>
    <t>Luz Hernandez</t>
  </si>
  <si>
    <t>Erika Mora</t>
  </si>
  <si>
    <t>OFAS - Operaciones de fortalecimiento financiero para actores del Sistema de Salud</t>
  </si>
  <si>
    <t>GM3. Proveer insumos para la toma de decisiones sobre los recursos del SGSSS a través de la producción y análisis de información</t>
  </si>
  <si>
    <t>GM3.INI1. Plan de incidencia en política pública</t>
  </si>
  <si>
    <t>Estudios previos soporte convenio generación de información analítica procesos a cargo de la DLyG</t>
  </si>
  <si>
    <t>Proyectar estudios previos para convenio de analítica de información de los procesos RS y RC</t>
  </si>
  <si>
    <t>Proyectar estudios previos para la suscripción de un convenio con una institución de educación superior que brinde asesoría en el análisis de datos y la generación de información con valor agregado en procesos RS y RC</t>
  </si>
  <si>
    <t>Convenio suscrito con Institución académica</t>
  </si>
  <si>
    <t>Juan Carlos Girón Sanabria</t>
  </si>
  <si>
    <t>Mónica Buesaquillo
Lyda Rodríguez
Carlos Castro
Julio González</t>
  </si>
  <si>
    <t>VALR - Validación, liquidación y reconocimiento</t>
  </si>
  <si>
    <t>Procesos y resultados de la DLyG socializados y divulgados en territorio</t>
  </si>
  <si>
    <t>Realizar jornadas de divulgación de procedimientos y resultados de RC, RS y mecanismos COVID</t>
  </si>
  <si>
    <t>Realización de 12 jornadas de asistencia técnica para entidades territoriales, EPS, prestadores y proveedores con el objeto de socializar y divulgar los procesos y resultados de la DLyG.</t>
  </si>
  <si>
    <t>Evidencias de cada una de las 12 jornadas de asistencia técnica para entidades territoriales</t>
  </si>
  <si>
    <t>Gina Paola Diaz Angulo</t>
  </si>
  <si>
    <t>Omar Gómez
Lizeth Betancourt
Julio González</t>
  </si>
  <si>
    <t>2 personas para desplazamientos por cada jornada</t>
  </si>
  <si>
    <t>Procedimiento de entidades en liquidación optimizado</t>
  </si>
  <si>
    <t>Implementar procedimiento de entidades en liquidación</t>
  </si>
  <si>
    <t>Adoptar y socializar el procedimiento para hacer seguimiento a las entidades en liquidación y lograr la aclaración, conciliación o reintegro de los recursos al SGSSS</t>
  </si>
  <si>
    <t>Procedimiento cargado en Eureka</t>
  </si>
  <si>
    <t>Oscar Eduardo Salinas Garzón</t>
  </si>
  <si>
    <t>Nathaly Alvarado
Daniel Felipe Salazar
Lorena Amézquita
Amanda Buitrago</t>
  </si>
  <si>
    <t>VERS - Verificaciones al reconocimiento de recursos del Sistema de Salud</t>
  </si>
  <si>
    <t>GM1.INI1. Diseño, revisión, ajuste y optimización de los controles de los procesos de liquidación, reconocimiento y pago de los recursos de la salud</t>
  </si>
  <si>
    <t>Proyecto para fortalecer Reintegro de Recursos formulado</t>
  </si>
  <si>
    <t>Analizar necesidades y determinar el proyecto para Reintegro de Recursos Unificado</t>
  </si>
  <si>
    <t>Formular el proyecto para lograr que el proceso de reintegro de recursos reconocidos sin justa causa sea optimizado y se soporte en un sistema de información, en coordinación con la DGTIC. Aplicar procedimientos de arquitectura empresarial y proyectos TI.</t>
  </si>
  <si>
    <t>Perfil del proyecto formulado</t>
  </si>
  <si>
    <t>Ingeniero designado por DGTIC</t>
  </si>
  <si>
    <t>Giro Directo</t>
  </si>
  <si>
    <t>Proyecto Giro Directo formulado</t>
  </si>
  <si>
    <t>Analizar necesidades y determinar el proyecto para Giro Directo</t>
  </si>
  <si>
    <t>A partir del requerimiento tecnológico radicado el 05 de agosto de 2020 por parte de la DLYG a la DGTIC, formular el perfil del proyecto, con el fin de optimizar las validaciones, asegurar cruce de información con fuentes de información disponibles y, actualizar la estructura para articularla con la factura electrónica.</t>
  </si>
  <si>
    <t>Perfil del proyecto Giro Directo formulado</t>
  </si>
  <si>
    <t>Adriana Morales 
Ramón Ramírez
Ingeniero designado por DGTIC</t>
  </si>
  <si>
    <t>Prestaciones Económicas RC</t>
  </si>
  <si>
    <t>Proyecto Prestaciones Económicas RC formulado</t>
  </si>
  <si>
    <t>Analizar necesidades y determinar proyecto para Prestaciones Económicas RC</t>
  </si>
  <si>
    <t>Formular el proyecto para optimizar el proceso de liquidación de las PE mediante el desarrollo de un sistema que permita soportar el proceso (de principio a fin), revisar las glosas y su fundamento jurídico y disminuir la manualidad</t>
  </si>
  <si>
    <t>Perfil del proyecto Prestaciones Económicas RC formulado</t>
  </si>
  <si>
    <t>Yerly Niño
Ricardo Padilla
Ana Wilches
Ingeniero designado por DGTIC</t>
  </si>
  <si>
    <t>Cuentas Recaudo Cotizaciones RC</t>
  </si>
  <si>
    <t>Proyectos de acto administrativo que actualizan las resoluciones 3341 de 2020 y 2262 de 2021</t>
  </si>
  <si>
    <t>Proyectar actos administrativos para la operación de régimen Contributivo</t>
  </si>
  <si>
    <t>Actualizar los procedimientos contenidos en las resoluciones 3341 de 2020 y 2262 de 2021 conforme al lo establecido en el Decreto 1437 de 2021</t>
  </si>
  <si>
    <t>Proyectos de resolución formulado</t>
  </si>
  <si>
    <t xml:space="preserve">Omar Gómez
Boris Rodríguez
Mayuri Vanegas
</t>
  </si>
  <si>
    <t>EPS Capacitadas con reglamentación de cuentas de recaudo cotizaciones - RC</t>
  </si>
  <si>
    <t>Capacitar a EPS sobre operación de cuentas maestras</t>
  </si>
  <si>
    <t>Grabaciones o registro virtual de asistentes en caso de ser en línea, o planillas de asistencia en caso de ser presencial</t>
  </si>
  <si>
    <t>Evidencias de las jornadas de capacitación realizadas</t>
  </si>
  <si>
    <t>Cuentas de Recaudo No SGP conciliadas</t>
  </si>
  <si>
    <t>Realizar mesas de trabajo con las EPS para conciliar las cuentas maestras de Recaudo No SGP vigentes</t>
  </si>
  <si>
    <t>Realizar mesas de trabajo con las EPS para realizar conciliación de las cuentas maestras de Recaudo No SGP vigentes</t>
  </si>
  <si>
    <t>Cuentas maestras de Recaudo No SGP conciliadas</t>
  </si>
  <si>
    <t>Documentación relacionado con cuentas maestras actualizada en el SIGI</t>
  </si>
  <si>
    <t>Ajustar la documentación de los procedimientos para actualización en el SIGI y publicarla</t>
  </si>
  <si>
    <t>Ajustar los procedimientos, manuales o documentación del proyecto necesaria para la transferencia de conocimiento lo cual queda en el SIGI y publicarla</t>
  </si>
  <si>
    <t>Documentación relacionada con el proceso VALR actualizado con base en operación de cuentas maestras</t>
  </si>
  <si>
    <t>Captura de datos de Recobros</t>
  </si>
  <si>
    <t>Contrato suscrito 1</t>
  </si>
  <si>
    <t>Mauricio Ramírez Espitia</t>
  </si>
  <si>
    <t>Dirección de Otras Prestaciones</t>
  </si>
  <si>
    <t>Realizar estudio de mercado para la captura de datos de recobros 1A</t>
  </si>
  <si>
    <t>Realizar estudio de mercado con el fin de establecer y analizar las especificaciones técnicas, comerciales, económicas y jurídicas para la captura de datos de recobros.</t>
  </si>
  <si>
    <t>Documentos previos Estudio de mercado</t>
  </si>
  <si>
    <t>Claudia Patricia Fernandez Perez</t>
  </si>
  <si>
    <t>Germán Sanchez</t>
  </si>
  <si>
    <t>N.A</t>
  </si>
  <si>
    <t>Elaborar el cronograma de trabajo y suscribir acta de inicio del contrato 1B</t>
  </si>
  <si>
    <t>Definir el cronograma de trabajo detallando las actividades a desarrollar por el contratista y la suscripción del acta de inicio de contrato</t>
  </si>
  <si>
    <t>Acta de inicio contrato - Cronograma del proyecto</t>
  </si>
  <si>
    <t>Insumos para la captura 2</t>
  </si>
  <si>
    <t>Preparar archivos de imágenes para la captura 2A</t>
  </si>
  <si>
    <t>Preparar y disponer los archivos de imágenes para la captura de datos</t>
  </si>
  <si>
    <t>Archivos de imágenes dispuestos en la herramienta y/o Bases de datos</t>
  </si>
  <si>
    <t>Entregar la información disponible de los recobros a capturar 2B</t>
  </si>
  <si>
    <t>Entregar al contratista la información magnética (escaneada) con las imágenes de los documentos soporte de los recobros del periodo del que no se cuenta con datos capturados</t>
  </si>
  <si>
    <t>Comunicación oficial</t>
  </si>
  <si>
    <t>BBDD de capturas entregadas mensualmente por el Contratista 3</t>
  </si>
  <si>
    <t>Realizar la captura de datos 3A</t>
  </si>
  <si>
    <t>Realizar la captura de datos de recobros por parte del Contratista</t>
  </si>
  <si>
    <t>Notificación de la entrega de las BBDD de capturas</t>
  </si>
  <si>
    <t>Contratos de prestación de servicios</t>
  </si>
  <si>
    <t>Certificación con resultado de evaluación de calidad de las BBDD de capturas entregadas mensualmente por el Contratista 4</t>
  </si>
  <si>
    <t>Verificar el grado de calidad de la captura realizada por cada uno de las BBDD 4A</t>
  </si>
  <si>
    <t>Aplicación de metodología estadística, por muestreo simple, para determinar si cada uno de las BBDD entregadas por el contratista cumple o no con el porcentaje de calidad admisible para su recibo por parte de la Entidad.</t>
  </si>
  <si>
    <t>Informes de supervisión Data de captura Base de datos cruzada Certificaciones con resultado de evaluación de calidad de las BBDD de cada una de las capturas entregadas</t>
  </si>
  <si>
    <t>Bases de datos de capturas aprobadas e integradas 5</t>
  </si>
  <si>
    <t>Integrar las diferentes bases de datos de capturas recibidas a satisfacción al SII_MYT_AUD 5A</t>
  </si>
  <si>
    <t>Integración de las bases de datos recibidas a satisfacción dentro del SII_AUD_MYT o base de datos de producción para consulta de la información</t>
  </si>
  <si>
    <t>Solicitudes a la DGTIC para cargue de bases de datos de capturas de datos en la base de datos SII_MYT_AUD en producción</t>
  </si>
  <si>
    <t>Sistema Integral de Auditoria</t>
  </si>
  <si>
    <t>Documento de análisis del modelo actual y definiciones funcionales 6</t>
  </si>
  <si>
    <t>Definición funcional del modelo 6A</t>
  </si>
  <si>
    <t>Definición funcional de: auditoría de recobros, auditoría de reclamaciones, reconocimiento y reintegro, integración MIPRES, ERP, SIRAS y definición técnica de arquitectura</t>
  </si>
  <si>
    <t>Documento de análisis del modelo actual y definiciones funcionales</t>
  </si>
  <si>
    <t>Mayra Alejandra Perez Bejarano</t>
  </si>
  <si>
    <t xml:space="preserve">Claudia Patricia Fernández Pérez
Lorena Fabiola Amezquita Becerra
Camilo Andrés Plazas Veloza
Paola Andrea Céspedes Forero
</t>
  </si>
  <si>
    <t>Nuevo Modelo SIA 7</t>
  </si>
  <si>
    <t>Proyectar normatividad preliminar por parte de ADRES y MSPS 7A</t>
  </si>
  <si>
    <t>Proyectar la versión preliminar de la normatividad que se requiera por parte de la ADRES y MSPS para sustentar legalmente el proceso</t>
  </si>
  <si>
    <t>Resolución preliminar</t>
  </si>
  <si>
    <t>Definir modelo futuro 7B</t>
  </si>
  <si>
    <t>Realizar la descripción de los componentes que tendrá el SIA, apoyado de la normatividad preliminar</t>
  </si>
  <si>
    <t>Documento de descripción del modelo futuro</t>
  </si>
  <si>
    <t>Publicar para comentarios la normatividad preliminar 7C</t>
  </si>
  <si>
    <t>Publicar para comentarios de los grupos de valor la normatividad preliminar</t>
  </si>
  <si>
    <t>Resolución publicada para cometarios</t>
  </si>
  <si>
    <t>Ajustar resolución 7D</t>
  </si>
  <si>
    <t>Ajustar resolución de acuerdo con los comentarios recibidos, los casos de uso validados</t>
  </si>
  <si>
    <t>Resolución ajustada de acuerdo a comentarios</t>
  </si>
  <si>
    <t>Firmar y publicar resolución 7E</t>
  </si>
  <si>
    <t>Firmar y publicar resolución</t>
  </si>
  <si>
    <t>Resolución firmada y publicada</t>
  </si>
  <si>
    <t>Contrato Suscrito 8</t>
  </si>
  <si>
    <t>Realizar estudio de mercado para el modelo SIA 8A</t>
  </si>
  <si>
    <t>Realizar estudio de mercado con el fin de establecer y analizar las especificaciones técnicas, comerciales, económicas y jurídicas para el modelo SIA</t>
  </si>
  <si>
    <t>Documentos previos y de mercado</t>
  </si>
  <si>
    <t>Elaborar el cronograma de trabajo y suscribir acta de inicio del contrato 8B</t>
  </si>
  <si>
    <t>Claudia Patricia Fernández
Lorena Fabiola Amezquita Becerra</t>
  </si>
  <si>
    <t>Desarrollo del requerimiento funcional 9</t>
  </si>
  <si>
    <t>Elaborar y validar casos de uso 9A</t>
  </si>
  <si>
    <t>Elaborar y validar casos de uso de la herramienta a desarrollar e implementar. Incluye: radicación, auditoría automática, proceso de certificación, proceso de reconocimiento, proceso de reintegro, reportes y cuadros de mando, integración con MIPRES, ERP, SIRAS III.</t>
  </si>
  <si>
    <t>Documento casos de uso validados</t>
  </si>
  <si>
    <t>Claudia Patricia Fernández Pérez
Lorena Fabiola Amezquita Becerra
Camilo Andrés Plazas Veloza
Paola Andrea Céspedes Forero</t>
  </si>
  <si>
    <t>Desarrollo pruebas y puestas en producción del aplicativo 9B</t>
  </si>
  <si>
    <t>Realizar las pruebas del desarrollo del aplicativo y puesta en marcha en producción</t>
  </si>
  <si>
    <t>Informes de supervisión Software en ambiente de producción</t>
  </si>
  <si>
    <t>Certificación y puesta en producción 10</t>
  </si>
  <si>
    <t>Certificar y poner en producción el Sistema Integral de Auditoría (SIA) 10 A</t>
  </si>
  <si>
    <t>Certificar y poner en producción el Sistema Integral de Auditoría (SIA)</t>
  </si>
  <si>
    <t>Certificación</t>
  </si>
  <si>
    <t>Documentación de procesos 11</t>
  </si>
  <si>
    <t>Revisar, actualizar, elaborar y ajustar procedimiento(s) y demás documentos asociados 11A</t>
  </si>
  <si>
    <t>Actualizar o elaborar de los procedimientos y demás documentos que describan la ejecución del modelo y estén acordes a los cambios con respecto al proceso actual</t>
  </si>
  <si>
    <t>Documentación actualizada y ajustada</t>
  </si>
  <si>
    <t>Lorena Fabiola Amezquita Becerra</t>
  </si>
  <si>
    <t>Mayra Alejandra Pérez Bejarano
Claudia Patricia Fernández Pérez
Norela Briceño Bohórquez</t>
  </si>
  <si>
    <t>Validar procedimiento(s) y demás documentos asociados 11B</t>
  </si>
  <si>
    <t>Validar los procedimientos y demás documentos que describan la ejecución del modelo y estén acordes a los cambios con respecto al proceso actual</t>
  </si>
  <si>
    <t>Documentación validada</t>
  </si>
  <si>
    <t>Mayra Alejandra Pérez Bejarano
Lorena Fabiola Amezquita Becerra</t>
  </si>
  <si>
    <t>Aprobar procedimiento(s) y demás documentos asociados 11C</t>
  </si>
  <si>
    <t>Aprobar los procedimientos y demás documentos que describan la ejecución del modelo y estén acordes a los cambios con respecto al proceso actual; y publicarlos en la página Web y en EUREKA</t>
  </si>
  <si>
    <t>Documentación aprobada y publicada en página Web y en EUREKA</t>
  </si>
  <si>
    <t>Mauricio Ramírez Espitia
Norela Briceño Bohórquez</t>
  </si>
  <si>
    <t>Diseño y Desarrollo, Liquidación y Transferencia Prima No SOAT</t>
  </si>
  <si>
    <t>Proyecto para diseño y desarrollo de Liquidación y Reconocimiento Prima No SOAT formulado 12</t>
  </si>
  <si>
    <t>Formular proyecto para diseño y desarrollo de Liquidación y Reconocimiento Prima No SOAT 12A</t>
  </si>
  <si>
    <t>Formular proyecto para diseñar y desarrollar los productos relacionados con el servicio de la prima atribuida a las EPS y EOC del régimen contributivo y subsidiado para la atención en salud y el transporte al centro asistencial de las víctimas de accidentes de tránsito por vehículos no asegurados.</t>
  </si>
  <si>
    <t>Ficha de proyecto formulada</t>
  </si>
  <si>
    <t>Mayra Alejandra Pérez Bejarano</t>
  </si>
  <si>
    <t>Contribución Solidaria</t>
  </si>
  <si>
    <t>Proyecto Contribución Solidaria actualizado</t>
  </si>
  <si>
    <t>Actualizar proyecto y requerimientos tecnológicos del proyecto de Contribución Solidaria</t>
  </si>
  <si>
    <t>Actualizar el proyecto de resolución de la operación de la contribución solidaria y los requerimientos tecnológicos requeridos para su puesta en funcionamiento</t>
  </si>
  <si>
    <t>Proyectos de resolución y requerimientos tecnológicos actualizados</t>
  </si>
  <si>
    <t>Mónica Buesaquillo
Ramón Ramírez</t>
  </si>
  <si>
    <t>Seguimiento a los proyectos a cargo de la DLyG realizado</t>
  </si>
  <si>
    <t>Realizar seguimiento y autocontrol a los proyectos a cargo de la DLyG</t>
  </si>
  <si>
    <t>Realizar seguimiento a los proyectos a cargo de la Dirección de Liquidaciones y Garantías - DLyG conforme a lo establecido en los respectivos proyectos y a la periodicidad establecida</t>
  </si>
  <si>
    <t>Evidencias de seguimiento a los proyectos a cargo de la DLyG - RC</t>
  </si>
  <si>
    <t>Plan Anual de Auditorías 2022</t>
  </si>
  <si>
    <t>Seguimiento al Plan Anual de Auditorías 2022</t>
  </si>
  <si>
    <t>Ejecutar reuniones mensuales de seguimiento al avance del Plan Anual de Auditorías 2022</t>
  </si>
  <si>
    <t>Actas de reunión mensual con avance del Plan Anual de Auditorías</t>
  </si>
  <si>
    <t>Cesar Sopó
Orlando Sabogal
Diego Guerra</t>
  </si>
  <si>
    <t>Sesiones de Comité Institucional de Coordinación de Control Interno (CICCI)</t>
  </si>
  <si>
    <t>Efectuar sesiones del Comité Institucional de Coordinación de Control Interno (CICCI) presentando seguimiento al avance del Plan Anual de Auditorías 2022</t>
  </si>
  <si>
    <t>Actas de sesión del CICCI con avance del Plan Anual de Auditorías</t>
  </si>
  <si>
    <t>Seguimiento Plan Anticorrupción</t>
  </si>
  <si>
    <t>Seguimiento Cuatrimestral Plan Anticorrupción</t>
  </si>
  <si>
    <t>Efectuar seguimiento cuatrimestral al Plan Anticorrupción de la ADRES (Dic 2021, Abr 2022, Ago 2022)</t>
  </si>
  <si>
    <t>Informes de seguimiento cuatrimestral del Plan Anticorrupción</t>
  </si>
  <si>
    <t>Seguimiento</t>
  </si>
  <si>
    <t>Seguimiento al proyecto para diseño y desarrollo de Liquidación y Reconocimiento Prima No SOAT presentado 13</t>
  </si>
  <si>
    <t>Realizar seguimiento a la implementación del proyecto 13A</t>
  </si>
  <si>
    <t>Realizar seguimiento a la emisión de lineamientos por parte del MSPS sobre el proyecto, a la aprobación de los recursos por parte de la Junta Directiva y a las fases de implementación del proyecto de diseño y desarrollo de los productos relacionados con el servicio de la prima NO SOAT.</t>
  </si>
  <si>
    <t>Reportes de seguimiento y/o cuadros de control presentados a la Junta Directiva y al comité directivo</t>
  </si>
  <si>
    <t>NA</t>
  </si>
  <si>
    <t>GM5. Mejorar el control al gasto derivado de la prestación de servicios y tecnologías no financiados con la UPC, con la implementación de los presupuesto máximos y su monitoreo</t>
  </si>
  <si>
    <t>GM5.INI1. Implementar y hacer seguimiento a la estrategia de presupuestos máximos</t>
  </si>
  <si>
    <t>Proceso de liquidación de Presupuestos Máximos ajustado con base en nuevas normas implementado 14</t>
  </si>
  <si>
    <t>Aprobar la modificación del aplicativo de presupuestos máximos 14A</t>
  </si>
  <si>
    <t>Realizar las pruebas y aprobar la modificación del aplicativo de presupuestos máximos para ponerla en operación.</t>
  </si>
  <si>
    <t>Aplicativo de presupuestos máximos en ambiente de producción con acta de recibido a satisfacción</t>
  </si>
  <si>
    <t>Gustavo Moreno
Laura Molina</t>
  </si>
  <si>
    <t>Adelantar la liquidación de los presupuestos máximos 14B</t>
  </si>
  <si>
    <t>Adelantar la liquidación de los presupuestos máximos de acuerdo con lo establecido en la normativa</t>
  </si>
  <si>
    <t>Ordenación del gasto de Presupuestos Máximos</t>
  </si>
  <si>
    <t>Heidy Parra
Mauricio González</t>
  </si>
  <si>
    <t>Proceso de reintegro soportado en nuevo aplicativo 15</t>
  </si>
  <si>
    <t>Aprobar el desarrollo por parte de DGTIC del aplicativo de reintegros 15A</t>
  </si>
  <si>
    <t>Realizar pruebas del aplicativo de reintegro de recursos reconocidos sin justa causa de los servicios y tecnologías no financiados por la UPC así como reclamaciones por accidente de tránsito, eventos terroristas y catastróficos y generar acta de recibido a satisfacción.</t>
  </si>
  <si>
    <t>Entrega del aplicativo en ambiente de producción con acta de recibido a satisfacción</t>
  </si>
  <si>
    <t>Gustavo Moreno
Laura Molina
Rena Morales</t>
  </si>
  <si>
    <t>Sistemas de información misionales integrados con el ERP y optimizados 16</t>
  </si>
  <si>
    <t>Aprobar la integración del aplicativo de recobros con el ERP 16A</t>
  </si>
  <si>
    <t>Realizar las pruebas y aprobar la integración del aplicativo de recobros con el ERP</t>
  </si>
  <si>
    <t>Integración del aplicativo de recobros con el ERP en ambiente de producción con acta de recibido a satisfacción</t>
  </si>
  <si>
    <t>Gustavo Moreno
Laura Molina
Heidy Parra</t>
  </si>
  <si>
    <t>Saneamiento implementado 17</t>
  </si>
  <si>
    <t>Revisar y verificar las cuentas que se presenten para el saneamiento 17A</t>
  </si>
  <si>
    <t>Revisar y verificar las cuentas que se presenten para el saneamiento, tanto del corriente, que incluye lo presentado durante el cuarto trimestre de 2021 en adelante, como del rezago</t>
  </si>
  <si>
    <t>Certificaciones de cierre</t>
  </si>
  <si>
    <t>Claudia Patricia Fernandez</t>
  </si>
  <si>
    <t>Contratista - Datatools</t>
  </si>
  <si>
    <t>Proceso de reconocimiento y liquidación de servicios y tecnologías no cubiertos con UPC ni PM, etapa de implementación 18</t>
  </si>
  <si>
    <t>Realizar pruebas piloto para operación Servicios y tecnologías no cubiertos con UPC ni PM 18A</t>
  </si>
  <si>
    <t>Adelantar acompañamiento y pruebas piloto de la aplicación con la cual se adelantará la operación de servicios y tecnologías no cubiertos con UPC ni PM. (validaciones, integraciones y formularios electrónicos desarrollados). Sujeto al suministro de la aplicación por parte de la DGTIC</t>
  </si>
  <si>
    <t>Actas de pruebas realizadas a los formularios electrónicos desarrollados para la operación de Servicios y tecnologías no cubiertos con UPC ni PM</t>
  </si>
  <si>
    <t xml:space="preserve">Yensi Mariana Pazmiño
Jhan Piero Campos
</t>
  </si>
  <si>
    <t>Servicios Digitales</t>
  </si>
  <si>
    <t>Sistematización electrónica del recaudo implementada</t>
  </si>
  <si>
    <t xml:space="preserve">Carmen Rocio Rangel Quintero </t>
  </si>
  <si>
    <t>Dirección de Gestión de Recursos Financieros de la Salud</t>
  </si>
  <si>
    <t>Revisar el ajuste al cronograma para implementar el recaudo electrónico dentro del PT de la DGTIC.</t>
  </si>
  <si>
    <t>Una vez recibido el cronograma de actividades ajustado por parte de la DGTIC para la implementación el recaudo electrónico en el Portal Transaccional, la DGRFS deberá efectuar la revisión de este, con el fin de dar la aprobación para la implementación.</t>
  </si>
  <si>
    <t>Cronograma, actas de reunión y/o ayudas memorias</t>
  </si>
  <si>
    <t>Ricardo Triana Parga</t>
  </si>
  <si>
    <t xml:space="preserve">
Juan Carlos Mendoza Pedraza</t>
  </si>
  <si>
    <t>RIFU - Recaudo e identificación de fuentes</t>
  </si>
  <si>
    <t>Adaptar el requerimiento tecnológico de acuerdo a nuevo alcance en el marco del Portal Transaccional</t>
  </si>
  <si>
    <t>Una vez aprobado el cronograma y con base a las mesas de trabajo sostenidas con las DGTIC y las áreas misionales, se debe efectuar los ajustes correspondientes al requerimiento tecnológico, para que contengan todos los ajustes derivados de las mesas de entendimiento.</t>
  </si>
  <si>
    <t>Requerimiento Tecnológico ajustado</t>
  </si>
  <si>
    <t xml:space="preserve">
Lorena Fabiola Amezquita Becerra
Angelica Maria Valderrama Muñoz
Oscar Eduardo Salinas Garzón
Juan Carlos Mendoza Pedraza</t>
  </si>
  <si>
    <t>Realizar Reunión para definir flujos de recaudo electrónico de los conceptos de ingresos del SGSSS</t>
  </si>
  <si>
    <t>Realizar mesas de entendimiento entre la DGRFS, DGTIC y ares misionales, tendientes a la definición del flujo de información para la generación del recaudo electrónico de las fuentes del sistema</t>
  </si>
  <si>
    <t>Correos de retroalimentación con la DGTIC, actas o memorias</t>
  </si>
  <si>
    <t>Realizar pruebas y acoplamiento de la entrada en operación</t>
  </si>
  <si>
    <t>Realizar las pruebas funcionales en los ambientes de prueba y producción, para la operativización del recaudo electrónico de las fuentes.</t>
  </si>
  <si>
    <t>Evidencias de las pruebas, acta de cierre del proyecto y recibo a satisfacción del el recaudo electrónico</t>
  </si>
  <si>
    <t>Boletín Diario robustecido</t>
  </si>
  <si>
    <t>Optimizar el informe de boletín diario de acuerdo a rediseño y análisis</t>
  </si>
  <si>
    <t>Realizar mesas de trabajo con la DGTIC, tendiente a establecer las necesidades y especificaciones que conlleven a la estructuración y visualización del Boletín.</t>
  </si>
  <si>
    <t>Documento de análisis y rediseño del Boletín Diario</t>
  </si>
  <si>
    <t>Rafael Guillermo Anaya Santrich</t>
  </si>
  <si>
    <t>Anya Salcedo Orozco
Sergio Felipe Clavijo
Juan Carlos Mendoza</t>
  </si>
  <si>
    <t>GEPR - Gestión y Pago de Recursos</t>
  </si>
  <si>
    <t>Adaptar el requerimiento tecnológico de boletín diario</t>
  </si>
  <si>
    <t>Una vez efectuadas la mesas de trabajo sostenidas con las DGTIC, se debe efectuar los ajustes correspondientes al requerimiento tecnológico, para que contengan todos los ajustes derivados de las mesas de entendimiento.</t>
  </si>
  <si>
    <t>Apoyar las pruebas funcionales de la optimización del boletín diario</t>
  </si>
  <si>
    <t>Realizar las pruebas funcionales en los ambientes de prueba y producción, de la optimización del boletín diario.</t>
  </si>
  <si>
    <t>Evidencia de pruebas, correos de retroalimentación con la DGTIC, actas o memorias</t>
  </si>
  <si>
    <t>GM1.INI3. Fortalecer la Política de inversión de la URA</t>
  </si>
  <si>
    <t>Herramienta que soporta el modelo de riesgos de contraparte implementada</t>
  </si>
  <si>
    <t>Apoyar el proceso de contratación para la adquisición de la herramienta</t>
  </si>
  <si>
    <t>Realizar mesas de trabajo con la DAF, tendiente a establecer las necesidades y especificaciones que Conlleven a la contratación de la herramienta de riesgo.</t>
  </si>
  <si>
    <t>Evidencia de pruebas, correos de retroalimentación con la DAF, actas o memorias</t>
  </si>
  <si>
    <t>Apoyar las pruebas funcionales del desarrollo de la herramienta bajo la metodología definida</t>
  </si>
  <si>
    <t>Realizar las pruebas funcionales en los ambientes de prueba y producción, de la herramienta para gestión de riesgo financiero.</t>
  </si>
  <si>
    <t>Ajustar los manuales de riesgo financiero</t>
  </si>
  <si>
    <t>Realizar la actualización de los manual, con base a la metodología definida.</t>
  </si>
  <si>
    <t>Documentación del proceso actualizada</t>
  </si>
  <si>
    <t>Optimización de Recursos Financieros</t>
  </si>
  <si>
    <t>Mesa de Inversión analizada</t>
  </si>
  <si>
    <t>Definir la propuesta del modelo de inversión con su reglamentación-2022 para implementar-2023</t>
  </si>
  <si>
    <t>De acuerdo con análisis generado en la primera etapa, se definirá la metodología o la política de operación del modelo de inversión</t>
  </si>
  <si>
    <t>Documento propuesta del modelo de inversión</t>
  </si>
  <si>
    <t>Luz Stella Hernandez
Anya Salcedo Orozco
Sergio Felipe Clavijo</t>
  </si>
  <si>
    <t>Nuevas entidades financieras para la herramienta H2H para entidades financieras pagadoras analizadas</t>
  </si>
  <si>
    <t>Realizar mesas de trabajo para identificar otras entidades financieras pagadoras implementar H2H</t>
  </si>
  <si>
    <t>Efectuar el análisis para establecer posibles de generar mecanismos de pago con otras entidades financieras.</t>
  </si>
  <si>
    <t>Documento de análisis</t>
  </si>
  <si>
    <t xml:space="preserve">
Sergio Felipe Clavijo</t>
  </si>
  <si>
    <t>Herramienta de estados de cuenta robustecida y en ambiente de producción</t>
  </si>
  <si>
    <t>Realizar pruebas en ambiente producción para identificar inconsistencias</t>
  </si>
  <si>
    <t>Realizar las pruebas funcionales en los ambientes de prueba y producción, para la generación de los estados de cuentas.</t>
  </si>
  <si>
    <t>Evidencia de pruebas generadas en ambiente de producción</t>
  </si>
  <si>
    <t>Maria Margarita Bravo</t>
  </si>
  <si>
    <t>Sergio Felipe Clavijo</t>
  </si>
  <si>
    <t>Realizar depuración de líneas y registros inconsistentes</t>
  </si>
  <si>
    <t>Realizar la depuración de los registros que no deban ser incorporados en los estados de cuentas, con base a las pruebas realizadas.</t>
  </si>
  <si>
    <t>Ajustes a registros de la herramienta, Correos de retroalimentación, actas o memorias</t>
  </si>
  <si>
    <t>Proceso de cuentas maestras de acuerdo con el Decreto 1437 de 2021 implementado</t>
  </si>
  <si>
    <t>Establecer el procedimiento, cronograma, conciliación y cierre - Decreto 1437 de 2021</t>
  </si>
  <si>
    <t>Definir el procedimiento, cronograma, conciliación y cierre de las cuentas actuales de recaudo de cotizaciones de RC de las EPS, así como la metodología para la selección de entidades bancarias y apertura de cuentas de recaudo a titularidad de la ADRES.</t>
  </si>
  <si>
    <t>Correos de retroalimentación , actas o memorias y Resolución</t>
  </si>
  <si>
    <t xml:space="preserve">Juan Carlos Giron
Sergio Felipe Clavijo
Luz Stella Hernandez
Aura Maria Gomez De Los Rios 
Juan Carlos Mendoza
</t>
  </si>
  <si>
    <t>Socializar metodología con las Entidades Financieras que cumplen con la metodología.</t>
  </si>
  <si>
    <t>Realizar reuniones con EF que cumplan requisitos para el manejo de la cuentas de recaudo de cotizaciones del RC, tendiente a la apertura de estas.</t>
  </si>
  <si>
    <t>Listado de asistencia y socialización metodología</t>
  </si>
  <si>
    <t xml:space="preserve">Juan Carlos Giron
Sergio Felipe Clavijo
Aura Maria Gomez De Los Rios 
Luz Stella Hernandez
Juan Carlos Mendoza
</t>
  </si>
  <si>
    <t>Suscribir convenidos de recaudo de cotizaciones del Régimen Contributivo y apertura cuentas.</t>
  </si>
  <si>
    <t>Suscribir los convenios de apertura de cuentas de recaudo con la entidades financieras seleccionadas, en el marco de la metodología y apertura de las cuentas de recaudo de cotizaciones RC.</t>
  </si>
  <si>
    <t>Convenio apertura cuentas de recaudo</t>
  </si>
  <si>
    <t>Definir las especificaciones técnicas para los desarrollos tecnológicos del registro del ingresos</t>
  </si>
  <si>
    <t>Establecer las especificaciones técnica en el requerimiento tecnológico, que permitan la captura de información derivados de los procesos misionales y posterior integración del ingreso en el MUI y el sistema financiero de la entidad, así como aquellos que conlleven a la legalización del gasto del reconocimiento de la UPC en los estados financieros.</t>
  </si>
  <si>
    <t>Documentos técnico y/o requerimiento tecnológico</t>
  </si>
  <si>
    <t>Juan Carlos Giron
Sergio Felipe Clavijo
Luz Stella Hernandez
Juan Carlos Mendoza
Maria Margarita Bravo
Luz Ines Arboleda
Rafael Anaya</t>
  </si>
  <si>
    <t>Realizar las pruebas funcionales en los ambientes de prueba y producción, para la operativización del registro del recaudo en los sistemas de información de la entidad</t>
  </si>
  <si>
    <t>Rafael Anaya
Maria Margarita Bravo
Luz Ines Arboleda
Juan Carlos Mendoza
Juan Carlos Giron</t>
  </si>
  <si>
    <t>Ajustar la documentación del proyecto para actualización en el SIGI</t>
  </si>
  <si>
    <t>Realizar los respectivos procedimientos, guías o manuales de ser necesario y generar su respectiva actualización en Eureka</t>
  </si>
  <si>
    <t>Documentación actualizada</t>
  </si>
  <si>
    <t xml:space="preserve">Rafael Anaya
Maria Margarita Bravo
Luz Ines Arboleda
</t>
  </si>
  <si>
    <t>Acciones del proyecto de Contribución Solidaria a cargo de la DGRFS ejecutadas</t>
  </si>
  <si>
    <t>Realizar las actividades a cargo de la DGRFS en proyecto contribución solidaria</t>
  </si>
  <si>
    <t>Realizar las pruebas funcionales en los ambientes de prueba y producción, para la operativización del registro del recaudo en los sistemas de información de la entidad, Realizar los convenios con los operadores de información y financiero, tendiente a la operativización del recaudo de la CS, Definir los puntos de control para el procedimiento de identificación del recaudo de la CS; todo sujeto a la reglamentación expedida y tiempos definidos por el MSPS.</t>
  </si>
  <si>
    <t>Correo o actas con listado de acuerdos y requerimientos</t>
  </si>
  <si>
    <t>Gina Diaz
Juan Carlos Mendoza
Rafael Anaya
Sergio Felipe Clavijo
Luisa Gonzalez</t>
  </si>
  <si>
    <t>Optimización del ERP</t>
  </si>
  <si>
    <t>Sistema financiero ERP optimizado</t>
  </si>
  <si>
    <t>Definir las especificaciones técnicas de la actualización y optimización del ERP</t>
  </si>
  <si>
    <t>Establecer las especificaciones técnicas en el requerimiento tecnológico de tal forma que contenga solución a las necesitades indicadas en las sesiones de trabajo. Así mismo, permita la integración de todo el sistema financiero de la DGRFS</t>
  </si>
  <si>
    <t>Documento de especificaciones técnicas/requerimiento tecnológico</t>
  </si>
  <si>
    <t>Wilmer Erazo</t>
  </si>
  <si>
    <t>Luz Ines Arboleda
Rafael Anaya
Maria Margarita Bravo
Ricardo Triana
William Paez
Juan Carlos Mendoza</t>
  </si>
  <si>
    <t>Modelo de prevención, detección y respuesta al Fraude</t>
  </si>
  <si>
    <t>Proyecto prevención e identificación de fraude formulado</t>
  </si>
  <si>
    <t>Elaborar plan de trabajo para el proyecto de prevención del riesgo de fraude</t>
  </si>
  <si>
    <t>Estructurar documento que defina la EDT, entregables, cronograma, metas, etc., del proyecto de prevención e identificación de fraude externo</t>
  </si>
  <si>
    <t>Plan de trabajo</t>
  </si>
  <si>
    <t>Fase I del proyecto de prevención de Fraude implementada</t>
  </si>
  <si>
    <t>Definir especificaciones técnicas para la adquisición y puesta en marcha de herramienta</t>
  </si>
  <si>
    <t>Generar documentos requeridos que contengas las especificaciones técnicas en detalle de la herramienta de identificación de fraudes para los datos priorizados o seleccionados</t>
  </si>
  <si>
    <t>Documento con especificaciones técnicas</t>
  </si>
  <si>
    <t>Juan Carlos Escobar o Guillermo Manual Benitez</t>
  </si>
  <si>
    <t>Desarrollar las actividades definidas de la Fase I del proyecto</t>
  </si>
  <si>
    <t>A partir del plan de trabajo definido desarrollar la fase I del proyecto</t>
  </si>
  <si>
    <t>Reportes Gantt Fase I</t>
  </si>
  <si>
    <t>Modelo de Prevención de Fraude</t>
  </si>
  <si>
    <t>Informes de seguimiento elaborados y socializados</t>
  </si>
  <si>
    <t>Elaborar informes periódicos de seguimiento del avance del proyecto</t>
  </si>
  <si>
    <t>Informes</t>
  </si>
  <si>
    <t>Gobierno y Gestión de Datos </t>
  </si>
  <si>
    <t>Proyecto de Gobierno y Gestión de Datos formulado</t>
  </si>
  <si>
    <t>Elaborar plan de trabajo para el proyecto de Gobierno y Gestión de Datos</t>
  </si>
  <si>
    <t>Estructurar documento que defina la entregables, cronograma, metas, etc., del proyecto de Gobierno y Gestión de Datos</t>
  </si>
  <si>
    <t>Edgar Giovanny Otálora Camacho</t>
  </si>
  <si>
    <t>Fase I del proyecto de Gobierno y Gestión de Datos implementada</t>
  </si>
  <si>
    <t>Definir especificaciones técnicas para el proyecto gobierno y gestion de datos</t>
  </si>
  <si>
    <t>Generar documentos requeridos que contengan entre otros aspectos: las especificaciones técnicas que permitan definir la estrategia de Gobierno de Datos, Arquitectura de Datos diseñada para el conjunto de datos que se seleccione, bodegas de datos para el procesamiento y análisis del conjunto de información seleccionado, así como lo referido al portafolio de analítica e inteligencia de negocios.</t>
  </si>
  <si>
    <t>Informes del proyecto de Gobierno y Gestión de Datos elaborados y socializados</t>
  </si>
  <si>
    <t>Convenio con el IETS diseñado</t>
  </si>
  <si>
    <t>Diseñar el convenio con IETS</t>
  </si>
  <si>
    <t>Gestionar las acciones necesarias para diseñar un convenio con el Instituto Evaluación de Tecnologías en Salud - IETS, con el fin de definir en conjunto con esta entidad, los criterios para las evaluaciones de servicios y tecnologías en salud, conforme a lo establecido en la resolución MSPS No. 205 de 2020 o la que modifique o sustituya.</t>
  </si>
  <si>
    <t>Convenio diseñado</t>
  </si>
  <si>
    <t>DO3. Apropiar soluciones tecnológicas que mejoren la entrega de valor a los beneficiarios y grupos de interés</t>
  </si>
  <si>
    <t>Servicios Digitales Implementados</t>
  </si>
  <si>
    <t>Juan Carlos Mendoza Pedraza</t>
  </si>
  <si>
    <t>Dirección de Gestión de Tecnologías de Información y Comunicaciones</t>
  </si>
  <si>
    <t>Suscribir convenio con la OEI</t>
  </si>
  <si>
    <t>Realizar Proceso contractual y desarrollar los documentos requeridos para el llevar a cabo el proceso contractual</t>
  </si>
  <si>
    <t>Convenio suscrito con la OEI</t>
  </si>
  <si>
    <t>Hector Bonilla</t>
  </si>
  <si>
    <t>OSTI - Operación y Soporte a las Tecnologías de Información y las Comunicaciones</t>
  </si>
  <si>
    <t>Definir alcance y actividades a ejecutar del proyecto</t>
  </si>
  <si>
    <t>Documento con el plan del proyecto</t>
  </si>
  <si>
    <t>Diseñar servicios digitales que incluya términos de referencia</t>
  </si>
  <si>
    <t>Servicios Digitales diseñados e incluye términos de referencia</t>
  </si>
  <si>
    <t>Documento con el Diseño</t>
  </si>
  <si>
    <t>Implementar y desplegar en operación el servicio digital</t>
  </si>
  <si>
    <t>Productos definidos en el alcance implementados</t>
  </si>
  <si>
    <t>SI</t>
  </si>
  <si>
    <t>Desarrollar actividades de cierre para formalizar la entrega a operación del servicio digital</t>
  </si>
  <si>
    <t>Actividades de cierre para formalizar la entrega a operación del servicio digital</t>
  </si>
  <si>
    <t>Acta de Cierre del proyecto fase 1</t>
  </si>
  <si>
    <t>Arquitectura Empresarial</t>
  </si>
  <si>
    <t>Arquitectura Empresarial definida e Implementada</t>
  </si>
  <si>
    <t>Elaborar doc de entendimiento de la Pol Gobierno Digital e implicaciones para adoptar el modelo AE</t>
  </si>
  <si>
    <t>Entendimiento de las implicaciones para la ADRES de la adopción del Modelo de Arquitectura del Marco de referencia de la política de Gobierno Digital de MinTIC, bajo los lineamientos y el acompañamiento de la Consultoría de Arquitectura Empresarial en el marco del convenio con la OEI (Organización de Estados Iberoamericanos)</t>
  </si>
  <si>
    <t>Acta de sesiones de trabajo Documento de entendimiento e implicaciones para la ADRES</t>
  </si>
  <si>
    <t>Julio Rivera</t>
  </si>
  <si>
    <t>Carlos Sanabria
Yovanny Quitian
Gustavo Hoyos
Johan Sánchez</t>
  </si>
  <si>
    <t>APTI - Arquitectura y Proyectos TIC</t>
  </si>
  <si>
    <t>Evaluar Arquitectura Empresarial en la ADRES</t>
  </si>
  <si>
    <t>Evaluación del nivel de madurez de la Arquitectura Empresarial en la ADRES de conformidad con del Modelo de Arquitectura del Marco de referencia de la política de Gobierno Digital de MinTIC, bajo los lineamientos y el acompañamiento de la Consultoría de Arquitectura Empresarial en el marco del convenio con la OEI (Organización de Estados Iberoamericanos)</t>
  </si>
  <si>
    <t>Documento con la evaluación</t>
  </si>
  <si>
    <t>Generar Propuesta de Comité de Arquitectura para la ADRES</t>
  </si>
  <si>
    <t>Propuesta de conformación del comité de Arquitectura Empresarial para la ADRES, bajo los lineamientos y el acompañamiento de la Consultoría de Arquitectura Empresarial en el marco del convenio con la OEI (Organización de Estados Iberoamericanos)</t>
  </si>
  <si>
    <t>Documento con la propuesta a entregar a la oficina de planeación.</t>
  </si>
  <si>
    <t>Desarrollar Fase preliminar de Arquitectura Empresarial para la ADRES</t>
  </si>
  <si>
    <t>Identificar capacidades deseadas para la ADRES y la arquitectura de capacidades, bajo los lineamientos y el acompañamiento de la Consultoría de Arquitectura Empresarial en el marco del convenio con la OEI (Organización de Estados Iberoamericanos)</t>
  </si>
  <si>
    <t>Documento de fase preliminar de Arquitectura Empresarial</t>
  </si>
  <si>
    <t>Desarrollar Fase de visión Arquitectura para la ADRES - Iteración 1</t>
  </si>
  <si>
    <t>Establecimiento de iniciativas, alcance, restricciones, expectativas consolidadas como una declaración de trabajo de arquitectura (statement of architecture work), bajo los lineamientos y el acompañamiento de la Consultoría de Arquitectura Empresarial en el marco del convenio con la OEI (Organización de Estados Iberoamericanos)</t>
  </si>
  <si>
    <t>Documento de trabajo de Arquitectura para presentar a la entidad</t>
  </si>
  <si>
    <t>Servicios de acompañamiento contratado en la ejecución de pruebas del plan de recuperación de desastres DRP para la operación de los sistemas actuales.</t>
  </si>
  <si>
    <t>Contratar Servicios especializados en Continuidad de Servicios de Tecnología</t>
  </si>
  <si>
    <t>Realizar la contratación de servicios especializados en continuidad de servicios de tecnología para garantizar la implementación y ejecución del plan de recuperación ante desastres alineado con el BIA, Incluye la definición de alcance del servicio, definición de entregables, solicitudes de cotización y adjudicación del contrato</t>
  </si>
  <si>
    <t>Contrato de prestación de servicios adjudicado</t>
  </si>
  <si>
    <t>Carlos Ruiz</t>
  </si>
  <si>
    <t>Carlos Ruiz - Oscar Ramirez
Equipo Aplicaciones DGTIC
Equipo Arquitectura</t>
  </si>
  <si>
    <t>Ejecutar Contrato Servicios especializados en Continuidad de Servicios de Tecnología</t>
  </si>
  <si>
    <t>Ejecución de actividades de diagnostico situación actual, implementación de metodología, documentación de arquitectura objetivo DRP, políticas, documentación de planes y procedimientos por servicio, elaboración de escenarios de pruebas (unitarias, incrementales, totales)</t>
  </si>
  <si>
    <t>Documentación DRP ( Políticas, arquitectura, planes y procedimientos, escenarios de pruebas)</t>
  </si>
  <si>
    <t>Planear Ejecución pruebas DRP</t>
  </si>
  <si>
    <t>Definición, evaluación y coordinación para la ejecución de los escenarios de prueba de DRP</t>
  </si>
  <si>
    <t>Plan detallado de actividades para le ejecución de escenarios de Prueba DRP</t>
  </si>
  <si>
    <t>DO2.INI3. Fortalecer el gobierno, seguridad y gestión sobre los datos</t>
  </si>
  <si>
    <t>Mecanismos tecnológicos de seguridad informática revisados y gestionados</t>
  </si>
  <si>
    <t>Definir recurso asignado o contratado para apoyar las actividades de seguridad informática</t>
  </si>
  <si>
    <t>Comprende la asignación de un recurso de planta o mediante contrato de prestaciones de servicios para apoyar las actividades relacionadas con la seguridad informática</t>
  </si>
  <si>
    <t>Recurso asignado</t>
  </si>
  <si>
    <t>Guillermo Benitez</t>
  </si>
  <si>
    <t>Contratar Servicio de evaluación física y lógica de la plataforma TIC ante ataques cibernéticos</t>
  </si>
  <si>
    <t>Comprende la definición del alcance del servicio, Construcción del documento con la información a solicitar a los proveedores, elaboración de estudios previos, presentación y evaluación de ofertas, adjudicación del contrato</t>
  </si>
  <si>
    <t>Contratar Servicio de Centro de Operaciones de Seguridad</t>
  </si>
  <si>
    <t>Adquirir Servicio de monitoreo para la marca ADRES</t>
  </si>
  <si>
    <t>Adquirir Servicio de Protección de Identidad de usuarios</t>
  </si>
  <si>
    <t>Adquirir Solución de monitoreo y supervisión de las actividades sobre las bases de datos</t>
  </si>
  <si>
    <t>Implementar Servicios de seguridad informática</t>
  </si>
  <si>
    <t>Una vez contratados cada unos de los servicios, se procede con su implementación y configuración, previo aprovisionamiento de recursos tecnológicos a en la plataforma de ADRES o de terceros</t>
  </si>
  <si>
    <t>Servicios en operación</t>
  </si>
  <si>
    <t>Gestionar y revisar Servicios de seguridad informática</t>
  </si>
  <si>
    <t>En la medida que los servicios sean implementados, se procede con su revisión y gestión por contratistas y responsables de la seguridad informática</t>
  </si>
  <si>
    <t>Informes semestrales sobre la gestión de la seguridad informática</t>
  </si>
  <si>
    <t>Servicio para el perfilamiento y calidad de los datos procesados por los sistemas de información de las áreas funcionales contratado</t>
  </si>
  <si>
    <t>Definir el alcance del servicio</t>
  </si>
  <si>
    <t>Se define el alcance del servicio y las obligaciones del contratista</t>
  </si>
  <si>
    <t>Ficha técnica</t>
  </si>
  <si>
    <t>Jose Leonardo Herrera</t>
  </si>
  <si>
    <t>Generar Documento Solicitud de información a Proveedores</t>
  </si>
  <si>
    <t>Construcción del documento con la información a solicitar a los proveedores, la cual es necesaria para construir el estudio de mercado y estudios previos.</t>
  </si>
  <si>
    <t>Documento Solicitud de Información a Proveedores</t>
  </si>
  <si>
    <t>Publicar Solicitud de información a proveedores en el SECOP</t>
  </si>
  <si>
    <t>El área de contratos publica el documento en la plataforma SECOP</t>
  </si>
  <si>
    <t>Respuesta de los proveedores con la información solicitada cargado en el SECOP</t>
  </si>
  <si>
    <t>Generar documento Estudio de Mercado</t>
  </si>
  <si>
    <t>Construir el documento con la información requerida para el estudio de mercado.</t>
  </si>
  <si>
    <t>Documento Estudio de Mercado</t>
  </si>
  <si>
    <t>Expedición del CDP</t>
  </si>
  <si>
    <t>El área financiera genera el CDP de acuerdo con el objeto y valor definidos en el PAA</t>
  </si>
  <si>
    <t>CDP expedido por el área financiera</t>
  </si>
  <si>
    <t>Generar documento Estudios Previos</t>
  </si>
  <si>
    <t>Teniendo como base los documentos previamente desarrollados, se construyen los Estudios Previos</t>
  </si>
  <si>
    <t>Estudios Previos Definitivos</t>
  </si>
  <si>
    <t>Aprobación del Comité de Compras</t>
  </si>
  <si>
    <t>El área financiera cita y presenta al comité de compras la línea de contratación con los soportes e información, para su correspondiente aprobación</t>
  </si>
  <si>
    <t>Proceso de contratación aprobado para llevarse a cabo</t>
  </si>
  <si>
    <t>Publicar en SECOP la documentación del proceso de contratación</t>
  </si>
  <si>
    <t>Se sube al SECOP la documentación para que los proveedores presenten sus ofertas y efectúen observaciones y preguntas para su correspondiente solución por parte de la ADRES</t>
  </si>
  <si>
    <t>Presentación de Ofertas por los oferentes</t>
  </si>
  <si>
    <t>Evaluación de Ofertas</t>
  </si>
  <si>
    <t>Se evalúan las ofertas presentadas y de este proceso sale el oferente al que se le adjudicara el contrato</t>
  </si>
  <si>
    <t>Contrato Adjudicado</t>
  </si>
  <si>
    <t>Firma del acta de inicio</t>
  </si>
  <si>
    <t>El contratista al que se le adjudica el contratos, una vez cumpla con los requisitos exigidos firma el acta de inicio</t>
  </si>
  <si>
    <t>Acta de inicio firmada y Contratista e inicio la ejecución del contrato</t>
  </si>
  <si>
    <t>DO3.INI2. Fortalecer la capacidad operativa de la gestión de TIC</t>
  </si>
  <si>
    <t>Herramientas para gestionar trabajo remoto por los funcionarios de la ADRES.</t>
  </si>
  <si>
    <t>Mesa de Servicios en operación</t>
  </si>
  <si>
    <t>Definir estrategia para la contratación Mesa de Servicio</t>
  </si>
  <si>
    <t>Sesiones de trabajo para Definir factibilidad de adquirir herramienta ITSM vs Contratación de servicio completo (Herramienta ITSM + Gestión del servicio )</t>
  </si>
  <si>
    <t>Directriz para realizar proceso de contratación</t>
  </si>
  <si>
    <t>Oscar Ramirez</t>
  </si>
  <si>
    <t>Implementar Servicios de Gestión y Operación Mesa de Servicio</t>
  </si>
  <si>
    <t>Comprende la implementación de Procesos ITIL iniciando con el proceso de Operación del Servicio y subprocesos asociados Comprende la implementación de la mesa de apoyo funcional para atención y soporte de entidades externas Operación del servicio y soporte de primer nivel</t>
  </si>
  <si>
    <t>Implementar Procesos en la herramienta definida para la Gestión de servicios</t>
  </si>
  <si>
    <t>Documentación, configuración e implementación del proceso -Operación del servicio- en la herramienta definida</t>
  </si>
  <si>
    <t>Procesos documentados e implementados en la herramienta</t>
  </si>
  <si>
    <t>Poner en operación y monitorear mejora continua del servicio</t>
  </si>
  <si>
    <t>Gestión de la mesa de servicio, métricas y evaluación de mejoras</t>
  </si>
  <si>
    <t>Indicadores de operación</t>
  </si>
  <si>
    <t>DevOps implementado primera Fase - PYTI07 – Mejorar la operación de los Sistemas de Información</t>
  </si>
  <si>
    <t>Definir plan de migración TFS</t>
  </si>
  <si>
    <t>Definir plan de Migración Team Foundation Server - TFS a Azure Devops Server o Service</t>
  </si>
  <si>
    <t>Plan de migración</t>
  </si>
  <si>
    <t>Juan Carlos Escobar Baquero</t>
  </si>
  <si>
    <t>Realizar migración TFS</t>
  </si>
  <si>
    <t>Conforme al plan definido realizar plan de Migración de TFS a Azure Devops Server o Service</t>
  </si>
  <si>
    <t>Azure DevOps implementado (Control de cambios realizado)</t>
  </si>
  <si>
    <t>Realizar entrenamiento Azure DevOps Essentials</t>
  </si>
  <si>
    <t>Realizar entrenamiento Azure DevOps Essentials dentro del Marco de Soporte Premier</t>
  </si>
  <si>
    <t>Memorias de entrenamiento</t>
  </si>
  <si>
    <t>Mecanismos tecnológicos para el desarrollo de Software adquiridos PYTI07 – Mejorar la operación de los Sistemas de Información</t>
  </si>
  <si>
    <t>Realizar contratación de Servicio de Fábrica de Software</t>
  </si>
  <si>
    <t>Comprende: Definir el alcance del servicioGenerar Documento Solicitud de información a Proveedores Evaluación de OfertasFirma del acta de inicio</t>
  </si>
  <si>
    <t>Acta de inicio firmada por parte del contratista y el supervisor del contrato</t>
  </si>
  <si>
    <t>Definir plan de trabajo proyectos nuevos a ser desarrollados por la Fábrica</t>
  </si>
  <si>
    <t>Comprende la definición del listado de proyectos nuevos que serán incluidos dentro de las actividades a desarrollar por la fábrica</t>
  </si>
  <si>
    <t>Plan de proyectos a desarrollar por fábrica</t>
  </si>
  <si>
    <t>Transformación digital</t>
  </si>
  <si>
    <t>Piloto de transformación digital implementado</t>
  </si>
  <si>
    <t>Definir plan de trabajo proyecto transformación digital</t>
  </si>
  <si>
    <t>Comprende la definición del listado de actividades recursos, responsables para el desarrollo del proyecto</t>
  </si>
  <si>
    <t>Plan de trabajo diseñado</t>
  </si>
  <si>
    <t>Coordinador proyecto</t>
  </si>
  <si>
    <t>Diseñar piloto de transformación digital</t>
  </si>
  <si>
    <t>Comprende la definición del piloto de transformación digital</t>
  </si>
  <si>
    <t>Implementar y desplegar en operación el servicio de transformación en su fase 1</t>
  </si>
  <si>
    <t>Implementar y desplegar en operación el servicio de transformación</t>
  </si>
  <si>
    <t>Productos definidos en el plan de trabajo implementados fase I</t>
  </si>
  <si>
    <t>Realizar seguimiento al proyecto y actividades cierre fase I</t>
  </si>
  <si>
    <t>Actividades de cierre para formalizar la entrega a operación del servicio de transformación</t>
  </si>
  <si>
    <t>Acta de Cierre del proyecto en su fase I</t>
  </si>
  <si>
    <t>PLAN DE ACCIÓN INTEGRADO ANUAL ADRES
(Diccionario de Datos - Consulta)</t>
  </si>
  <si>
    <t>VARIABLE</t>
  </si>
  <si>
    <t>DEFINICIÓN</t>
  </si>
  <si>
    <t>¿DÓNDE SE DEFINEN?</t>
  </si>
  <si>
    <t xml:space="preserve">Grandes temas sobre los cuales se agrupan  los objetivos estratégicos del Plan Estratégico Institucional - PEI de la ADRES. Y son: Desarrollo Organizacional, Gestión Misional, Recursos Financieros y Grupos de Valor </t>
  </si>
  <si>
    <t>PEI  2020 - 2023 aprobado Junta Directiva</t>
  </si>
  <si>
    <t>Objetivo estratégico</t>
  </si>
  <si>
    <t xml:space="preserve">Resultado estratégico que la ADRES se propone cumplir para lograr la misión encomendada. </t>
  </si>
  <si>
    <t>Iniciativas  Estratégicas</t>
  </si>
  <si>
    <t xml:space="preserve">Son retos específicos a través de las cuales se cumple la estrategia (Misión, Visión, Perspectivas y Objetivos Estratégicos) </t>
  </si>
  <si>
    <t>Se refiere a los proyectos estratégicos definidos desde la alta dirección que generan valor y permiten mejorar la gestión de la Entidad</t>
  </si>
  <si>
    <t>Comité Institucional de Gestión y Desempeño, Junta Directiva??</t>
  </si>
  <si>
    <t xml:space="preserve">Producto </t>
  </si>
  <si>
    <r>
      <t xml:space="preserve">Resultado concreto que las iniciativas deben generar para alcanzar su objetivo más inmediato.
</t>
    </r>
    <r>
      <rPr>
        <b/>
        <sz val="10"/>
        <rFont val="Arial"/>
        <family val="2"/>
      </rPr>
      <t>Ej.: Cadena de valor aprobada, metodología implementada, Sistema de información apropiado.</t>
    </r>
  </si>
  <si>
    <t>Son definidos por el responsable de la iniciativa estratégica.</t>
  </si>
  <si>
    <t>Directivo que lidera la consecución del producto encaminado al logro de los objetivos.</t>
  </si>
  <si>
    <t>Dependencia Líder del producto</t>
  </si>
  <si>
    <t>Área organizacional que lidera la consecución del producto para dar cumplimiento a los objetivos de la Entidad</t>
  </si>
  <si>
    <r>
      <t xml:space="preserve">Se refiere a las actividades necesarias dentro de una iniciativa para la consecución del producto. Su redacción será con VERBO en infinitivo + el Objeto + condición de calidad. El nombre debe contener como máximo 100 caracteres.
</t>
    </r>
    <r>
      <rPr>
        <b/>
        <sz val="10"/>
        <rFont val="Arial"/>
        <family val="2"/>
      </rPr>
      <t>Ej.: Elaborar el diagnóstico del estado actual del SIGI, conforme a lineamientos definidos para ello.</t>
    </r>
  </si>
  <si>
    <t>Son definidos por el responsable de la iniciativa estratégica y su equipo de trabajo</t>
  </si>
  <si>
    <t>Detalle de las acciones a realizar para lograr el VERBO antes proyectado.</t>
  </si>
  <si>
    <t xml:space="preserve">Son definidos por el responsable de la iniciativa estratégica y su equipo de trabajo </t>
  </si>
  <si>
    <r>
      <t xml:space="preserve">Son productos intermedios que contribuyen a evidenciar los avances para la obtención del objetivo estratégico. 
</t>
    </r>
    <r>
      <rPr>
        <b/>
        <sz val="10"/>
        <rFont val="Arial"/>
        <family val="2"/>
      </rPr>
      <t>Ej.: Documento elaborado, Actas de reunión, correos electrónico, entre otros.</t>
    </r>
  </si>
  <si>
    <t>Funcionario o contratista asignado para realizar el seguimiento al desarrollo de la actividad, los cuales deben tener usuario en Eureka</t>
  </si>
  <si>
    <t xml:space="preserve">Es definido por el responsable del producto. </t>
  </si>
  <si>
    <t>Funcionarios o contratistas asignados para el desarrollo de la actividad. Los colaboradores asignados deben tener usuario en Eureka</t>
  </si>
  <si>
    <t>DD-MM-AAA  en el cual se programa el inicio de la actividad</t>
  </si>
  <si>
    <t xml:space="preserve">Es definido por el responsable y los colaboradores de la actividad. </t>
  </si>
  <si>
    <r>
      <t xml:space="preserve">DD-MM-AAA en el cual se programa la terminación de la actividad.  
</t>
    </r>
    <r>
      <rPr>
        <b/>
        <sz val="10"/>
        <rFont val="Arial"/>
        <family val="2"/>
      </rPr>
      <t>NOTA: Tener en cuenta que esta fecha no puede superar la vigencia.</t>
    </r>
  </si>
  <si>
    <r>
      <t xml:space="preserve">Corresponde a los recursos económicos requeridos para el desarrollo de la actividad.  
</t>
    </r>
    <r>
      <rPr>
        <b/>
        <sz val="10"/>
        <rFont val="Arial"/>
        <family val="2"/>
      </rPr>
      <t>NOTA: En caso de no requerir recursos económicos puede dejar en blanco este campo.</t>
    </r>
  </si>
  <si>
    <t>Es definido por el responsable de la iniciativa</t>
  </si>
  <si>
    <r>
      <t xml:space="preserve">Descripción de los recursos necesarios para el cumplimiento de la actividad. </t>
    </r>
    <r>
      <rPr>
        <b/>
        <sz val="10"/>
        <rFont val="Arial"/>
        <family val="2"/>
      </rPr>
      <t xml:space="preserve">
Ej.: Sistema de información, contrato de prestación de servicios.</t>
    </r>
  </si>
  <si>
    <t>Se asignarán puntos por actividad, con el fin de dar mayor relevancia a las que lo requieran. La sumatoria del peso de las actividades que estén asociadas al mismo producto debe dar 100.</t>
  </si>
  <si>
    <t>Definidas por el Decreto 1499 de 2017 y se deben marcar aquellas a las cuales la actividad les aporta.</t>
  </si>
  <si>
    <t xml:space="preserve">Son seleccionadas por el responsable y los colaboradores de la actividad. </t>
  </si>
  <si>
    <t>Plan de Acción Anual 
(Dto. 612 de 2018)</t>
  </si>
  <si>
    <r>
      <t xml:space="preserve">Corresponde a los 13 planes de acción integrados según el Decreto 612 de 2018.
</t>
    </r>
    <r>
      <rPr>
        <b/>
        <sz val="10"/>
        <rFont val="Arial"/>
        <family val="2"/>
      </rPr>
      <t xml:space="preserve">
NOTA: Las actividades a ejecutar pueden pertenecer a más de un plan.</t>
    </r>
  </si>
  <si>
    <t xml:space="preserve">Son seleccionados por el responsable y los colaboradores de la actividad. </t>
  </si>
  <si>
    <t>En el evento de seleccionar que una actividad pertenece al Plan Anticorrupción y de Atención al Ciudadano, se debe tener en cuenta que estas deben estar alineadas con los componentes y subcomponentes establecidos.</t>
  </si>
  <si>
    <t>Dependencia de la ADRES líder de la ejecución de la actividad</t>
  </si>
  <si>
    <t xml:space="preserve">Es seleccionada por el responsable y los colaboradores de la actividad. </t>
  </si>
  <si>
    <t>Proceso</t>
  </si>
  <si>
    <t>Proceso responsable de la ejecución de la actividad</t>
  </si>
  <si>
    <t xml:space="preserve">Es seleccionado por el responsable y los colaboradores de la actividad. </t>
  </si>
  <si>
    <t>PLAN DE ACCIÓN INTEGRADO ANUAL ADRES
(PEI - Consulta)</t>
  </si>
  <si>
    <t>Indicadores del  Objetivo</t>
  </si>
  <si>
    <t>Riesgos del  Objetivo</t>
  </si>
  <si>
    <t>Iniciativas Estratégicas</t>
  </si>
  <si>
    <t>Responsable de la iniciativa</t>
  </si>
  <si>
    <t>Descripción</t>
  </si>
  <si>
    <t>Posibles Productos</t>
  </si>
  <si>
    <t>Optimizar la gestión de la ADRES a través de la redefinición del modelo de operación basado en procesos y la estructura organizacional, alineados a los nuevos retos de la entidad, a la estrategia definida y a las exigencias del entorno y sus grupos de valor</t>
  </si>
  <si>
    <t>1. Índice de FURAG
2. Porcentaje de cumplimiento de ANS</t>
  </si>
  <si>
    <t>1. Acuerdos de Niveles de Servicio con bajos niveles de cumplimiento
2. Modelo de Operación por Procesos y Estructura Organizacional desarticulados entre sí y con el sistema SGSSS.</t>
  </si>
  <si>
    <t>Fortalecimiento del Sistema Integrado de Gestión Institucional (SIGI)</t>
  </si>
  <si>
    <t xml:space="preserve"> El Sistema Integrado de Gestión Institucional de la ADRES será la columna vertebral para la operación de la Unidad y estará alineado con las expectativas de las partes interesadas, con la estructura organizacional  definida y acorde con los lineamientos estratégicos definidos.</t>
  </si>
  <si>
    <t>•	Diagnóstico del SIGI incluyendo los subsistemas, los autodiagnósticos de MIPG y MOP (Usuarios y Normatividad = Productos)	
•	Estructura de gestión institucional de la ADRES - Aprobada por el CIGD	
•	Políticas institucionales de los subsistemas, conforme a la estructura definida del SIGI-	
•	Plan de actualización documental	
•	Estrategia para socializar la estructura del SIGI y su operación.	
•	Procedimientos de los procesos	
•	Actualización de riesgos de los procesos.	
•	Indicadores de procesos actualizados.	
•	Otros documentos de los procesos actualizados</t>
  </si>
  <si>
    <t>Modelo de Operación por Procesos ajustado a partir del diagnóstico del entorno y del fortalecimiento del Sistema Integrado de Gestión Institucional.</t>
  </si>
  <si>
    <t>Modelo de Operación por Procesos ajustado a partir del diagnóstico del entorno y SIGI</t>
  </si>
  <si>
    <t xml:space="preserve">•	Matriz de interacción de procesos teniendo en cuenta el SIGI.	
•	Cadena de Valor a partir del SIGI y matriz de interacción - Aprobada.	
•	Mapa de procesos a partir de los productos identificados en diagnóstico y estructura SIGI y cadena de valor.	
•	Caracterizaciones a partir de los procesos definidos.	</t>
  </si>
  <si>
    <t>Rediseño Organizacional de la ADRES</t>
  </si>
  <si>
    <t>Este plan busca definir la estructura organizal óptima para la ADRES y cumplir con las etapas necesarias para aprobarla e implementarla</t>
  </si>
  <si>
    <t>•	Caracterización Institucional
•	Diagnóstico institucional
•	Estudio de cargas
•	Propuesta modificación administrativa de la entidad
•	Decreto Planta de Personal
•	Manual específico de funciones
•	Estudio bajo los lienamientos y requerimientos del DAFP</t>
  </si>
  <si>
    <t>Fortalecer la gestión del conocimiento con el fin de potenciar las habilidades del talento humano y los resultados institucionales</t>
  </si>
  <si>
    <t>1. Porcentaje de avance en la implementación del modelo de Gestión y Operación del Conocimiento (Herramienta de autodiagnóstico MIPG)
2. Puntaje de consolidación de Gestión del Conocimiento (Herramienta para medir los atributos por variables)</t>
  </si>
  <si>
    <t>1. Inadecuada implementación de herramientas que soportan el modelo de gestión y operación del conocimiento
2. Resistencia a los cambios que genera la implementación del modelo de gestión y operación del conocimiento</t>
  </si>
  <si>
    <t>Implementación del Modelo de Gestión y Operación del Conocimiento</t>
  </si>
  <si>
    <t>Diseñar e implementar el Modelo de Gestión y Operación del Conocimiento en la ADRES.</t>
  </si>
  <si>
    <t>•	Diagnóstico de la Gestión del Conocimiento, línea base.
•	Modelo de Gestión del Conocimiento Institucional.
•	Modelo de Gestión y operación del Conocimiento de la ADRES 
•	Estrategia de uso y apropiación institucional que fomenten la cultura para la innovación y la analítica institucional implementada
•	Escuela virtual 
•	BD de Gestión del Conocimiento (repositorios)
•	Resultados de la apropiación y aplicación del conocimiento
•	"Modelo I+D+i” formulado e implementado
•	Metodología CO-CRE-AR documentada e implementada
•	Cultura</t>
  </si>
  <si>
    <t>Apropiar soluciones tecnológicas que mejoren la entrega de valor a los beneficiarios y grupos de interés</t>
  </si>
  <si>
    <t>1. Oportunidad: Porcentaje de desviación tiempo en la entrega de servicios tecnológicos
2. Calidad: Porcentaje de incidentes en la puesta en producción de servicios tecnológicos
3. Cobertura: Porcentaje de procesos con soluciones tecnológicas implementadas</t>
  </si>
  <si>
    <t xml:space="preserve">1. Inoportuna atención de necesidades o requerimientos de los beneficiarios o grupos de interés, en los procesos en los que se hayan apropiado nuevas soluciones tecnológicas.
2. Incumplimiento en la entrega de resultados e impacto previstos a los beneficiarios o grupos de interés de los procesos en los que se hayan apropiado nuevas soluciones tecnológicas. </t>
  </si>
  <si>
    <t xml:space="preserve">Fortalecer los sistemas de información que soportan los procesos de la ADRES. </t>
  </si>
  <si>
    <t>Programa a través del cual se adquieren nuevos sistemas de información o se incorporan mejoras a los existentes</t>
  </si>
  <si>
    <t>•	Herramienta de sentencias judiciales implementada
•	Herramienta de Gestión de embargos implementada
•	"Portal único de recaudo construido
•	Integraciones MUI con ERP realizadas"
•	ERP modernizado
•	Base de Datos de conocimiento implementada
•	Herramienta de gestión de la inversión implementada
•	Ajustes a sistemas de información de Recobros realizados
•	Desarrollos tecnológicos para reclamaciones implementados
•	Herramienta de restitución de recursos implementada
•	Aplicación de Reintegro de recursos en operación
•	Cargue de archivos de PISIS automatizado
•	Aplicativo de compra de cartera adoptado y administrado por ADRES
•	ORFEO implementado
•	Sistema de soporte para el SGI implementado
•	Sistema de información para el proceso de repeticiones construido</t>
  </si>
  <si>
    <t>Mejorar el relacionamiento e intercambio de información con los grupos de interés.</t>
  </si>
  <si>
    <t>Programa a través del cual se incorporan mejores prácticas relacionadas con conocimiento de los grupos de interés y la satisfacción de sus necesidades</t>
  </si>
  <si>
    <t>•	Arquitectura de interoperabilidad diseñada, implementada e integrada con arquitectura de datos y la ATR
•	Mecanismos de interoperabilidad implementados
•	Mecanismos de monitoreo implementados
•	Portal implementado
•	Interfaz de consulta implementada
•	Herramienta de monitoreo de redes sociales implementada</t>
  </si>
  <si>
    <t>Establecer el Gobierno y Gestión de Datos y Seguridad.</t>
  </si>
  <si>
    <t>Programa a través del cual se incorporan mejores prácticas relacionadas con arquitectura, desarrollo, operación y calidad de datos, así como con gestión de datos maestros, bodegas, contenidos, metadatos y seguridad de datos.</t>
  </si>
  <si>
    <t>•	Procesos de gobierno de datos publicados e implementados
•	Arquitectura de datos diseñada e implementada
•	"DRP publicado y socializado"
•	MSPI implementado
•	Herramienta de calidad de datos implementada
•	Herramienta de analítica de datos apropiadas</t>
  </si>
  <si>
    <t>Fortalecer la capacidad operativa de la Gestión de TIC.</t>
  </si>
  <si>
    <t xml:space="preserve">Programa a través del cual se incorporan mejores prácticas a nivel de cultura organizacional, procesos y tecnología al interior de la DGTIC </t>
  </si>
  <si>
    <t>•	Procesos de gobierno y Gestión de TI publicados e implementados
•	Procesos de DGTIC ajustados, publicados e implementados
•	Estructura funcional de la DGTIC aprobada por la ADRES
•	Procesos de Arquitectura Empresarial de TI implementados y socializados con los usuarios de la DGTIC 
•	ATR diseñada y aprobada 
•	Productos y servicios tecnológicos adquiridos
•	Metodología de gestión de ciclo de vida de software  diseñada, aprobada e implementada
•	"Capacitaciones y acompañamientos realizados
•	Proceso optimizado Herramientas implementadas"</t>
  </si>
  <si>
    <t>Fortalecer la gestión del riesgo financiero, jurídico y de fraude, implementando mecanismos de monitoreo y detección de eventos atípicos, inconsistentes o irregulares, contribuyendo a la sostenibilidad financiera del SGSSS</t>
  </si>
  <si>
    <t>1. Porcentaje de variación de los reintegros
2. Porcentaje de variación de costos asociados a demandas y sentencias</t>
  </si>
  <si>
    <t>Fortalecer los procesos de validación y auditoría que se realizan para prestaciones económicas y UPC</t>
  </si>
  <si>
    <t>Optimizar las validaciones y auditorías que se realizan en los procesos de liquidación, reconocimiento y  pago de recursos del Sistema de salud</t>
  </si>
  <si>
    <t xml:space="preserve">•	Diseñar e implementar un sistema de auditorías para la liquidación de prestaciones económicas 	
•	Optimizar el proceso de auditoría a los recursos pagados por concepto de recobros y reclamaciones	
•	Optimizar el proceso de auditoría a los reconocimientos de UPC	
•	Diseñar una propuesta para el fortalecimiento de las validaciones que se realizan previo a la liquidación y el reconocimiento de UPC	</t>
  </si>
  <si>
    <t xml:space="preserve">Defensa Jurídica. </t>
  </si>
  <si>
    <t>Diseñar e implementar políticas de defensa para la Entidad y sus intereses que incluyan estrategias de carácter preventivo</t>
  </si>
  <si>
    <t>Fortalecer la Política de inversión de la URA</t>
  </si>
  <si>
    <t xml:space="preserve">Fortalecer la herramienta implementada para la mitigación de riesgos (contraparte, liquidez, crédito y mercado) que evalúa la solidez financiera y gerencial de las Entidades bancarias con que la DGRFS puede operar
Sistema Integral de Monitoreo y Alertas de Fuentes y Usos	</t>
  </si>
  <si>
    <t>Mejorar la relación costo-beneficio de la operación, a partir del diseño e implementación de un modelo que integre las etapas de recaudo, liquidación, reconocimiento y giro de los recursos administrados para el sector salud</t>
  </si>
  <si>
    <t>1. Porcentaje de variación en tiempo de los procesos de generación de valor
2. Ahorro al sistema de salud por valores máximos de recobro en el régimen contributivo</t>
  </si>
  <si>
    <t>Optimización de la operación de los procesos de recaudo, liquidación,  reconocimiento y pago de los recursos de salud</t>
  </si>
  <si>
    <t>Fortalecer canales y gestión de interacción con los grupos de valor</t>
  </si>
  <si>
    <t xml:space="preserve">•	Formulación, desarrollo e implementación del portal único de recaudo de los recursos del Sistema General de Seguridad Social en Salud	
•	Integración del proceso de gestión de cobro coactivo con el proceso de gestión de recaudo y fuentes de financiación 	
•	Simplificación del proceso de compensación y de los procesos complementarios del régimen contributivo	
•	Revisión y optimización del proceso de giro directo de los recursos de la UPC de los regímenes contributivo y subsidiado	
•	Implementación de incentivos a la gestión y resultados en salud	
•	Sistema de gestión de incapacidades	
•	Diseño e implementación de la contribución parcial en el régimen subsidiado en salud	
•	Prima para las EPS por concepto de accidentes de tránsito generados por vehículos no identificados o no asegurados con la póliza del SOAT	
•	Proceso de liquidación y giro de los valores a trasferir a las Entidades Promotoras de Salud y Entidades Obligadas a Compensar para la gestión y financiación de los Servicios y Tecnologías en Salud financiadas con techos o presupuestos máximos	
•	Alternativa técnica para el proceso de verificación, control y pago de las reclamaciones 
•	Integración del proceso de gestión de cobro coactivo con el proceso de gestión de recaudo y fuentes de financiación 	
•	Implementar proceso para integrar el resultado de los pagos efectuados con el sistema financiero de la ADRES.	
•	Web Services para la operación de la BDUA	</t>
  </si>
  <si>
    <t>Incidir en la toma de decisiones sobre los recursos del SGSSS a través de la producción y análisis de información</t>
  </si>
  <si>
    <t>1. Puntaje de incidencia en política pública y gestión del sector</t>
  </si>
  <si>
    <t>1. Inadecuada entrega de productos relacionados con análisis y producción de información del sector que puede generar toma de decisiones de política pública de manera errada, incompleta o inoportuna</t>
  </si>
  <si>
    <t>Plan de Incidencia en Política Pública.  En donde además de generar publicaciones e investigaciones de interés, se efectúen con el objeto de incidir en decisiones de ajuste y mejora al SGSSS.</t>
  </si>
  <si>
    <t xml:space="preserve">Contribuir al saneamiento financiero del SGSSS, conciliando y pagando las diferencias en las cuentas por concepto de servicios y tecnologías no financiadas con la UPC entre la ADRES y sus posibles acreedores. </t>
  </si>
  <si>
    <t>1. Saneamiento de deuda por recobros del régimen contributivo de salud</t>
  </si>
  <si>
    <t>Implementación de Acuerdo de Punto Final</t>
  </si>
  <si>
    <t>•	Auditaría de los items de las cuentas presentadas para el saneamiento financiero por concepto de servicios y tecnologías en salud no financiadas con la UPC del régimen contributivo 
•	saneamiento contable de las cuentas de los diferentes actores del sector de la salud que suscribieron contratos de transacción en el marco de la estrategia de Punto Fnal</t>
  </si>
  <si>
    <t>RECURSOS</t>
  </si>
  <si>
    <t>Mejorar la eficiencia y el seguimiento al gasto institucional para fortalecer la administración de los recursos de la UGG</t>
  </si>
  <si>
    <t>1. Porcentaje de optimización de costos de operación UGG</t>
  </si>
  <si>
    <t xml:space="preserve">1. Inadecuadas herramientas para realizar el seguimiento a la asignación y/o ejecución de recursos del presupuesto de funcionamiento de la ADRES
2. Deficiencias en la definición del modelo de costeo.  </t>
  </si>
  <si>
    <t xml:space="preserve">Modelo para la asignación y seguimiento de recursos </t>
  </si>
  <si>
    <t>•	Esquema de monitoreo que permita medir la eficiencia de los recursos de la UGG
•	Metodología para costeo de la operación institucional
•	Generar línea base para medir los costos de operación institucionales</t>
  </si>
  <si>
    <t>GRUPOS DE VALOR</t>
  </si>
  <si>
    <t>Posicionar a la entidad con sus beneficiarios directos por la eficiencia y transparencia de su gestión</t>
  </si>
  <si>
    <t>1. Nivel de reconocimiento de la ADRES por transparencia en la gestión</t>
  </si>
  <si>
    <t>1. Incumplimiento en la entrega de resultados e impacto previstos en cuanto a transparencia en la gestión de la ADRES</t>
  </si>
  <si>
    <t>Posicionamiento de la ADRES en redes sociales y en medios de comunicación
Relacionamiento y rendición de cuentas con actores del sector salud y partes interesadas
Audiencia pública de rendición de cuentas
Estrategia de Rendición de Cuentas y participación ciudadana, implementada</t>
  </si>
  <si>
    <t>Obtener el reconocimiento de los actores institucionales del SGSS por la calidad de su gestión</t>
  </si>
  <si>
    <t>1. Nivel de reconocimiento de la ADRES por calidad en la gestión</t>
  </si>
  <si>
    <t>1. Inadecuada entrega de productos y/o servicios en relación con los atributos de calidad requeridos por los grupos de interés de la ADRES</t>
  </si>
  <si>
    <t>Lideres</t>
  </si>
  <si>
    <t>Usuarios Eureka</t>
  </si>
  <si>
    <t>PerUno</t>
  </si>
  <si>
    <t>ObjUno</t>
  </si>
  <si>
    <t>ComUno</t>
  </si>
  <si>
    <t>DAF</t>
  </si>
  <si>
    <t>PerDos</t>
  </si>
  <si>
    <t>ObjDos</t>
  </si>
  <si>
    <t>DO1.INI2. Modelo de Operación por Procesos ajustado a partir del diagnóstico del entorno y SIGI</t>
  </si>
  <si>
    <t>ComDos</t>
  </si>
  <si>
    <t xml:space="preserve">Política de Administración de Riesgos </t>
  </si>
  <si>
    <t>Administrativa</t>
  </si>
  <si>
    <t>DG</t>
  </si>
  <si>
    <t>Andrea Consuelo Lopez Zorro</t>
  </si>
  <si>
    <t>Alix Adriana Sanchez Avila</t>
  </si>
  <si>
    <t>PerTres</t>
  </si>
  <si>
    <t>ObjTres</t>
  </si>
  <si>
    <t>DO1.INI3. Rediseño Organizacional de la ADRES</t>
  </si>
  <si>
    <t>ComTres</t>
  </si>
  <si>
    <t>Normativa</t>
  </si>
  <si>
    <t>Fortalecimiento del talento humano al servicio del ciudadano</t>
  </si>
  <si>
    <t>Lineamientos de Transparencia Pasiva</t>
  </si>
  <si>
    <t>DGRFS</t>
  </si>
  <si>
    <t>Carmen Rocio Rangel Quintero</t>
  </si>
  <si>
    <t>PerCuatro</t>
  </si>
  <si>
    <t>ObjCuatro</t>
  </si>
  <si>
    <t>ComCuatro</t>
  </si>
  <si>
    <t>Consulta y Divulgación</t>
  </si>
  <si>
    <t>DGTIC</t>
  </si>
  <si>
    <t>ObjCinco</t>
  </si>
  <si>
    <t>ComCinco</t>
  </si>
  <si>
    <t>Monitoreo y Revisión</t>
  </si>
  <si>
    <t>Conocimiento al servicio al ciudadano</t>
  </si>
  <si>
    <t>Criterio diferencial de accesibilidad</t>
  </si>
  <si>
    <t>DLYG</t>
  </si>
  <si>
    <t>Jorge Enrique Gutierrez</t>
  </si>
  <si>
    <t>Ana Yaneth Wilches Amaya</t>
  </si>
  <si>
    <t>ObjSeis</t>
  </si>
  <si>
    <t>ComSeis</t>
  </si>
  <si>
    <t>Monitoreo del Acceso a la Información Pública</t>
  </si>
  <si>
    <t>DOP</t>
  </si>
  <si>
    <t>GM4. Contribuir al saneamiento financiero del SGSSS, conciliando y pagando las diferencias en las cuentas por concepto de servicios y tecnologías no financiadas con la UPC entre la ADRES y sus posibles acreedores</t>
  </si>
  <si>
    <t>ObjSiete</t>
  </si>
  <si>
    <t>OAJ</t>
  </si>
  <si>
    <t>Andres Felipe Blanco Hernandez</t>
  </si>
  <si>
    <t>ObjOcho</t>
  </si>
  <si>
    <t>OAPCR</t>
  </si>
  <si>
    <t>Luisa Fernanda Gonzalez Mozo</t>
  </si>
  <si>
    <t>ObjNueve</t>
  </si>
  <si>
    <t>OCI</t>
  </si>
  <si>
    <t>Anya Ekaterina Salcedo Orozco</t>
  </si>
  <si>
    <t>ObjDiez</t>
  </si>
  <si>
    <t>GFIR - Gestión Financiera de Recursos</t>
  </si>
  <si>
    <t>Carlos Alberto Nova Mendoza</t>
  </si>
  <si>
    <t>GSCI - Gestión de Servicio al Ciudadano</t>
  </si>
  <si>
    <t>Carlos Andres Ruiz Romero</t>
  </si>
  <si>
    <t>Carlos Eduardo Castro Calderón</t>
  </si>
  <si>
    <t>GM4.INI1. Implementación del Acuerdo de Punto Final</t>
  </si>
  <si>
    <t>Carlos Felipe Rodriguez Ordoñez</t>
  </si>
  <si>
    <t>Cesar Joaquin Sopo Segura</t>
  </si>
  <si>
    <t>Claudia Milena Soler</t>
  </si>
  <si>
    <t>Claudia Pulido Buitrago</t>
  </si>
  <si>
    <t>David Eduardo Rico Silva</t>
  </si>
  <si>
    <t>Diana Bonilla</t>
  </si>
  <si>
    <t>Diana Esperanza Torres Rodriguez</t>
  </si>
  <si>
    <t>Diana Fernanda Forero Corredor</t>
  </si>
  <si>
    <t>Diego Fernando Guerra Bolaños</t>
  </si>
  <si>
    <t>Edgar Alexander Guerra Sanabria</t>
  </si>
  <si>
    <t>Edna Zoraya Sánchez González</t>
  </si>
  <si>
    <t>Eliana Rodriguez Gómez</t>
  </si>
  <si>
    <t>Erika Lucia Mora Trujillo</t>
  </si>
  <si>
    <t>Fernando Velázquez</t>
  </si>
  <si>
    <t>Giovanny Sneyther Marin Arevalo</t>
  </si>
  <si>
    <t>Guillermo Manuel Benitez Rodriguez</t>
  </si>
  <si>
    <t>Hector Oswaldo Bonilla Rodriguez</t>
  </si>
  <si>
    <t>Jaime Guillermo Castro Ramirez</t>
  </si>
  <si>
    <t>Jhon Rodriguez</t>
  </si>
  <si>
    <t>Jimena Alejandra Dussan Oliveros</t>
  </si>
  <si>
    <t>Johan Andrey Sanchez Morales</t>
  </si>
  <si>
    <t>Julio Andrés González Godoy</t>
  </si>
  <si>
    <t>Julio Cesar Rivera Morato</t>
  </si>
  <si>
    <t>Laddy Astrid Giraldo Piedrahita</t>
  </si>
  <si>
    <t>Ligia Andrea Florez Cubillos</t>
  </si>
  <si>
    <t>Lina Jimena Ocampo Arias</t>
  </si>
  <si>
    <t>Lizeth Yamile Betancourt Marin</t>
  </si>
  <si>
    <t>Luz Ines Arboleda</t>
  </si>
  <si>
    <t>Maria Angelica Colmenares Perez</t>
  </si>
  <si>
    <t>Maria Isabel Salgado Cardona</t>
  </si>
  <si>
    <t>Norela Briceño Bohorquez</t>
  </si>
  <si>
    <t>Omar Alejandro Gomez Rocha</t>
  </si>
  <si>
    <t>Orlando Sabogal Sierra</t>
  </si>
  <si>
    <t>Sandra Milady Durán Garzón</t>
  </si>
  <si>
    <t>Saul Diaz Olivares</t>
  </si>
  <si>
    <t>Sergio Felipe Clavijo Gómez</t>
  </si>
  <si>
    <t>Wilmer Garcia Londoño</t>
  </si>
  <si>
    <t>Yuly Andrea Gomez Gutierrez</t>
  </si>
  <si>
    <t>Yuri Andrea Lopez Mora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</si>
</sst>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00_-;\-&quot;$&quot;\ * #,##0.00_-;_-&quot;$&quot;\ * &quot;-&quot;??_-;_-@_-"/>
    <numFmt numFmtId="165" formatCode="_-&quot;$&quot;\ * #,##0_-;\-&quot;$&quot;\ * #,##0_-;_-&quot;$&quot;\ * &quot;-&quot;_-;_-@"/>
    <numFmt numFmtId="166" formatCode="_-[$$-409]* #,##0_ ;_-[$$-409]* \-#,##0\ ;_-[$$-409]* &quot;-&quot;??_ ;_-@_ "/>
    <numFmt numFmtId="167" formatCode="_-&quot;$&quot;* #,##0_-;\-&quot;$&quot;* #,##0_-;_-&quot;$&quot;* &quot;-&quot;??_-;_-@_-"/>
    <numFmt numFmtId="168" formatCode="_-&quot;$&quot;\ * #,##0_-;\-&quot;$&quot;\ * #,##0_-;_-&quot;$&quot;\ * &quot;-&quot;??_-;_-@_-"/>
  </numFmts>
  <fonts count="25">
    <font>
      <sz val="11"/>
      <color theme="1"/>
      <name val="Arial"/>
    </font>
    <font>
      <sz val="11"/>
      <color theme="1"/>
      <name val="Calibri"/>
      <family val="2"/>
      <scheme val="minor"/>
    </font>
    <font>
      <sz val="11"/>
      <color theme="1"/>
      <name val="Calibri"/>
      <family val="2"/>
    </font>
    <font>
      <sz val="11"/>
      <name val="Arial"/>
      <family val="2"/>
    </font>
    <font>
      <b/>
      <sz val="11"/>
      <color theme="1"/>
      <name val="Arial"/>
      <family val="2"/>
    </font>
    <font>
      <b/>
      <sz val="12"/>
      <color theme="0"/>
      <name val="Arial Narrow"/>
      <family val="2"/>
    </font>
    <font>
      <sz val="12"/>
      <color theme="1"/>
      <name val="Arial"/>
      <family val="2"/>
    </font>
    <font>
      <b/>
      <sz val="11"/>
      <color theme="1"/>
      <name val="Calibri"/>
      <family val="2"/>
    </font>
    <font>
      <sz val="11"/>
      <color theme="1"/>
      <name val="Arial"/>
      <family val="2"/>
    </font>
    <font>
      <b/>
      <sz val="10"/>
      <name val="Arial"/>
      <family val="2"/>
    </font>
    <font>
      <sz val="11"/>
      <color theme="1"/>
      <name val="Arial"/>
      <family val="2"/>
    </font>
    <font>
      <b/>
      <sz val="9"/>
      <color indexed="81"/>
      <name val="Tahoma"/>
      <family val="2"/>
    </font>
    <font>
      <sz val="9"/>
      <color indexed="81"/>
      <name val="Tahoma"/>
      <family val="2"/>
    </font>
    <font>
      <sz val="12"/>
      <color indexed="81"/>
      <name val="Tahoma"/>
      <family val="2"/>
    </font>
    <font>
      <sz val="8"/>
      <color rgb="FF686868"/>
      <name val="SfUiText"/>
    </font>
    <font>
      <sz val="10"/>
      <color theme="1"/>
      <name val="Arial"/>
      <family val="2"/>
    </font>
    <font>
      <sz val="10"/>
      <name val="Arial"/>
      <family val="2"/>
    </font>
    <font>
      <sz val="10"/>
      <color rgb="FF000000"/>
      <name val="Arial"/>
      <family val="2"/>
    </font>
    <font>
      <b/>
      <sz val="10"/>
      <color theme="1"/>
      <name val="Arial"/>
      <family val="2"/>
    </font>
    <font>
      <b/>
      <sz val="10"/>
      <color theme="0"/>
      <name val="Arial"/>
      <family val="2"/>
    </font>
    <font>
      <sz val="10"/>
      <color theme="0"/>
      <name val="Arial"/>
      <family val="2"/>
    </font>
    <font>
      <sz val="10"/>
      <color rgb="FFFF0000"/>
      <name val="Arial"/>
      <family val="2"/>
    </font>
    <font>
      <sz val="10"/>
      <color rgb="FF00B050"/>
      <name val="Arial"/>
      <family val="2"/>
    </font>
    <font>
      <sz val="10"/>
      <color rgb="FFC00000"/>
      <name val="Arial"/>
      <family val="2"/>
    </font>
    <font>
      <sz val="10"/>
      <color indexed="8"/>
      <name val="Arial"/>
      <family val="2"/>
    </font>
  </fonts>
  <fills count="14">
    <fill>
      <patternFill patternType="none"/>
    </fill>
    <fill>
      <patternFill patternType="gray125"/>
    </fill>
    <fill>
      <patternFill patternType="solid">
        <fgColor theme="0"/>
        <bgColor theme="0"/>
      </patternFill>
    </fill>
    <fill>
      <patternFill patternType="solid">
        <fgColor rgb="FF00447C"/>
        <bgColor rgb="FF00447C"/>
      </patternFill>
    </fill>
    <fill>
      <patternFill patternType="solid">
        <fgColor theme="5"/>
        <bgColor theme="5"/>
      </patternFill>
    </fill>
    <fill>
      <patternFill patternType="solid">
        <fgColor rgb="FFD8D8D8"/>
        <bgColor rgb="FFD8D8D8"/>
      </patternFill>
    </fill>
    <fill>
      <patternFill patternType="solid">
        <fgColor theme="5" tint="0.59999389629810485"/>
        <bgColor indexed="64"/>
      </patternFill>
    </fill>
    <fill>
      <patternFill patternType="solid">
        <fgColor rgb="FFFFFF00"/>
        <bgColor indexed="64"/>
      </patternFill>
    </fill>
    <fill>
      <patternFill patternType="gray0625"/>
    </fill>
    <fill>
      <patternFill patternType="gray0625">
        <bgColor theme="5" tint="0.79989013336588644"/>
      </patternFill>
    </fill>
    <fill>
      <patternFill patternType="gray0625">
        <bgColor theme="5" tint="0.79998168889431442"/>
      </patternFill>
    </fill>
    <fill>
      <patternFill patternType="gray0625">
        <bgColor theme="5" tint="0.79995117038483843"/>
      </patternFill>
    </fill>
    <fill>
      <patternFill patternType="solid">
        <fgColor theme="0"/>
        <bgColor indexed="64"/>
      </patternFill>
    </fill>
    <fill>
      <patternFill patternType="solid">
        <fgColor rgb="FFFFC000"/>
        <bgColor indexed="64"/>
      </patternFill>
    </fill>
  </fills>
  <borders count="4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3"/>
      </left>
      <right style="thin">
        <color indexed="63"/>
      </right>
      <top style="thin">
        <color indexed="63"/>
      </top>
      <bottom style="thin">
        <color indexed="63"/>
      </bottom>
      <diagonal/>
    </border>
  </borders>
  <cellStyleXfs count="6">
    <xf numFmtId="0" fontId="0" fillId="0" borderId="0"/>
    <xf numFmtId="164" fontId="10" fillId="0" borderId="0" applyFont="0" applyFill="0" applyBorder="0" applyAlignment="0" applyProtection="0"/>
    <xf numFmtId="0" fontId="8" fillId="0" borderId="10"/>
    <xf numFmtId="164" fontId="1" fillId="0" borderId="10" applyFont="0" applyFill="0" applyBorder="0" applyAlignment="0" applyProtection="0"/>
    <xf numFmtId="0" fontId="10" fillId="0" borderId="10"/>
    <xf numFmtId="0" fontId="10" fillId="0" borderId="10"/>
  </cellStyleXfs>
  <cellXfs count="287">
    <xf numFmtId="0" fontId="0" fillId="0" borderId="0" xfId="0"/>
    <xf numFmtId="0" fontId="2" fillId="0" borderId="0" xfId="0" applyFont="1" applyAlignment="1">
      <alignment vertical="center"/>
    </xf>
    <xf numFmtId="0" fontId="4" fillId="0" borderId="4" xfId="0" applyFont="1" applyBorder="1" applyAlignment="1">
      <alignment horizontal="left" vertical="center"/>
    </xf>
    <xf numFmtId="0" fontId="4" fillId="0" borderId="4" xfId="0" applyFont="1" applyBorder="1" applyAlignment="1">
      <alignment horizontal="center" vertical="center"/>
    </xf>
    <xf numFmtId="14" fontId="4" fillId="0" borderId="4" xfId="0"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4" xfId="0" applyFont="1" applyBorder="1" applyAlignment="1">
      <alignment vertical="center" wrapText="1"/>
    </xf>
    <xf numFmtId="0" fontId="2" fillId="0" borderId="0" xfId="0" applyFont="1" applyAlignment="1">
      <alignment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2" fillId="0" borderId="0" xfId="0" applyFont="1"/>
    <xf numFmtId="0" fontId="6" fillId="0" borderId="4" xfId="0" applyFont="1" applyBorder="1" applyAlignment="1">
      <alignment horizontal="left" vertical="center" wrapText="1"/>
    </xf>
    <xf numFmtId="0" fontId="5" fillId="3" borderId="23" xfId="0" applyFont="1" applyFill="1" applyBorder="1" applyAlignment="1">
      <alignment horizontal="center" vertical="center" wrapText="1"/>
    </xf>
    <xf numFmtId="0" fontId="6" fillId="0" borderId="24" xfId="0" applyFont="1" applyBorder="1" applyAlignment="1">
      <alignment horizontal="left" vertical="center" wrapText="1"/>
    </xf>
    <xf numFmtId="0" fontId="2" fillId="0" borderId="0" xfId="0" applyFont="1" applyAlignment="1">
      <alignment vertical="center" wrapText="1"/>
    </xf>
    <xf numFmtId="0" fontId="7" fillId="0" borderId="4" xfId="0" applyFont="1" applyBorder="1" applyAlignment="1">
      <alignment horizontal="center" vertical="center" textRotation="90" wrapText="1"/>
    </xf>
    <xf numFmtId="0" fontId="7" fillId="5" borderId="10" xfId="0" applyFont="1" applyFill="1" applyBorder="1" applyAlignment="1">
      <alignment horizontal="center" vertical="center" wrapText="1"/>
    </xf>
    <xf numFmtId="0" fontId="8" fillId="0" borderId="0" xfId="0" applyFont="1" applyAlignment="1">
      <alignment vertical="center" wrapText="1"/>
    </xf>
    <xf numFmtId="0" fontId="2" fillId="6" borderId="0" xfId="0" applyFont="1" applyFill="1" applyAlignment="1">
      <alignment vertical="center" wrapText="1"/>
    </xf>
    <xf numFmtId="0" fontId="0" fillId="0" borderId="0" xfId="0" applyAlignment="1">
      <alignment horizontal="left"/>
    </xf>
    <xf numFmtId="0" fontId="6" fillId="7" borderId="4" xfId="0" applyFont="1" applyFill="1" applyBorder="1" applyAlignment="1">
      <alignment horizontal="left" vertical="center" wrapText="1"/>
    </xf>
    <xf numFmtId="0" fontId="5" fillId="3" borderId="14" xfId="0" applyFont="1" applyFill="1" applyBorder="1" applyAlignment="1">
      <alignment horizontal="center" vertical="center" wrapText="1"/>
    </xf>
    <xf numFmtId="0" fontId="7" fillId="5" borderId="10" xfId="0" applyFont="1" applyFill="1" applyBorder="1" applyAlignment="1">
      <alignment horizontal="left" vertical="center"/>
    </xf>
    <xf numFmtId="0" fontId="15" fillId="0" borderId="27" xfId="0" applyFont="1" applyBorder="1" applyAlignment="1">
      <alignment horizontal="left" vertical="center" wrapText="1"/>
    </xf>
    <xf numFmtId="0" fontId="15" fillId="0" borderId="27" xfId="0" applyFont="1" applyBorder="1" applyAlignment="1" applyProtection="1">
      <alignment horizontal="left" vertical="center" wrapText="1"/>
      <protection hidden="1"/>
    </xf>
    <xf numFmtId="0" fontId="15" fillId="0" borderId="27" xfId="0" applyFont="1" applyBorder="1" applyAlignment="1">
      <alignment vertical="center" wrapText="1"/>
    </xf>
    <xf numFmtId="0" fontId="16" fillId="0" borderId="27" xfId="0" applyFont="1" applyBorder="1" applyAlignment="1">
      <alignment vertical="center" wrapText="1"/>
    </xf>
    <xf numFmtId="167" fontId="16" fillId="0" borderId="27" xfId="1" applyNumberFormat="1" applyFont="1" applyFill="1" applyBorder="1" applyAlignment="1">
      <alignment vertical="center" wrapText="1"/>
    </xf>
    <xf numFmtId="0" fontId="15" fillId="0" borderId="27"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15" fillId="0" borderId="4" xfId="0" applyFont="1" applyBorder="1" applyAlignment="1">
      <alignment horizontal="left" vertical="center" wrapText="1"/>
    </xf>
    <xf numFmtId="0" fontId="15" fillId="0" borderId="27" xfId="0" applyFont="1" applyBorder="1" applyAlignment="1">
      <alignment vertical="center"/>
    </xf>
    <xf numFmtId="167" fontId="15" fillId="0" borderId="27" xfId="1" applyNumberFormat="1" applyFont="1" applyFill="1" applyBorder="1" applyAlignment="1">
      <alignment vertical="center" wrapText="1"/>
    </xf>
    <xf numFmtId="167" fontId="16" fillId="0" borderId="27" xfId="1" applyNumberFormat="1" applyFont="1" applyFill="1" applyBorder="1" applyAlignment="1">
      <alignment vertical="center"/>
    </xf>
    <xf numFmtId="168" fontId="15" fillId="0" borderId="27" xfId="1" applyNumberFormat="1" applyFont="1" applyFill="1" applyBorder="1" applyAlignment="1">
      <alignment vertical="center"/>
    </xf>
    <xf numFmtId="0" fontId="15" fillId="0" borderId="0" xfId="0" applyFont="1" applyAlignment="1">
      <alignment vertical="center"/>
    </xf>
    <xf numFmtId="0" fontId="15" fillId="0" borderId="0" xfId="0" applyFont="1" applyAlignment="1">
      <alignment horizontal="center" vertical="center"/>
    </xf>
    <xf numFmtId="0" fontId="18" fillId="0" borderId="4" xfId="0" applyFont="1" applyBorder="1" applyAlignment="1">
      <alignment horizontal="left" vertical="center"/>
    </xf>
    <xf numFmtId="0" fontId="18" fillId="0" borderId="4" xfId="0" applyFont="1" applyBorder="1" applyAlignment="1">
      <alignment horizontal="center" vertical="center"/>
    </xf>
    <xf numFmtId="14" fontId="9" fillId="0" borderId="4" xfId="0" applyNumberFormat="1" applyFont="1" applyBorder="1" applyAlignment="1">
      <alignment horizontal="center" vertical="center"/>
    </xf>
    <xf numFmtId="0" fontId="15" fillId="2" borderId="10"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9" fillId="3" borderId="14" xfId="0" applyFont="1" applyFill="1" applyBorder="1" applyAlignment="1" applyProtection="1">
      <alignment horizontal="center" vertical="center" wrapText="1"/>
      <protection hidden="1"/>
    </xf>
    <xf numFmtId="14" fontId="19" fillId="3" borderId="14" xfId="0" applyNumberFormat="1"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19" fillId="3" borderId="15" xfId="0" applyFont="1" applyFill="1" applyBorder="1" applyAlignment="1" applyProtection="1">
      <alignment horizontal="center" vertical="center" wrapText="1"/>
      <protection hidden="1"/>
    </xf>
    <xf numFmtId="0" fontId="19" fillId="3" borderId="15" xfId="0" applyFont="1" applyFill="1" applyBorder="1" applyAlignment="1">
      <alignment horizontal="center" vertical="center" wrapText="1"/>
    </xf>
    <xf numFmtId="0" fontId="19" fillId="3" borderId="4" xfId="0" applyFont="1" applyFill="1" applyBorder="1" applyAlignment="1">
      <alignment horizontal="center" vertical="center" wrapText="1"/>
    </xf>
    <xf numFmtId="14" fontId="19" fillId="3" borderId="15" xfId="0" applyNumberFormat="1" applyFont="1" applyFill="1" applyBorder="1" applyAlignment="1">
      <alignment horizontal="center" vertical="center" wrapText="1"/>
    </xf>
    <xf numFmtId="0" fontId="15" fillId="0" borderId="0" xfId="0" applyFont="1"/>
    <xf numFmtId="0" fontId="15" fillId="0" borderId="4" xfId="0" applyFont="1" applyBorder="1" applyAlignment="1" applyProtection="1">
      <alignment horizontal="left" vertical="center" wrapText="1"/>
      <protection hidden="1"/>
    </xf>
    <xf numFmtId="0" fontId="15" fillId="0" borderId="4" xfId="0" applyFont="1" applyBorder="1" applyAlignment="1">
      <alignment vertical="center" wrapText="1"/>
    </xf>
    <xf numFmtId="0" fontId="16" fillId="0" borderId="4" xfId="0" applyFont="1" applyBorder="1" applyAlignment="1">
      <alignment horizontal="left" vertical="center" wrapText="1"/>
    </xf>
    <xf numFmtId="0" fontId="21" fillId="0" borderId="4" xfId="0" applyFont="1" applyBorder="1" applyAlignment="1">
      <alignment horizontal="center" vertical="center" wrapText="1"/>
    </xf>
    <xf numFmtId="0" fontId="15" fillId="0" borderId="0" xfId="0" applyFont="1" applyAlignment="1">
      <alignment horizontal="left" vertical="center" wrapText="1"/>
    </xf>
    <xf numFmtId="0" fontId="15" fillId="0" borderId="10" xfId="0" applyFont="1" applyBorder="1" applyAlignment="1">
      <alignment vertical="center"/>
    </xf>
    <xf numFmtId="0" fontId="16" fillId="8" borderId="4" xfId="0" applyFont="1" applyFill="1" applyBorder="1" applyAlignment="1">
      <alignment horizontal="center" vertical="center" wrapText="1"/>
    </xf>
    <xf numFmtId="0" fontId="16" fillId="0" borderId="27" xfId="0" applyFont="1" applyBorder="1" applyAlignment="1">
      <alignment horizontal="center" vertical="center" wrapText="1"/>
    </xf>
    <xf numFmtId="0" fontId="15" fillId="0" borderId="14" xfId="0" applyFont="1" applyBorder="1" applyAlignment="1">
      <alignment horizontal="left" vertical="center" wrapText="1"/>
    </xf>
    <xf numFmtId="0" fontId="15" fillId="0" borderId="14" xfId="0" applyFont="1" applyBorder="1" applyAlignment="1" applyProtection="1">
      <alignment horizontal="left" vertical="center" wrapText="1"/>
      <protection hidden="1"/>
    </xf>
    <xf numFmtId="0" fontId="16" fillId="0" borderId="27" xfId="0" applyFont="1" applyBorder="1" applyAlignment="1">
      <alignment horizontal="left" vertical="center" wrapText="1"/>
    </xf>
    <xf numFmtId="0" fontId="15" fillId="9" borderId="4"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6" fillId="11" borderId="4" xfId="0" applyFont="1" applyFill="1" applyBorder="1" applyAlignment="1">
      <alignment horizontal="center" vertical="center" wrapText="1"/>
    </xf>
    <xf numFmtId="0" fontId="15" fillId="0" borderId="1" xfId="0" applyFont="1" applyBorder="1" applyAlignment="1">
      <alignment horizontal="left" vertical="center" wrapText="1"/>
    </xf>
    <xf numFmtId="0" fontId="16" fillId="11" borderId="12" xfId="0" applyFont="1" applyFill="1" applyBorder="1" applyAlignment="1">
      <alignment horizontal="center" vertical="center" wrapText="1"/>
    </xf>
    <xf numFmtId="0" fontId="16" fillId="0" borderId="27" xfId="0" applyFont="1" applyBorder="1" applyAlignment="1">
      <alignment horizontal="center" vertical="center"/>
    </xf>
    <xf numFmtId="0" fontId="15" fillId="0" borderId="28" xfId="0" applyFont="1" applyBorder="1" applyAlignment="1">
      <alignment horizontal="left" vertical="center" wrapText="1"/>
    </xf>
    <xf numFmtId="0" fontId="16" fillId="0" borderId="13" xfId="0" applyFont="1" applyBorder="1" applyAlignment="1">
      <alignment horizontal="left" vertical="center" wrapText="1"/>
    </xf>
    <xf numFmtId="0" fontId="16" fillId="11" borderId="31" xfId="0" applyFont="1" applyFill="1" applyBorder="1" applyAlignment="1">
      <alignment horizontal="center" vertical="center" wrapText="1"/>
    </xf>
    <xf numFmtId="0" fontId="15" fillId="0" borderId="4" xfId="2" applyFont="1" applyBorder="1" applyAlignment="1">
      <alignment horizontal="center" vertical="center" wrapText="1"/>
    </xf>
    <xf numFmtId="0" fontId="16" fillId="0" borderId="4" xfId="2" applyFont="1" applyBorder="1" applyAlignment="1">
      <alignment horizontal="center" vertical="center" wrapText="1"/>
    </xf>
    <xf numFmtId="0" fontId="16" fillId="0" borderId="14" xfId="0" applyFont="1" applyBorder="1" applyAlignment="1">
      <alignment horizontal="left" vertical="center" wrapText="1"/>
    </xf>
    <xf numFmtId="0" fontId="15" fillId="0" borderId="14" xfId="0" applyFont="1" applyBorder="1" applyAlignment="1">
      <alignment horizontal="center" vertical="center" wrapText="1"/>
    </xf>
    <xf numFmtId="0" fontId="16" fillId="11" borderId="14" xfId="0" applyFont="1" applyFill="1" applyBorder="1" applyAlignment="1">
      <alignment horizontal="center" vertical="center" wrapText="1"/>
    </xf>
    <xf numFmtId="0" fontId="16" fillId="11" borderId="27" xfId="0" applyFont="1" applyFill="1" applyBorder="1" applyAlignment="1">
      <alignment horizontal="center" vertical="center" wrapText="1"/>
    </xf>
    <xf numFmtId="0" fontId="16" fillId="0" borderId="4" xfId="0" applyFont="1" applyBorder="1" applyAlignment="1" applyProtection="1">
      <alignment horizontal="left" vertical="center" wrapText="1"/>
      <protection hidden="1"/>
    </xf>
    <xf numFmtId="0" fontId="15" fillId="0" borderId="15" xfId="0" applyFont="1" applyBorder="1" applyAlignment="1" applyProtection="1">
      <alignment horizontal="left" vertical="center" wrapText="1"/>
      <protection hidden="1"/>
    </xf>
    <xf numFmtId="1" fontId="15" fillId="0" borderId="28" xfId="0" applyNumberFormat="1" applyFont="1" applyBorder="1" applyAlignment="1">
      <alignment horizontal="center" vertical="center" wrapText="1"/>
    </xf>
    <xf numFmtId="0" fontId="23" fillId="0" borderId="4" xfId="0" applyFont="1" applyBorder="1" applyAlignment="1">
      <alignment horizontal="center" vertical="center" wrapText="1"/>
    </xf>
    <xf numFmtId="1" fontId="15" fillId="0" borderId="27" xfId="0" applyNumberFormat="1" applyFont="1" applyBorder="1" applyAlignment="1">
      <alignment horizontal="center" vertical="center" wrapText="1"/>
    </xf>
    <xf numFmtId="1" fontId="16" fillId="0" borderId="27" xfId="0" applyNumberFormat="1" applyFont="1" applyBorder="1" applyAlignment="1">
      <alignment horizontal="center" vertical="center" wrapText="1"/>
    </xf>
    <xf numFmtId="0" fontId="15" fillId="0" borderId="34" xfId="0" applyFont="1" applyBorder="1" applyAlignment="1">
      <alignment horizontal="left" vertical="center" wrapText="1"/>
    </xf>
    <xf numFmtId="0" fontId="15" fillId="0" borderId="34" xfId="0" applyFont="1" applyBorder="1" applyAlignment="1" applyProtection="1">
      <alignment horizontal="left" vertical="center" wrapText="1"/>
      <protection hidden="1"/>
    </xf>
    <xf numFmtId="1" fontId="16" fillId="0" borderId="36" xfId="0" applyNumberFormat="1" applyFont="1" applyBorder="1" applyAlignment="1">
      <alignment horizontal="center" vertical="center" wrapText="1"/>
    </xf>
    <xf numFmtId="1" fontId="16" fillId="0" borderId="10" xfId="0" applyNumberFormat="1" applyFont="1" applyBorder="1" applyAlignment="1">
      <alignment horizontal="center" vertical="center" wrapText="1"/>
    </xf>
    <xf numFmtId="0" fontId="16" fillId="0" borderId="27" xfId="0" applyFont="1" applyBorder="1" applyAlignment="1">
      <alignment vertical="center"/>
    </xf>
    <xf numFmtId="0" fontId="16" fillId="0" borderId="14" xfId="0" applyFont="1" applyBorder="1" applyAlignment="1" applyProtection="1">
      <alignment horizontal="left" vertical="center" wrapText="1"/>
      <protection hidden="1"/>
    </xf>
    <xf numFmtId="0" fontId="16" fillId="0" borderId="13" xfId="0" applyFont="1" applyBorder="1" applyAlignment="1">
      <alignment horizontal="center" vertical="center" wrapText="1"/>
    </xf>
    <xf numFmtId="1" fontId="16" fillId="0" borderId="4" xfId="0" applyNumberFormat="1" applyFont="1" applyBorder="1" applyAlignment="1">
      <alignment horizontal="center" vertical="center" wrapText="1"/>
    </xf>
    <xf numFmtId="0" fontId="16" fillId="0" borderId="0" xfId="0" applyFont="1" applyAlignment="1">
      <alignment vertical="center"/>
    </xf>
    <xf numFmtId="0" fontId="21" fillId="0" borderId="4" xfId="0" applyFont="1" applyBorder="1" applyAlignment="1">
      <alignment horizontal="left" vertical="center" wrapText="1"/>
    </xf>
    <xf numFmtId="0" fontId="15" fillId="12" borderId="4" xfId="0" applyFont="1" applyFill="1" applyBorder="1" applyAlignment="1">
      <alignment horizontal="center" vertical="center" wrapText="1"/>
    </xf>
    <xf numFmtId="0" fontId="15" fillId="12" borderId="4" xfId="0" applyFont="1" applyFill="1" applyBorder="1" applyAlignment="1">
      <alignment horizontal="left" vertical="center" wrapText="1"/>
    </xf>
    <xf numFmtId="0" fontId="16" fillId="12" borderId="4" xfId="0" applyFont="1" applyFill="1" applyBorder="1" applyAlignment="1">
      <alignment horizontal="center" vertical="center" wrapText="1"/>
    </xf>
    <xf numFmtId="0" fontId="16" fillId="12" borderId="4" xfId="0" applyFont="1" applyFill="1" applyBorder="1" applyAlignment="1">
      <alignment horizontal="left" vertical="center" wrapText="1"/>
    </xf>
    <xf numFmtId="164" fontId="16" fillId="0" borderId="27" xfId="3"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12" borderId="4" xfId="0" applyFont="1" applyFill="1" applyBorder="1" applyAlignment="1" applyProtection="1">
      <alignment horizontal="left" vertical="center" wrapText="1"/>
      <protection hidden="1"/>
    </xf>
    <xf numFmtId="0" fontId="15" fillId="0" borderId="28" xfId="0" applyFont="1" applyBorder="1" applyAlignment="1" applyProtection="1">
      <alignment horizontal="left" vertical="center" wrapText="1"/>
      <protection hidden="1"/>
    </xf>
    <xf numFmtId="0" fontId="15" fillId="0" borderId="28" xfId="0" applyFont="1" applyBorder="1" applyAlignment="1">
      <alignment horizontal="center" vertical="center" wrapText="1"/>
    </xf>
    <xf numFmtId="164" fontId="16" fillId="0" borderId="33" xfId="3" applyFont="1" applyFill="1" applyBorder="1" applyAlignment="1">
      <alignment horizontal="center" vertical="center" wrapText="1"/>
    </xf>
    <xf numFmtId="0" fontId="16" fillId="0" borderId="14" xfId="0" applyFont="1" applyBorder="1" applyAlignment="1">
      <alignment horizontal="center" vertical="center" wrapText="1"/>
    </xf>
    <xf numFmtId="0" fontId="16" fillId="0" borderId="27" xfId="0" applyFont="1" applyBorder="1" applyAlignment="1" applyProtection="1">
      <alignment horizontal="left" vertical="center" wrapText="1"/>
      <protection hidden="1"/>
    </xf>
    <xf numFmtId="0" fontId="16" fillId="0" borderId="0" xfId="0" applyFont="1"/>
    <xf numFmtId="0" fontId="16" fillId="0" borderId="15" xfId="0" applyFont="1" applyBorder="1" applyAlignment="1">
      <alignment horizontal="left" vertical="center" wrapText="1"/>
    </xf>
    <xf numFmtId="0" fontId="16" fillId="0" borderId="5" xfId="0" applyFont="1" applyBorder="1" applyAlignment="1" applyProtection="1">
      <alignment horizontal="left" vertical="center" wrapText="1"/>
      <protection hidden="1"/>
    </xf>
    <xf numFmtId="0" fontId="16" fillId="0" borderId="1" xfId="0" applyFont="1" applyBorder="1" applyAlignment="1" applyProtection="1">
      <alignment horizontal="left" vertical="center" wrapText="1"/>
      <protection hidden="1"/>
    </xf>
    <xf numFmtId="0" fontId="16" fillId="0" borderId="30" xfId="0" applyFont="1" applyBorder="1" applyAlignment="1" applyProtection="1">
      <alignment horizontal="left" vertical="center" wrapText="1"/>
      <protection hidden="1"/>
    </xf>
    <xf numFmtId="0" fontId="16" fillId="0" borderId="15" xfId="0" applyFont="1" applyBorder="1" applyAlignment="1" applyProtection="1">
      <alignment horizontal="left" vertical="center" wrapText="1"/>
      <protection hidden="1"/>
    </xf>
    <xf numFmtId="14" fontId="16" fillId="0" borderId="4" xfId="0" applyNumberFormat="1" applyFont="1" applyBorder="1" applyAlignment="1">
      <alignment vertical="center" wrapText="1"/>
    </xf>
    <xf numFmtId="0" fontId="16" fillId="0" borderId="34" xfId="0" applyFont="1" applyBorder="1" applyAlignment="1">
      <alignment horizontal="left" vertical="center" wrapText="1"/>
    </xf>
    <xf numFmtId="0" fontId="16" fillId="0" borderId="34" xfId="0" applyFont="1" applyBorder="1" applyAlignment="1" applyProtection="1">
      <alignment horizontal="left" vertical="center" wrapText="1"/>
      <protection hidden="1"/>
    </xf>
    <xf numFmtId="0" fontId="16" fillId="0" borderId="34" xfId="0" applyFont="1" applyBorder="1" applyAlignment="1">
      <alignment horizontal="center" vertical="center" wrapText="1"/>
    </xf>
    <xf numFmtId="0" fontId="16" fillId="0" borderId="37" xfId="0" applyFont="1" applyBorder="1" applyAlignment="1">
      <alignment horizontal="left" vertical="center" wrapText="1"/>
    </xf>
    <xf numFmtId="0" fontId="16" fillId="0" borderId="28" xfId="0" applyFont="1" applyBorder="1" applyAlignment="1">
      <alignment vertical="center"/>
    </xf>
    <xf numFmtId="0" fontId="10" fillId="0" borderId="10" xfId="4" applyAlignment="1">
      <alignment horizontal="left"/>
    </xf>
    <xf numFmtId="0" fontId="10" fillId="0" borderId="10" xfId="5"/>
    <xf numFmtId="0" fontId="14" fillId="0" borderId="10" xfId="4" applyFont="1"/>
    <xf numFmtId="0" fontId="0" fillId="0" borderId="10" xfId="4" applyFont="1"/>
    <xf numFmtId="0" fontId="15" fillId="13" borderId="4"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4" xfId="0" applyFont="1" applyFill="1" applyBorder="1" applyAlignment="1">
      <alignment horizontal="center" vertical="center" wrapText="1"/>
    </xf>
    <xf numFmtId="14" fontId="16" fillId="0" borderId="4" xfId="0" applyNumberFormat="1" applyFont="1" applyFill="1" applyBorder="1" applyAlignment="1">
      <alignment horizontal="center" vertical="center" wrapText="1"/>
    </xf>
    <xf numFmtId="165" fontId="21" fillId="0" borderId="4" xfId="0" applyNumberFormat="1" applyFont="1" applyFill="1" applyBorder="1" applyAlignment="1">
      <alignment horizontal="center" vertical="center" wrapText="1"/>
    </xf>
    <xf numFmtId="0" fontId="15" fillId="0" borderId="27" xfId="0" applyFont="1" applyFill="1" applyBorder="1" applyAlignment="1">
      <alignment horizontal="left" vertical="center" wrapText="1"/>
    </xf>
    <xf numFmtId="165" fontId="16" fillId="0" borderId="4" xfId="0" applyNumberFormat="1" applyFont="1" applyFill="1" applyBorder="1" applyAlignment="1">
      <alignment horizontal="center" vertical="center" wrapText="1"/>
    </xf>
    <xf numFmtId="165" fontId="15" fillId="0" borderId="4"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0" fontId="16" fillId="0" borderId="27" xfId="0" applyFont="1" applyFill="1" applyBorder="1" applyAlignment="1">
      <alignment horizontal="center" vertical="center" wrapText="1"/>
    </xf>
    <xf numFmtId="14" fontId="16" fillId="0" borderId="4" xfId="0" applyNumberFormat="1" applyFont="1" applyFill="1" applyBorder="1" applyAlignment="1">
      <alignment horizontal="right" vertical="center" wrapText="1"/>
    </xf>
    <xf numFmtId="14" fontId="15" fillId="0" borderId="4" xfId="0" applyNumberFormat="1" applyFont="1" applyFill="1" applyBorder="1" applyAlignment="1">
      <alignment horizontal="right" vertical="center" wrapText="1"/>
    </xf>
    <xf numFmtId="0" fontId="16" fillId="0" borderId="27"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15" fillId="0" borderId="4" xfId="0" applyFont="1" applyFill="1" applyBorder="1" applyAlignment="1">
      <alignment vertical="center" wrapText="1"/>
    </xf>
    <xf numFmtId="14" fontId="15" fillId="0" borderId="4" xfId="0" applyNumberFormat="1" applyFont="1" applyFill="1" applyBorder="1" applyAlignment="1">
      <alignment horizontal="center" vertical="center" wrapText="1"/>
    </xf>
    <xf numFmtId="14" fontId="15" fillId="0" borderId="27" xfId="0" applyNumberFormat="1" applyFont="1" applyFill="1" applyBorder="1" applyAlignment="1">
      <alignment vertical="center"/>
    </xf>
    <xf numFmtId="0" fontId="17" fillId="0" borderId="27" xfId="0" applyFont="1" applyFill="1" applyBorder="1" applyAlignment="1">
      <alignment vertical="center" wrapText="1"/>
    </xf>
    <xf numFmtId="0" fontId="15" fillId="0" borderId="27" xfId="0" applyFont="1" applyFill="1" applyBorder="1" applyAlignment="1">
      <alignment horizontal="center" vertical="center" wrapText="1"/>
    </xf>
    <xf numFmtId="0" fontId="15" fillId="0" borderId="13" xfId="0" applyFont="1" applyFill="1" applyBorder="1" applyAlignment="1">
      <alignment horizontal="left" vertical="center" wrapText="1"/>
    </xf>
    <xf numFmtId="14" fontId="15" fillId="0" borderId="11" xfId="0" applyNumberFormat="1" applyFont="1" applyFill="1" applyBorder="1" applyAlignment="1">
      <alignment horizontal="right" vertical="center" wrapText="1"/>
    </xf>
    <xf numFmtId="0" fontId="15" fillId="0" borderId="3" xfId="0" applyFont="1" applyFill="1" applyBorder="1" applyAlignment="1">
      <alignment horizontal="left" vertical="center" wrapText="1"/>
    </xf>
    <xf numFmtId="0" fontId="15" fillId="0" borderId="28"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6" fillId="0" borderId="13" xfId="0" applyFont="1" applyFill="1" applyBorder="1" applyAlignment="1">
      <alignment horizontal="left" vertical="center" wrapText="1"/>
    </xf>
    <xf numFmtId="14" fontId="15" fillId="0" borderId="27" xfId="0" applyNumberFormat="1" applyFont="1" applyFill="1" applyBorder="1" applyAlignment="1">
      <alignment horizontal="right" vertical="center" wrapText="1"/>
    </xf>
    <xf numFmtId="14" fontId="15" fillId="0" borderId="30" xfId="0" applyNumberFormat="1" applyFont="1" applyFill="1" applyBorder="1" applyAlignment="1">
      <alignment horizontal="right" vertical="center" wrapText="1"/>
    </xf>
    <xf numFmtId="0" fontId="15" fillId="0" borderId="16" xfId="0" applyFont="1" applyFill="1" applyBorder="1" applyAlignment="1">
      <alignment horizontal="left" vertical="center" wrapText="1"/>
    </xf>
    <xf numFmtId="0" fontId="15" fillId="0" borderId="4" xfId="2" applyFont="1" applyFill="1" applyBorder="1" applyAlignment="1">
      <alignment horizontal="left" vertical="center" wrapText="1"/>
    </xf>
    <xf numFmtId="0" fontId="15" fillId="0" borderId="4" xfId="2" applyFont="1" applyFill="1" applyBorder="1" applyAlignment="1">
      <alignment horizontal="center" vertical="center" wrapText="1"/>
    </xf>
    <xf numFmtId="14" fontId="15" fillId="0" borderId="4" xfId="2" applyNumberFormat="1" applyFont="1" applyFill="1" applyBorder="1" applyAlignment="1">
      <alignment horizontal="right" vertical="center" wrapText="1"/>
    </xf>
    <xf numFmtId="165" fontId="15" fillId="0" borderId="4" xfId="2" applyNumberFormat="1"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4" xfId="0" applyFont="1" applyFill="1" applyBorder="1" applyAlignment="1">
      <alignment horizontal="left" vertical="center" wrapText="1"/>
    </xf>
    <xf numFmtId="0" fontId="15" fillId="0" borderId="14" xfId="0" applyFont="1" applyFill="1" applyBorder="1" applyAlignment="1">
      <alignment horizontal="center" vertical="center" wrapText="1"/>
    </xf>
    <xf numFmtId="14" fontId="15" fillId="0" borderId="14" xfId="0" applyNumberFormat="1" applyFont="1" applyFill="1" applyBorder="1" applyAlignment="1">
      <alignment horizontal="right" vertical="center" wrapText="1"/>
    </xf>
    <xf numFmtId="165" fontId="15" fillId="0" borderId="14" xfId="0" applyNumberFormat="1" applyFont="1" applyFill="1" applyBorder="1" applyAlignment="1">
      <alignment horizontal="center" vertical="center" wrapText="1"/>
    </xf>
    <xf numFmtId="165" fontId="15" fillId="0" borderId="27" xfId="0" applyNumberFormat="1" applyFont="1" applyFill="1" applyBorder="1" applyAlignment="1">
      <alignment horizontal="center" vertical="center" wrapText="1"/>
    </xf>
    <xf numFmtId="165" fontId="16" fillId="0" borderId="4" xfId="0" applyNumberFormat="1" applyFont="1" applyFill="1" applyBorder="1" applyAlignment="1">
      <alignment vertical="center" wrapText="1"/>
    </xf>
    <xf numFmtId="0" fontId="15" fillId="0" borderId="27" xfId="0" applyFont="1" applyFill="1" applyBorder="1" applyAlignment="1">
      <alignment vertical="center" wrapText="1"/>
    </xf>
    <xf numFmtId="165" fontId="15" fillId="0" borderId="4" xfId="0" applyNumberFormat="1" applyFont="1" applyFill="1" applyBorder="1" applyAlignment="1">
      <alignment vertical="center" wrapText="1"/>
    </xf>
    <xf numFmtId="14" fontId="16" fillId="0" borderId="27" xfId="0" applyNumberFormat="1" applyFont="1" applyFill="1" applyBorder="1" applyAlignment="1">
      <alignment horizontal="right" vertical="center" wrapText="1"/>
    </xf>
    <xf numFmtId="14" fontId="15" fillId="0" borderId="27" xfId="0" applyNumberFormat="1" applyFont="1" applyFill="1" applyBorder="1" applyAlignment="1">
      <alignment horizontal="center" vertical="center" wrapText="1"/>
    </xf>
    <xf numFmtId="0" fontId="16" fillId="0" borderId="27" xfId="0" applyFont="1" applyFill="1" applyBorder="1" applyAlignment="1">
      <alignment vertical="center" wrapText="1"/>
    </xf>
    <xf numFmtId="14" fontId="16" fillId="0" borderId="27" xfId="0" applyNumberFormat="1" applyFont="1" applyFill="1" applyBorder="1" applyAlignment="1">
      <alignment horizontal="center" vertical="center" wrapText="1"/>
    </xf>
    <xf numFmtId="14" fontId="16" fillId="0" borderId="30" xfId="0" applyNumberFormat="1" applyFont="1" applyFill="1" applyBorder="1" applyAlignment="1">
      <alignment horizontal="center" vertical="center" wrapText="1"/>
    </xf>
    <xf numFmtId="166" fontId="16" fillId="0" borderId="4" xfId="0" applyNumberFormat="1" applyFont="1" applyFill="1" applyBorder="1" applyAlignment="1">
      <alignment vertical="center"/>
    </xf>
    <xf numFmtId="14" fontId="16" fillId="0" borderId="11" xfId="0" applyNumberFormat="1" applyFont="1" applyFill="1" applyBorder="1" applyAlignment="1">
      <alignment horizontal="center" vertical="center" wrapText="1"/>
    </xf>
    <xf numFmtId="0" fontId="16" fillId="0" borderId="16" xfId="0" applyFont="1" applyFill="1" applyBorder="1" applyAlignment="1">
      <alignment horizontal="left" vertical="center" wrapText="1"/>
    </xf>
    <xf numFmtId="165" fontId="16" fillId="0" borderId="16" xfId="0" applyNumberFormat="1" applyFont="1" applyFill="1" applyBorder="1" applyAlignment="1">
      <alignment vertical="center" wrapText="1"/>
    </xf>
    <xf numFmtId="0" fontId="15" fillId="0" borderId="27" xfId="0" applyFont="1" applyFill="1" applyBorder="1" applyAlignment="1">
      <alignment horizontal="justify" vertical="center" wrapText="1"/>
    </xf>
    <xf numFmtId="0" fontId="16" fillId="0" borderId="27" xfId="0" applyFont="1" applyFill="1" applyBorder="1" applyAlignment="1">
      <alignment horizontal="justify" vertical="center" wrapText="1"/>
    </xf>
    <xf numFmtId="0" fontId="17" fillId="0" borderId="27" xfId="0" applyFont="1" applyFill="1" applyBorder="1" applyAlignment="1">
      <alignment horizontal="justify" vertical="center" wrapText="1"/>
    </xf>
    <xf numFmtId="0" fontId="17" fillId="0" borderId="27" xfId="0" applyFont="1" applyFill="1" applyBorder="1" applyAlignment="1">
      <alignment horizontal="center" vertical="center" wrapText="1"/>
    </xf>
    <xf numFmtId="165" fontId="15" fillId="0" borderId="27" xfId="0" applyNumberFormat="1" applyFont="1" applyFill="1" applyBorder="1" applyAlignment="1">
      <alignment vertical="center" wrapText="1"/>
    </xf>
    <xf numFmtId="0" fontId="15" fillId="0" borderId="28" xfId="0" applyFont="1" applyFill="1" applyBorder="1" applyAlignment="1">
      <alignment horizontal="justify" vertical="center" wrapText="1"/>
    </xf>
    <xf numFmtId="0" fontId="15" fillId="0" borderId="28" xfId="0" applyFont="1" applyFill="1" applyBorder="1" applyAlignment="1">
      <alignment horizontal="center" vertical="center" wrapText="1"/>
    </xf>
    <xf numFmtId="14" fontId="15" fillId="0" borderId="28" xfId="0" applyNumberFormat="1" applyFont="1" applyFill="1" applyBorder="1" applyAlignment="1">
      <alignment horizontal="right" vertical="center" wrapText="1"/>
    </xf>
    <xf numFmtId="165" fontId="15" fillId="0" borderId="28" xfId="0" applyNumberFormat="1" applyFont="1" applyFill="1" applyBorder="1" applyAlignment="1">
      <alignment vertical="center" wrapText="1"/>
    </xf>
    <xf numFmtId="165" fontId="16" fillId="0" borderId="27" xfId="0" applyNumberFormat="1" applyFont="1" applyFill="1" applyBorder="1" applyAlignment="1">
      <alignment vertical="center" wrapText="1"/>
    </xf>
    <xf numFmtId="0" fontId="17" fillId="0" borderId="28" xfId="0" applyFont="1" applyFill="1" applyBorder="1" applyAlignment="1">
      <alignment horizontal="justify" vertical="center" wrapText="1"/>
    </xf>
    <xf numFmtId="14" fontId="16" fillId="0" borderId="28" xfId="0" applyNumberFormat="1" applyFont="1" applyFill="1" applyBorder="1" applyAlignment="1">
      <alignment horizontal="center" vertical="center" wrapText="1"/>
    </xf>
    <xf numFmtId="14" fontId="15" fillId="0" borderId="28" xfId="0" applyNumberFormat="1" applyFont="1" applyFill="1" applyBorder="1" applyAlignment="1">
      <alignment vertical="center"/>
    </xf>
    <xf numFmtId="0" fontId="15" fillId="0" borderId="27" xfId="0" applyFont="1" applyFill="1" applyBorder="1" applyAlignment="1">
      <alignment horizontal="left" vertical="center"/>
    </xf>
    <xf numFmtId="0" fontId="15" fillId="0" borderId="27" xfId="0" applyFont="1" applyFill="1" applyBorder="1" applyAlignment="1">
      <alignment horizontal="center" vertical="center"/>
    </xf>
    <xf numFmtId="14" fontId="16" fillId="0" borderId="27" xfId="0" applyNumberFormat="1" applyFont="1" applyFill="1" applyBorder="1" applyAlignment="1">
      <alignment vertical="center"/>
    </xf>
    <xf numFmtId="0" fontId="16" fillId="0" borderId="4" xfId="0" applyFont="1" applyFill="1" applyBorder="1" applyAlignment="1">
      <alignment horizontal="justify" vertical="center" wrapText="1"/>
    </xf>
    <xf numFmtId="0" fontId="16" fillId="0" borderId="34" xfId="0" applyFont="1" applyFill="1" applyBorder="1" applyAlignment="1">
      <alignment horizontal="left" vertical="center" wrapText="1"/>
    </xf>
    <xf numFmtId="0" fontId="16" fillId="0" borderId="34" xfId="0" applyFont="1" applyFill="1" applyBorder="1" applyAlignment="1">
      <alignment horizontal="center" vertical="center" wrapText="1"/>
    </xf>
    <xf numFmtId="0" fontId="16" fillId="0" borderId="35" xfId="0" applyFont="1" applyFill="1" applyBorder="1" applyAlignment="1">
      <alignment vertical="center"/>
    </xf>
    <xf numFmtId="14" fontId="16" fillId="0" borderId="34" xfId="0" applyNumberFormat="1" applyFont="1" applyFill="1" applyBorder="1" applyAlignment="1">
      <alignment vertical="center" wrapText="1"/>
    </xf>
    <xf numFmtId="165" fontId="16" fillId="0" borderId="34" xfId="0" applyNumberFormat="1" applyFont="1" applyFill="1" applyBorder="1" applyAlignment="1">
      <alignment vertical="center" wrapText="1"/>
    </xf>
    <xf numFmtId="0" fontId="22" fillId="0" borderId="27" xfId="0" applyFont="1" applyFill="1" applyBorder="1" applyAlignment="1">
      <alignment horizontal="center" vertical="center" wrapText="1"/>
    </xf>
    <xf numFmtId="14" fontId="15" fillId="0" borderId="27" xfId="0" applyNumberFormat="1" applyFont="1" applyFill="1" applyBorder="1" applyAlignment="1">
      <alignment vertical="center" wrapText="1"/>
    </xf>
    <xf numFmtId="0" fontId="15" fillId="0" borderId="27" xfId="0" applyFont="1" applyFill="1" applyBorder="1" applyAlignment="1">
      <alignment horizontal="left" vertical="top" wrapText="1"/>
    </xf>
    <xf numFmtId="14" fontId="17" fillId="0" borderId="27" xfId="0" applyNumberFormat="1" applyFont="1" applyFill="1" applyBorder="1" applyAlignment="1">
      <alignment wrapText="1"/>
    </xf>
    <xf numFmtId="0" fontId="15" fillId="0" borderId="27" xfId="0" applyFont="1" applyFill="1" applyBorder="1" applyAlignment="1">
      <alignment vertical="center"/>
    </xf>
    <xf numFmtId="0" fontId="15" fillId="0" borderId="0" xfId="0" applyFont="1" applyFill="1" applyAlignment="1">
      <alignment vertical="center"/>
    </xf>
    <xf numFmtId="0" fontId="15" fillId="0" borderId="14"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13" xfId="0" applyFont="1" applyFill="1" applyBorder="1" applyAlignment="1">
      <alignment vertical="center" wrapText="1"/>
    </xf>
    <xf numFmtId="0" fontId="15" fillId="0" borderId="1" xfId="0" applyFont="1" applyFill="1" applyBorder="1" applyAlignment="1">
      <alignment horizontal="left" vertical="center" wrapText="1"/>
    </xf>
    <xf numFmtId="0" fontId="15" fillId="0" borderId="12" xfId="0" applyFont="1" applyFill="1" applyBorder="1" applyAlignment="1">
      <alignment vertical="center" wrapText="1"/>
    </xf>
    <xf numFmtId="0" fontId="15" fillId="0" borderId="7" xfId="0" applyFont="1" applyFill="1" applyBorder="1" applyAlignment="1">
      <alignment horizontal="left" vertical="center" wrapText="1"/>
    </xf>
    <xf numFmtId="0" fontId="15" fillId="0" borderId="29" xfId="0" applyFont="1" applyFill="1" applyBorder="1" applyAlignment="1">
      <alignment horizontal="left" vertical="center" wrapText="1"/>
    </xf>
    <xf numFmtId="0" fontId="24" fillId="0" borderId="40" xfId="0" applyFont="1" applyFill="1" applyBorder="1" applyAlignment="1">
      <alignment horizontal="justify" vertical="top" wrapText="1"/>
    </xf>
    <xf numFmtId="0" fontId="15" fillId="0" borderId="16" xfId="0" applyFont="1" applyFill="1" applyBorder="1" applyAlignment="1">
      <alignment vertical="center" wrapText="1"/>
    </xf>
    <xf numFmtId="0" fontId="15" fillId="0" borderId="13" xfId="2" applyFont="1" applyFill="1" applyBorder="1" applyAlignment="1">
      <alignment horizontal="left" vertical="center" wrapText="1"/>
    </xf>
    <xf numFmtId="0" fontId="16" fillId="0" borderId="4" xfId="2" applyFont="1" applyFill="1" applyBorder="1" applyAlignment="1">
      <alignment horizontal="left" vertical="center" wrapText="1"/>
    </xf>
    <xf numFmtId="0" fontId="16" fillId="0" borderId="4" xfId="0" applyFont="1" applyFill="1" applyBorder="1" applyAlignment="1">
      <alignment vertical="center" wrapText="1"/>
    </xf>
    <xf numFmtId="0" fontId="16" fillId="0" borderId="28" xfId="0" applyFont="1" applyFill="1" applyBorder="1" applyAlignment="1">
      <alignment horizontal="left" vertical="center" wrapText="1"/>
    </xf>
    <xf numFmtId="0" fontId="16" fillId="0" borderId="1" xfId="0" applyFont="1" applyFill="1" applyBorder="1" applyAlignment="1">
      <alignment vertical="center" wrapText="1"/>
    </xf>
    <xf numFmtId="0" fontId="15" fillId="0" borderId="33"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33" xfId="0" applyFont="1" applyFill="1" applyBorder="1" applyAlignment="1">
      <alignment vertical="center" wrapText="1"/>
    </xf>
    <xf numFmtId="0" fontId="15" fillId="0" borderId="34" xfId="0" applyFont="1" applyFill="1" applyBorder="1" applyAlignment="1">
      <alignment horizontal="left" vertical="center" wrapText="1"/>
    </xf>
    <xf numFmtId="0" fontId="16" fillId="0" borderId="11" xfId="0" applyFont="1" applyFill="1" applyBorder="1" applyAlignment="1">
      <alignment horizontal="center" vertical="center" wrapText="1"/>
    </xf>
    <xf numFmtId="0" fontId="16" fillId="0" borderId="33"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7" fillId="0" borderId="10" xfId="0" applyFont="1" applyFill="1" applyBorder="1" applyAlignment="1">
      <alignment horizontal="justify" vertical="center" wrapText="1"/>
    </xf>
    <xf numFmtId="0" fontId="17" fillId="0" borderId="29" xfId="0" applyFont="1" applyFill="1" applyBorder="1" applyAlignment="1">
      <alignment horizontal="left" vertical="center" wrapText="1"/>
    </xf>
    <xf numFmtId="0" fontId="15" fillId="0" borderId="28" xfId="0" applyFont="1" applyFill="1" applyBorder="1" applyAlignment="1">
      <alignment vertical="center" wrapText="1"/>
    </xf>
    <xf numFmtId="0" fontId="16" fillId="0" borderId="30" xfId="0" applyFont="1" applyFill="1" applyBorder="1" applyAlignment="1">
      <alignment horizontal="left" vertical="center" wrapText="1"/>
    </xf>
    <xf numFmtId="0" fontId="16" fillId="0" borderId="13" xfId="0" applyFont="1" applyFill="1" applyBorder="1" applyAlignment="1">
      <alignment vertical="center" wrapText="1"/>
    </xf>
    <xf numFmtId="0" fontId="16" fillId="0" borderId="32"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36" xfId="0" applyFont="1" applyFill="1" applyBorder="1" applyAlignment="1">
      <alignment horizontal="left" vertical="center" wrapText="1"/>
    </xf>
    <xf numFmtId="0" fontId="16" fillId="0" borderId="38" xfId="0" applyFont="1" applyFill="1" applyBorder="1" applyAlignment="1">
      <alignment horizontal="left" vertical="center" wrapText="1"/>
    </xf>
    <xf numFmtId="0" fontId="16" fillId="0" borderId="39" xfId="0" applyFont="1" applyFill="1" applyBorder="1" applyAlignment="1">
      <alignment vertical="center" wrapText="1"/>
    </xf>
    <xf numFmtId="0" fontId="16" fillId="0" borderId="34" xfId="0" applyFont="1" applyFill="1" applyBorder="1" applyAlignment="1">
      <alignment horizontal="justify" vertical="center" wrapText="1"/>
    </xf>
    <xf numFmtId="0" fontId="16" fillId="0" borderId="3" xfId="0" applyFont="1" applyFill="1" applyBorder="1" applyAlignment="1">
      <alignment horizontal="left" vertical="center" wrapText="1"/>
    </xf>
    <xf numFmtId="0" fontId="19" fillId="3" borderId="14"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15" fillId="0" borderId="1" xfId="0" applyFont="1" applyBorder="1" applyAlignment="1">
      <alignment horizontal="center"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5" xfId="0" applyFont="1" applyBorder="1" applyAlignment="1">
      <alignment vertical="center"/>
    </xf>
    <xf numFmtId="0" fontId="15" fillId="0" borderId="0" xfId="0" applyFont="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8" fillId="0" borderId="1" xfId="0" applyFont="1" applyBorder="1" applyAlignment="1">
      <alignment horizontal="center" vertical="center" wrapText="1"/>
    </xf>
    <xf numFmtId="14" fontId="19" fillId="3" borderId="14" xfId="0" applyNumberFormat="1" applyFont="1" applyFill="1" applyBorder="1" applyAlignment="1">
      <alignment horizontal="center" vertical="center" wrapText="1"/>
    </xf>
    <xf numFmtId="14" fontId="19" fillId="3" borderId="16" xfId="0" applyNumberFormat="1" applyFont="1" applyFill="1" applyBorder="1" applyAlignment="1">
      <alignment horizontal="center" vertical="center" wrapText="1"/>
    </xf>
    <xf numFmtId="14" fontId="19" fillId="3" borderId="11" xfId="0" applyNumberFormat="1" applyFont="1" applyFill="1" applyBorder="1" applyAlignment="1">
      <alignment horizontal="center" vertical="center" wrapText="1"/>
    </xf>
    <xf numFmtId="0" fontId="16" fillId="0" borderId="12" xfId="0" applyFont="1" applyBorder="1" applyAlignment="1">
      <alignment vertical="center"/>
    </xf>
    <xf numFmtId="0" fontId="16" fillId="0" borderId="13" xfId="0" applyFont="1" applyBorder="1" applyAlignment="1">
      <alignment vertical="center"/>
    </xf>
    <xf numFmtId="14" fontId="19" fillId="3" borderId="12" xfId="0" applyNumberFormat="1" applyFont="1" applyFill="1" applyBorder="1" applyAlignment="1">
      <alignment horizontal="center" vertical="center" wrapText="1"/>
    </xf>
    <xf numFmtId="14" fontId="19" fillId="3" borderId="13" xfId="0" applyNumberFormat="1" applyFont="1" applyFill="1" applyBorder="1" applyAlignment="1">
      <alignment horizontal="center" vertical="center" wrapText="1"/>
    </xf>
    <xf numFmtId="0" fontId="0" fillId="0" borderId="14" xfId="0" applyBorder="1" applyAlignment="1">
      <alignment horizontal="center" vertical="center"/>
    </xf>
    <xf numFmtId="0" fontId="3" fillId="0" borderId="15" xfId="0" applyFont="1" applyBorder="1" applyAlignment="1"/>
    <xf numFmtId="0" fontId="3" fillId="0" borderId="16" xfId="0" applyFont="1" applyBorder="1" applyAlignment="1"/>
    <xf numFmtId="0" fontId="4" fillId="0" borderId="14" xfId="0" applyFont="1" applyBorder="1" applyAlignment="1">
      <alignment horizontal="center" vertical="center" wrapText="1"/>
    </xf>
    <xf numFmtId="0" fontId="5" fillId="3" borderId="19" xfId="0" applyFont="1" applyFill="1" applyBorder="1" applyAlignment="1">
      <alignment horizontal="center" vertical="center" wrapText="1"/>
    </xf>
    <xf numFmtId="0" fontId="3" fillId="0" borderId="20" xfId="0" applyFont="1" applyBorder="1" applyAlignment="1"/>
    <xf numFmtId="0" fontId="6" fillId="2" borderId="11" xfId="0" applyFont="1" applyFill="1" applyBorder="1" applyAlignment="1">
      <alignment horizontal="center" vertical="center" wrapText="1"/>
    </xf>
    <xf numFmtId="0" fontId="3" fillId="0" borderId="22" xfId="0" applyFont="1" applyBorder="1" applyAlignment="1"/>
    <xf numFmtId="0" fontId="6" fillId="0" borderId="11" xfId="0" applyFont="1" applyBorder="1" applyAlignment="1">
      <alignment horizontal="center" vertical="center" wrapText="1"/>
    </xf>
    <xf numFmtId="0" fontId="6" fillId="7" borderId="11" xfId="0" applyFont="1" applyFill="1" applyBorder="1" applyAlignment="1">
      <alignment horizontal="center" vertical="center" wrapText="1"/>
    </xf>
    <xf numFmtId="0" fontId="3" fillId="7" borderId="22" xfId="0" applyFont="1" applyFill="1" applyBorder="1" applyAlignment="1"/>
    <xf numFmtId="0" fontId="6" fillId="0" borderId="25" xfId="0" applyFont="1" applyBorder="1" applyAlignment="1">
      <alignment horizontal="center" vertical="center" wrapText="1"/>
    </xf>
    <xf numFmtId="0" fontId="3" fillId="0" borderId="26" xfId="0" applyFont="1" applyBorder="1" applyAlignment="1"/>
    <xf numFmtId="0" fontId="2" fillId="0" borderId="11" xfId="0" applyFont="1" applyBorder="1" applyAlignment="1">
      <alignment horizontal="left" vertical="center" wrapText="1"/>
    </xf>
    <xf numFmtId="0" fontId="3" fillId="0" borderId="13" xfId="0" applyFont="1" applyBorder="1" applyAlignment="1"/>
    <xf numFmtId="0" fontId="2" fillId="0" borderId="14" xfId="0" applyFont="1" applyBorder="1" applyAlignment="1">
      <alignment horizontal="left" vertical="center" wrapText="1"/>
    </xf>
    <xf numFmtId="0" fontId="2" fillId="0" borderId="14" xfId="0" applyFont="1" applyBorder="1" applyAlignment="1">
      <alignment horizontal="center" vertical="center" textRotation="90" wrapText="1"/>
    </xf>
    <xf numFmtId="0" fontId="0" fillId="0" borderId="1" xfId="0" applyBorder="1" applyAlignment="1">
      <alignment horizontal="center" vertical="center"/>
    </xf>
    <xf numFmtId="0" fontId="3" fillId="0" borderId="3" xfId="0" applyFont="1" applyBorder="1" applyAlignment="1"/>
    <xf numFmtId="0" fontId="3" fillId="0" borderId="5" xfId="0" applyFont="1" applyBorder="1" applyAlignment="1"/>
    <xf numFmtId="0" fontId="3" fillId="0" borderId="6" xfId="0" applyFont="1" applyBorder="1" applyAlignment="1"/>
    <xf numFmtId="0" fontId="3" fillId="0" borderId="7" xfId="0" applyFont="1" applyBorder="1" applyAlignment="1"/>
    <xf numFmtId="0" fontId="3" fillId="0" borderId="9" xfId="0" applyFont="1" applyBorder="1" applyAlignment="1"/>
    <xf numFmtId="0" fontId="4" fillId="0" borderId="1" xfId="0" applyFont="1" applyBorder="1" applyAlignment="1">
      <alignment horizontal="center" vertical="center" wrapText="1"/>
    </xf>
    <xf numFmtId="0" fontId="3" fillId="0" borderId="2" xfId="0" applyFont="1" applyBorder="1" applyAlignment="1"/>
    <xf numFmtId="0" fontId="0" fillId="0" borderId="0" xfId="0" applyAlignment="1"/>
    <xf numFmtId="0" fontId="3" fillId="0" borderId="8" xfId="0" applyFont="1" applyBorder="1" applyAlignment="1"/>
    <xf numFmtId="0" fontId="5" fillId="3" borderId="11" xfId="0" applyFont="1" applyFill="1" applyBorder="1" applyAlignment="1">
      <alignment horizontal="center" vertical="center" wrapText="1"/>
    </xf>
    <xf numFmtId="0" fontId="2" fillId="0" borderId="11" xfId="0" applyFont="1" applyBorder="1" applyAlignment="1">
      <alignment horizontal="left" vertical="top" wrapText="1"/>
    </xf>
  </cellXfs>
  <cellStyles count="6">
    <cellStyle name="Moneda" xfId="1" builtinId="4"/>
    <cellStyle name="Moneda 2" xfId="3" xr:uid="{00000000-0005-0000-0000-000001000000}"/>
    <cellStyle name="Normal" xfId="0" builtinId="0"/>
    <cellStyle name="Normal 2" xfId="2" xr:uid="{00000000-0005-0000-0000-000003000000}"/>
    <cellStyle name="Normal 3" xfId="4" xr:uid="{00000000-0005-0000-0000-000004000000}"/>
    <cellStyle name="Normal 4" xfId="5" xr:uid="{00000000-0005-0000-0000-000005000000}"/>
  </cellStyles>
  <dxfs count="111">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ont>
        <color rgb="FF9C0006"/>
      </font>
      <fill>
        <patternFill>
          <bgColor rgb="FFFFC7CE"/>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customschemas.google.com/relationships/workbookmetadata" Target="metadata"/><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552450</xdr:colOff>
      <xdr:row>1</xdr:row>
      <xdr:rowOff>123825</xdr:rowOff>
    </xdr:from>
    <xdr:to>
      <xdr:col>3</xdr:col>
      <xdr:colOff>1738488</xdr:colOff>
      <xdr:row>4</xdr:row>
      <xdr:rowOff>105656</xdr:rowOff>
    </xdr:to>
    <xdr:pic>
      <xdr:nvPicPr>
        <xdr:cNvPr id="3" name="Imagen 2" descr="logo.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314325"/>
          <a:ext cx="2365453" cy="8390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295275</xdr:colOff>
      <xdr:row>1</xdr:row>
      <xdr:rowOff>152400</xdr:rowOff>
    </xdr:from>
    <xdr:to>
      <xdr:col>1</xdr:col>
      <xdr:colOff>1752600</xdr:colOff>
      <xdr:row>3</xdr:row>
      <xdr:rowOff>193395</xdr:rowOff>
    </xdr:to>
    <xdr:pic>
      <xdr:nvPicPr>
        <xdr:cNvPr id="3" name="Imagen 2" descr="logo.png">
          <a:extLst>
            <a:ext uri="{FF2B5EF4-FFF2-40B4-BE49-F238E27FC236}">
              <a16:creationId xmlns:a16="http://schemas.microsoft.com/office/drawing/2014/main" id="{AD26FEB8-7AAE-4C7C-B557-6BF0BE60B9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 y="238125"/>
          <a:ext cx="1457325" cy="5172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257175</xdr:colOff>
      <xdr:row>1</xdr:row>
      <xdr:rowOff>133350</xdr:rowOff>
    </xdr:from>
    <xdr:ext cx="2247900" cy="82867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Zenbook\Downloads\DIES-FR07_CONSOLIDADO%2021%20ENE%202022%20DA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adres.sharepoint.com/sites/OAPCR2022759/Documentos%20compartidos/General/PAIA%202022/DIES-FR07_CONSOLIDADO%2020%20enero%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Zenbook\Downloads\DIES-FR07_CONSOLIDADO%20a%2021012022%20OAJ%20ajustad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adres.sharepoint.com/sites/OAPCR2022759/Documentos%20compartidos/General/PAIA%202022/DIES-FR07_CONSOLIDADO%2020%20ENE%202022%20DGRFS%20REVEl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adres.sharepoint.com/sites/PlanOAPCR2021/Documentos%20compartidos/General/Planeaci&#243;n%202022/Formulaci&#243;n%20PAIA2022/DIES-FR07_Plan%20de%20Accion%20Integrado%20Anual_V06%20%20DLY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Zenbook\Downloads\DIES-FR07_CONSOLIDADO%2020%20ENE%202022%20DGTIC%2025%20EN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Anual - PAIA"/>
      <sheetName val="Diccionario de datos"/>
      <sheetName val="Plan Estratégico"/>
      <sheetName val="Listas"/>
    </sheetNames>
    <sheetDataSet>
      <sheetData sheetId="0"/>
      <sheetData sheetId="1"/>
      <sheetData sheetId="2"/>
      <sheetData sheetId="3">
        <row r="1">
          <cell r="AA1" t="str">
            <v>Dependencia</v>
          </cell>
          <cell r="AB1"/>
        </row>
        <row r="2">
          <cell r="A2" t="str">
            <v>Desarrollo Organizacional</v>
          </cell>
          <cell r="B2" t="str">
            <v>PerUno</v>
          </cell>
          <cell r="E2" t="str">
            <v>DO1. Optimizar la gestión de la ADRES a través de la redefinición del modelo de operación basado en procesos y la estructura organizacional, alineados a los nuevos retos de la entidad, a la estrategia definida, exigencias del entorno y grupos de valor</v>
          </cell>
          <cell r="F2" t="str">
            <v>ObjUno</v>
          </cell>
          <cell r="L2" t="str">
            <v>Gestión del Riesgo de Corrupción – Mapa de Riesgos de Corrupción</v>
          </cell>
          <cell r="M2" t="str">
            <v>ComUno</v>
          </cell>
          <cell r="AA2" t="str">
            <v>Dirección Administrativa y Financiera</v>
          </cell>
          <cell r="AB2" t="str">
            <v>DAF</v>
          </cell>
        </row>
        <row r="3">
          <cell r="A3" t="str">
            <v>Gestión Misional</v>
          </cell>
          <cell r="B3" t="str">
            <v>PerDos</v>
          </cell>
          <cell r="E3" t="str">
            <v>DO2. Fortalecer la gestión del conocimiento con el fin de potenciar las habilidades del talento humano y los resultados institucionales</v>
          </cell>
          <cell r="F3" t="str">
            <v>ObjDos</v>
          </cell>
          <cell r="L3" t="str">
            <v>Racionalización de trámites</v>
          </cell>
          <cell r="M3" t="str">
            <v>ComDos</v>
          </cell>
          <cell r="AA3" t="str">
            <v>Dirección General</v>
          </cell>
          <cell r="AB3" t="str">
            <v>DG</v>
          </cell>
        </row>
        <row r="4">
          <cell r="A4" t="str">
            <v>Recursos</v>
          </cell>
          <cell r="B4" t="str">
            <v>PerTres</v>
          </cell>
          <cell r="E4" t="str">
            <v>DO3. Apropiar soluciones tecnológicas que mejoren la entrega de valor a los beneficiarios y grupos de interés</v>
          </cell>
          <cell r="F4" t="str">
            <v>ObjTres</v>
          </cell>
          <cell r="L4" t="str">
            <v>Rendición de cuentas</v>
          </cell>
          <cell r="M4" t="str">
            <v>ComTres</v>
          </cell>
          <cell r="AA4" t="str">
            <v>Dirección de Gestión de Recursos Financieros de la Salud</v>
          </cell>
          <cell r="AB4" t="str">
            <v>DGRFS</v>
          </cell>
        </row>
        <row r="5">
          <cell r="A5" t="str">
            <v>Grupos de Valor</v>
          </cell>
          <cell r="B5" t="str">
            <v>PerCuatro</v>
          </cell>
          <cell r="E5" t="str">
            <v>GM1. Fortalecer la gestión del riesgo financiero, jurídico y de fraude, implementando mecanismos de monitoreo y detección de eventos atípicos, inconsistentes o irregulares, contribuyendo a la sostenibilidad financiera del SGSSS</v>
          </cell>
          <cell r="F5" t="str">
            <v>ObjCuatro</v>
          </cell>
          <cell r="L5" t="str">
            <v>Mecanismos para mejorar la atención al ciudadano</v>
          </cell>
          <cell r="M5" t="str">
            <v>ComCuatro</v>
          </cell>
          <cell r="AA5" t="str">
            <v>Dirección de Gestión de Tecnologías de Información y Comunicaciones</v>
          </cell>
          <cell r="AB5" t="str">
            <v>DGTIC</v>
          </cell>
        </row>
        <row r="6">
          <cell r="E6" t="str">
            <v>GM2. Optimizar la operación de la Entidad a partir de la implementación de un modelo que integre las diferentes etapas en la administración de los recursos del sector salud y, la modernización de los procesos misionales.</v>
          </cell>
          <cell r="F6" t="str">
            <v>ObjCinco</v>
          </cell>
          <cell r="L6" t="str">
            <v>Mecanismos para la transparencia y acceso a la Información</v>
          </cell>
          <cell r="M6" t="str">
            <v>ComCinco</v>
          </cell>
          <cell r="AA6" t="str">
            <v>Dirección de Liquidaciones y Garantías</v>
          </cell>
          <cell r="AB6" t="str">
            <v>DLYG</v>
          </cell>
        </row>
        <row r="7">
          <cell r="E7" t="str">
            <v>GM3. Proveer insumos para la toma de decisiones sobre los recursos del SGSSS a través de la producción y análisis de información</v>
          </cell>
          <cell r="F7" t="str">
            <v>ObjSeis</v>
          </cell>
          <cell r="L7" t="str">
            <v>Iniciativas adicionales que permitan fortalecer su estrategia de lucha contra la corrupción</v>
          </cell>
          <cell r="M7" t="str">
            <v>ComSeis</v>
          </cell>
          <cell r="AA7" t="str">
            <v>Dirección de Otras Prestaciones</v>
          </cell>
          <cell r="AB7" t="str">
            <v>DOP</v>
          </cell>
        </row>
        <row r="8">
          <cell r="E8" t="str">
            <v>GM4. Contribuir al saneamiento financiero del SGSSS, conciliando y pagando las diferencias en las cuentas por concepto de servicios y tecnologías no financiadas con la UPC entre la ADRES y sus posibles acreedores</v>
          </cell>
          <cell r="F8" t="str">
            <v>ObjSiete</v>
          </cell>
          <cell r="L8" t="str">
            <v>No aplica</v>
          </cell>
          <cell r="M8" t="str">
            <v>NA</v>
          </cell>
          <cell r="AA8" t="str">
            <v>Oficina Asesora Jurídica</v>
          </cell>
          <cell r="AB8" t="str">
            <v>OAJ</v>
          </cell>
        </row>
        <row r="9">
          <cell r="E9" t="str">
            <v>GM5. Mejorar el control al gasto derivado de la prestación de servicios y tecnologías no financiados con la UPC, con la implementación de los presupuesto máximos y su monitoreo</v>
          </cell>
          <cell r="F9" t="str">
            <v>ObjOcho</v>
          </cell>
          <cell r="AA9" t="str">
            <v>Oficina Asesora de Planeación y Control del Riesgo</v>
          </cell>
          <cell r="AB9" t="str">
            <v>OAPCR</v>
          </cell>
        </row>
        <row r="10">
          <cell r="E10" t="str">
            <v>R1. Mejorar la eficiencia y el seguimiento al gasto institucional para fortalecer la administración de los recursos de la UGG</v>
          </cell>
          <cell r="F10" t="str">
            <v>ObjNueve</v>
          </cell>
          <cell r="AA10" t="str">
            <v>Oficina de Control Interno</v>
          </cell>
          <cell r="AB10" t="str">
            <v>OCI</v>
          </cell>
        </row>
        <row r="11">
          <cell r="E11" t="str">
            <v>GI1. Obtener el reconocimiento de los beneficiarios directos y actores institucionales por la transparencia y eficiencia de su gestión</v>
          </cell>
          <cell r="F11" t="str">
            <v>ObjDiez</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Anual - PAIA"/>
      <sheetName val="Diccionario de datos"/>
      <sheetName val="Plan Estratégico"/>
      <sheetName val="Listas"/>
    </sheetNames>
    <sheetDataSet>
      <sheetData sheetId="0"/>
      <sheetData sheetId="1"/>
      <sheetData sheetId="2"/>
      <sheetData sheetId="3">
        <row r="2">
          <cell r="L2" t="str">
            <v>Gestión del Riesgo de Corrupción – Mapa de Riesgos de Corrupción</v>
          </cell>
          <cell r="M2" t="str">
            <v>ComUno</v>
          </cell>
        </row>
        <row r="3">
          <cell r="L3" t="str">
            <v>Racionalización de trámites</v>
          </cell>
          <cell r="M3" t="str">
            <v>ComDos</v>
          </cell>
        </row>
        <row r="4">
          <cell r="L4" t="str">
            <v>Rendición de cuentas</v>
          </cell>
          <cell r="M4" t="str">
            <v>ComTres</v>
          </cell>
        </row>
        <row r="5">
          <cell r="L5" t="str">
            <v>Mecanismos para mejorar la atención al ciudadano</v>
          </cell>
          <cell r="M5" t="str">
            <v>ComCuatro</v>
          </cell>
        </row>
        <row r="6">
          <cell r="L6" t="str">
            <v>Mecanismos para la transparencia y acceso a la Información</v>
          </cell>
          <cell r="M6" t="str">
            <v>ComCinco</v>
          </cell>
        </row>
        <row r="7">
          <cell r="L7" t="str">
            <v>Iniciativas adicionales que permitan fortalecer su estrategia de lucha contra la corrupción</v>
          </cell>
          <cell r="M7" t="str">
            <v>ComSeis</v>
          </cell>
        </row>
        <row r="8">
          <cell r="L8" t="str">
            <v>No aplica</v>
          </cell>
          <cell r="M8" t="str">
            <v>NA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Anual - PAIA"/>
      <sheetName val="Diccionario de datos"/>
      <sheetName val="Plan Estratégico"/>
      <sheetName val="Listas"/>
    </sheetNames>
    <sheetDataSet>
      <sheetData sheetId="0"/>
      <sheetData sheetId="1"/>
      <sheetData sheetId="2"/>
      <sheetData sheetId="3">
        <row r="1">
          <cell r="AA1" t="str">
            <v>Dependencia</v>
          </cell>
          <cell r="AB1"/>
        </row>
        <row r="2">
          <cell r="L2" t="str">
            <v>Gestión del Riesgo de Corrupción – Mapa de Riesgos de Corrupción</v>
          </cell>
          <cell r="M2" t="str">
            <v>ComUno</v>
          </cell>
          <cell r="AA2" t="str">
            <v>Dirección Administrativa y Financiera</v>
          </cell>
          <cell r="AB2" t="str">
            <v>DAF</v>
          </cell>
        </row>
        <row r="3">
          <cell r="L3" t="str">
            <v>Racionalización de trámites</v>
          </cell>
          <cell r="M3" t="str">
            <v>ComDos</v>
          </cell>
          <cell r="AA3" t="str">
            <v>Dirección General</v>
          </cell>
          <cell r="AB3" t="str">
            <v>DG</v>
          </cell>
        </row>
        <row r="4">
          <cell r="L4" t="str">
            <v>Rendición de cuentas</v>
          </cell>
          <cell r="M4" t="str">
            <v>ComTres</v>
          </cell>
          <cell r="AA4" t="str">
            <v>Dirección de Gestión de Recursos Financieros de la Salud</v>
          </cell>
          <cell r="AB4" t="str">
            <v>DGRFS</v>
          </cell>
        </row>
        <row r="5">
          <cell r="L5" t="str">
            <v>Mecanismos para mejorar la atención al ciudadano</v>
          </cell>
          <cell r="M5" t="str">
            <v>ComCuatro</v>
          </cell>
          <cell r="AA5" t="str">
            <v>Dirección de Gestión de Tecnologías de Información y Comunicaciones</v>
          </cell>
          <cell r="AB5" t="str">
            <v>DGTIC</v>
          </cell>
        </row>
        <row r="6">
          <cell r="L6" t="str">
            <v>Mecanismos para la transparencia y acceso a la Información</v>
          </cell>
          <cell r="M6" t="str">
            <v>ComCinco</v>
          </cell>
          <cell r="AA6" t="str">
            <v>Dirección de Liquidaciones y Garantías</v>
          </cell>
          <cell r="AB6" t="str">
            <v>DLYG</v>
          </cell>
        </row>
        <row r="7">
          <cell r="L7" t="str">
            <v>Iniciativas adicionales que permitan fortalecer su estrategia de lucha contra la corrupción</v>
          </cell>
          <cell r="M7" t="str">
            <v>ComSeis</v>
          </cell>
          <cell r="AA7" t="str">
            <v>Dirección de Otras Prestaciones</v>
          </cell>
          <cell r="AB7" t="str">
            <v>DOP</v>
          </cell>
        </row>
        <row r="8">
          <cell r="L8" t="str">
            <v>No aplica</v>
          </cell>
          <cell r="M8" t="str">
            <v>NA</v>
          </cell>
          <cell r="AA8" t="str">
            <v>Oficina Asesora Jurídica</v>
          </cell>
          <cell r="AB8" t="str">
            <v>OAJ</v>
          </cell>
        </row>
        <row r="9">
          <cell r="AA9" t="str">
            <v>Oficina Asesora de Planeación y Control del Riesgo</v>
          </cell>
          <cell r="AB9" t="str">
            <v>OAPCR</v>
          </cell>
        </row>
        <row r="10">
          <cell r="AA10" t="str">
            <v>Oficina de Control Interno</v>
          </cell>
          <cell r="AB10" t="str">
            <v>OCI</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Anual - PAIA"/>
      <sheetName val="Diccionario de datos"/>
      <sheetName val="Plan Estratégico"/>
      <sheetName val="Listas"/>
    </sheetNames>
    <sheetDataSet>
      <sheetData sheetId="0"/>
      <sheetData sheetId="1"/>
      <sheetData sheetId="2"/>
      <sheetData sheetId="3">
        <row r="1">
          <cell r="AA1" t="str">
            <v>Dependencia</v>
          </cell>
          <cell r="AB1"/>
        </row>
        <row r="2">
          <cell r="A2" t="str">
            <v>Desarrollo Organizacional</v>
          </cell>
          <cell r="B2" t="str">
            <v>PerUno</v>
          </cell>
          <cell r="E2" t="str">
            <v>DO1. Optimizar la gestión de la ADRES a través de la redefinición del modelo de operación basado en procesos y la estructura organizacional, alineados a los nuevos retos de la entidad, a la estrategia definida, exigencias del entorno y grupos de valor</v>
          </cell>
          <cell r="F2" t="str">
            <v>ObjUno</v>
          </cell>
          <cell r="L2" t="str">
            <v>Gestión del Riesgo de Corrupción – Mapa de Riesgos de Corrupción</v>
          </cell>
          <cell r="M2" t="str">
            <v>ComUno</v>
          </cell>
          <cell r="AA2" t="str">
            <v>Dirección Administrativa y Financiera</v>
          </cell>
          <cell r="AB2" t="str">
            <v>DAF</v>
          </cell>
        </row>
        <row r="3">
          <cell r="A3" t="str">
            <v>Gestión Misional</v>
          </cell>
          <cell r="B3" t="str">
            <v>PerDos</v>
          </cell>
          <cell r="E3" t="str">
            <v>DO2. Fortalecer la gestión del conocimiento con el fin de potenciar las habilidades del talento humano y los resultados institucionales</v>
          </cell>
          <cell r="F3" t="str">
            <v>ObjDos</v>
          </cell>
          <cell r="L3" t="str">
            <v>Racionalización de trámites</v>
          </cell>
          <cell r="M3" t="str">
            <v>ComDos</v>
          </cell>
          <cell r="AA3" t="str">
            <v>Dirección General</v>
          </cell>
          <cell r="AB3" t="str">
            <v>DG</v>
          </cell>
        </row>
        <row r="4">
          <cell r="A4" t="str">
            <v>Recursos</v>
          </cell>
          <cell r="B4" t="str">
            <v>PerTres</v>
          </cell>
          <cell r="E4" t="str">
            <v>DO3. Apropiar soluciones tecnológicas que mejoren la entrega de valor a los beneficiarios y grupos de interés</v>
          </cell>
          <cell r="F4" t="str">
            <v>ObjTres</v>
          </cell>
          <cell r="L4" t="str">
            <v>Rendición de cuentas</v>
          </cell>
          <cell r="M4" t="str">
            <v>ComTres</v>
          </cell>
          <cell r="AA4" t="str">
            <v>Dirección de Gestión de Recursos Financieros de la Salud</v>
          </cell>
          <cell r="AB4" t="str">
            <v>DGRFS</v>
          </cell>
        </row>
        <row r="5">
          <cell r="A5" t="str">
            <v>Grupos de Valor</v>
          </cell>
          <cell r="B5" t="str">
            <v>PerCuatro</v>
          </cell>
          <cell r="E5" t="str">
            <v>GM1. Fortalecer la gestión del riesgo financiero, jurídico y de fraude, implementando mecanismos de monitoreo y detección de eventos atípicos, inconsistentes o irregulares, contribuyendo a la sostenibilidad financiera del SGSSS</v>
          </cell>
          <cell r="F5" t="str">
            <v>ObjCuatro</v>
          </cell>
          <cell r="L5" t="str">
            <v>Mecanismos para mejorar la atención al ciudadano</v>
          </cell>
          <cell r="M5" t="str">
            <v>ComCuatro</v>
          </cell>
          <cell r="AA5" t="str">
            <v>Dirección de Gestión de Tecnologías de Información y Comunicaciones</v>
          </cell>
          <cell r="AB5" t="str">
            <v>DGTIC</v>
          </cell>
        </row>
        <row r="6">
          <cell r="E6" t="str">
            <v>GM2. Optimizar la operación de la Entidad a partir de la implementación de un modelo que integre las diferentes etapas en la administración de los recursos del sector salud y, la modernización de los procesos misionales.</v>
          </cell>
          <cell r="F6" t="str">
            <v>ObjCinco</v>
          </cell>
          <cell r="L6" t="str">
            <v>Mecanismos para la transparencia y acceso a la Información</v>
          </cell>
          <cell r="M6" t="str">
            <v>ComCinco</v>
          </cell>
          <cell r="AA6" t="str">
            <v>Dirección de Liquidaciones y Garantías</v>
          </cell>
          <cell r="AB6" t="str">
            <v>DLYG</v>
          </cell>
        </row>
        <row r="7">
          <cell r="E7" t="str">
            <v>GM3. Proveer insumos para la toma de decisiones sobre los recursos del SGSSS a través de la producción y análisis de información</v>
          </cell>
          <cell r="F7" t="str">
            <v>ObjSeis</v>
          </cell>
          <cell r="L7" t="str">
            <v>Iniciativas adicionales que permitan fortalecer su estrategia de lucha contra la corrupción</v>
          </cell>
          <cell r="M7" t="str">
            <v>ComSeis</v>
          </cell>
          <cell r="AA7" t="str">
            <v>Dirección de Otras Prestaciones</v>
          </cell>
          <cell r="AB7" t="str">
            <v>DOP</v>
          </cell>
        </row>
        <row r="8">
          <cell r="E8" t="str">
            <v>GM4. Contribuir al saneamiento financiero del SGSSS, conciliando y pagando las diferencias en las cuentas por concepto de servicios y tecnologías no financiadas con la UPC entre la ADRES y sus posibles acreedores</v>
          </cell>
          <cell r="F8" t="str">
            <v>ObjSiete</v>
          </cell>
          <cell r="L8" t="str">
            <v>No aplica</v>
          </cell>
          <cell r="M8" t="str">
            <v>NA</v>
          </cell>
          <cell r="AA8" t="str">
            <v>Oficina Asesora Jurídica</v>
          </cell>
          <cell r="AB8" t="str">
            <v>OAJ</v>
          </cell>
        </row>
        <row r="9">
          <cell r="E9" t="str">
            <v>GM5. Mejorar el control al gasto derivado de la prestación de servicios y tecnologías no financiados con la UPC, con la implementación de los presupuesto máximos y su monitoreo</v>
          </cell>
          <cell r="F9" t="str">
            <v>ObjOcho</v>
          </cell>
          <cell r="AA9" t="str">
            <v>Oficina Asesora de Planeación y Control del Riesgo</v>
          </cell>
          <cell r="AB9" t="str">
            <v>OAPCR</v>
          </cell>
        </row>
        <row r="10">
          <cell r="E10" t="str">
            <v>R1. Mejorar la eficiencia y el seguimiento al gasto institucional para fortalecer la administración de los recursos de la UGG</v>
          </cell>
          <cell r="F10" t="str">
            <v>ObjNueve</v>
          </cell>
          <cell r="AA10" t="str">
            <v>Oficina de Control Interno</v>
          </cell>
          <cell r="AB10" t="str">
            <v>OCI</v>
          </cell>
        </row>
        <row r="11">
          <cell r="E11" t="str">
            <v>GI1. Obtener el reconocimiento de los beneficiarios directos y actores institucionales por la transparencia y eficiencia de su gestión</v>
          </cell>
          <cell r="F11" t="str">
            <v>ObjDiez</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Anual - PAIA"/>
      <sheetName val="Diccionario de datos"/>
      <sheetName val="Plan Estratégico"/>
      <sheetName val="Listas"/>
    </sheetNames>
    <sheetDataSet>
      <sheetData sheetId="0"/>
      <sheetData sheetId="1"/>
      <sheetData sheetId="2"/>
      <sheetData sheetId="3">
        <row r="1">
          <cell r="AA1" t="str">
            <v>Dependencia</v>
          </cell>
        </row>
        <row r="2">
          <cell r="L2" t="str">
            <v>Gestión del Riesgo de Corrupción – Mapa de Riesgos de Corrupción</v>
          </cell>
          <cell r="M2" t="str">
            <v>ComUno</v>
          </cell>
          <cell r="AA2" t="str">
            <v>Dirección Administrativa y Financiera</v>
          </cell>
          <cell r="AB2" t="str">
            <v>DAF</v>
          </cell>
        </row>
        <row r="3">
          <cell r="L3" t="str">
            <v>Racionalización de trámites</v>
          </cell>
          <cell r="M3" t="str">
            <v>ComDos</v>
          </cell>
          <cell r="AA3" t="str">
            <v>Dirección General</v>
          </cell>
          <cell r="AB3" t="str">
            <v>DG</v>
          </cell>
        </row>
        <row r="4">
          <cell r="L4" t="str">
            <v>Rendición de cuentas</v>
          </cell>
          <cell r="M4" t="str">
            <v>ComTres</v>
          </cell>
          <cell r="AA4" t="str">
            <v>Dirección de Gestión de Recursos Financieros de la Salud</v>
          </cell>
          <cell r="AB4" t="str">
            <v>DGRFS</v>
          </cell>
        </row>
        <row r="5">
          <cell r="L5" t="str">
            <v>Mecanismos para mejorar la atención al ciudadano</v>
          </cell>
          <cell r="M5" t="str">
            <v>ComCuatro</v>
          </cell>
          <cell r="AA5" t="str">
            <v>Dirección de Gestión de Tecnologías de Información y Comunicaciones</v>
          </cell>
          <cell r="AB5" t="str">
            <v>DGTIC</v>
          </cell>
        </row>
        <row r="6">
          <cell r="L6" t="str">
            <v>Mecanismos para la transparencia y acceso a la Información</v>
          </cell>
          <cell r="M6" t="str">
            <v>ComCinco</v>
          </cell>
          <cell r="AA6" t="str">
            <v>Dirección de Liquidaciones y Garantías</v>
          </cell>
          <cell r="AB6" t="str">
            <v>DLYG</v>
          </cell>
        </row>
        <row r="7">
          <cell r="L7" t="str">
            <v>Iniciativas adicionales que permitan fortalecer su estrategia de lucha contra la corrupción</v>
          </cell>
          <cell r="M7" t="str">
            <v>ComSeis</v>
          </cell>
          <cell r="AA7" t="str">
            <v>Dirección de Otras Prestaciones</v>
          </cell>
          <cell r="AB7" t="str">
            <v>DOP</v>
          </cell>
        </row>
        <row r="8">
          <cell r="L8" t="str">
            <v>No aplica</v>
          </cell>
          <cell r="M8" t="str">
            <v>NA</v>
          </cell>
          <cell r="AA8" t="str">
            <v>Oficina Asesora Jurídica</v>
          </cell>
          <cell r="AB8" t="str">
            <v>OAJ</v>
          </cell>
        </row>
        <row r="9">
          <cell r="AA9" t="str">
            <v>Oficina Asesora de Planeación y Control del Riesgo</v>
          </cell>
          <cell r="AB9" t="str">
            <v>OAPCR</v>
          </cell>
        </row>
        <row r="10">
          <cell r="AA10" t="str">
            <v>Oficina de Control Interno</v>
          </cell>
          <cell r="AB10" t="str">
            <v>OCI</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Anual - PAIA"/>
      <sheetName val="Diccionario de datos"/>
      <sheetName val="Plan Estratégico"/>
      <sheetName val="Listas"/>
    </sheetNames>
    <sheetDataSet>
      <sheetData sheetId="0"/>
      <sheetData sheetId="1"/>
      <sheetData sheetId="2"/>
      <sheetData sheetId="3">
        <row r="1">
          <cell r="AA1" t="str">
            <v>Dependencia</v>
          </cell>
          <cell r="AB1"/>
        </row>
        <row r="2">
          <cell r="A2" t="str">
            <v>Desarrollo Organizacional</v>
          </cell>
          <cell r="B2" t="str">
            <v>PerUno</v>
          </cell>
          <cell r="E2" t="str">
            <v>DO1. Optimizar la gestión de la ADRES a través de la redefinición del modelo de operación basado en procesos y la estructura organizacional, alineados a los nuevos retos de la entidad, a la estrategia definida, exigencias del entorno y grupos de valor</v>
          </cell>
          <cell r="F2" t="str">
            <v>ObjUno</v>
          </cell>
          <cell r="L2" t="str">
            <v>Gestión del Riesgo de Corrupción – Mapa de Riesgos de Corrupción</v>
          </cell>
          <cell r="M2" t="str">
            <v>ComUno</v>
          </cell>
          <cell r="AA2" t="str">
            <v>Dirección Administrativa y Financiera</v>
          </cell>
          <cell r="AB2" t="str">
            <v>DAF</v>
          </cell>
        </row>
        <row r="3">
          <cell r="A3" t="str">
            <v>Gestión Misional</v>
          </cell>
          <cell r="B3" t="str">
            <v>PerDos</v>
          </cell>
          <cell r="E3" t="str">
            <v>DO2. Fortalecer la gestión del conocimiento con el fin de potenciar las habilidades del talento humano y los resultados institucionales</v>
          </cell>
          <cell r="F3" t="str">
            <v>ObjDos</v>
          </cell>
          <cell r="L3" t="str">
            <v>Racionalización de trámites</v>
          </cell>
          <cell r="M3" t="str">
            <v>ComDos</v>
          </cell>
          <cell r="AA3" t="str">
            <v>Dirección General</v>
          </cell>
          <cell r="AB3" t="str">
            <v>DG</v>
          </cell>
        </row>
        <row r="4">
          <cell r="A4" t="str">
            <v>Recursos</v>
          </cell>
          <cell r="B4" t="str">
            <v>PerTres</v>
          </cell>
          <cell r="E4" t="str">
            <v>DO3. Apropiar soluciones tecnológicas que mejoren la entrega de valor a los beneficiarios y grupos de interés</v>
          </cell>
          <cell r="F4" t="str">
            <v>ObjTres</v>
          </cell>
          <cell r="L4" t="str">
            <v>Rendición de cuentas</v>
          </cell>
          <cell r="M4" t="str">
            <v>ComTres</v>
          </cell>
          <cell r="AA4" t="str">
            <v>Dirección de Gestión de Recursos Financieros de la Salud</v>
          </cell>
          <cell r="AB4" t="str">
            <v>DGRFS</v>
          </cell>
        </row>
        <row r="5">
          <cell r="A5" t="str">
            <v>Grupos de Valor</v>
          </cell>
          <cell r="B5" t="str">
            <v>PerCuatro</v>
          </cell>
          <cell r="E5" t="str">
            <v>GM1. Fortalecer la gestión del riesgo financiero, jurídico y de fraude, implementando mecanismos de monitoreo y detección de eventos atípicos, inconsistentes o irregulares, contribuyendo a la sostenibilidad financiera del SGSSS</v>
          </cell>
          <cell r="F5" t="str">
            <v>ObjCuatro</v>
          </cell>
          <cell r="L5" t="str">
            <v>Mecanismos para mejorar la atención al ciudadano</v>
          </cell>
          <cell r="M5" t="str">
            <v>ComCuatro</v>
          </cell>
          <cell r="AA5" t="str">
            <v>Dirección de Gestión de Tecnologías de Información y Comunicaciones</v>
          </cell>
          <cell r="AB5" t="str">
            <v>DGTIC</v>
          </cell>
        </row>
        <row r="6">
          <cell r="E6" t="str">
            <v>GM2. Optimizar la operación de la Entidad a partir de la implementación de un modelo que integre las diferentes etapas en la administración de los recursos del sector salud y, la modernización de los procesos misionales.</v>
          </cell>
          <cell r="F6" t="str">
            <v>ObjCinco</v>
          </cell>
          <cell r="L6" t="str">
            <v>Mecanismos para la transparencia y acceso a la Información</v>
          </cell>
          <cell r="M6" t="str">
            <v>ComCinco</v>
          </cell>
          <cell r="AA6" t="str">
            <v>Dirección de Liquidaciones y Garantías</v>
          </cell>
          <cell r="AB6" t="str">
            <v>DLYG</v>
          </cell>
        </row>
        <row r="7">
          <cell r="E7" t="str">
            <v>GM3. Proveer insumos para la toma de decisiones sobre los recursos del SGSSS a través de la producción y análisis de información</v>
          </cell>
          <cell r="F7" t="str">
            <v>ObjSeis</v>
          </cell>
          <cell r="L7" t="str">
            <v>Iniciativas adicionales que permitan fortalecer su estrategia de lucha contra la corrupción</v>
          </cell>
          <cell r="M7" t="str">
            <v>ComSeis</v>
          </cell>
          <cell r="AA7" t="str">
            <v>Dirección de Otras Prestaciones</v>
          </cell>
          <cell r="AB7" t="str">
            <v>DOP</v>
          </cell>
        </row>
        <row r="8">
          <cell r="E8" t="str">
            <v>GM4. Contribuir al saneamiento financiero del SGSSS, conciliando y pagando las diferencias en las cuentas por concepto de servicios y tecnologías no financiadas con la UPC entre la ADRES y sus posibles acreedores</v>
          </cell>
          <cell r="F8" t="str">
            <v>ObjSiete</v>
          </cell>
          <cell r="L8" t="str">
            <v>No aplica</v>
          </cell>
          <cell r="M8" t="str">
            <v>NA</v>
          </cell>
          <cell r="AA8" t="str">
            <v>Oficina Asesora Jurídica</v>
          </cell>
          <cell r="AB8" t="str">
            <v>OAJ</v>
          </cell>
        </row>
        <row r="9">
          <cell r="E9" t="str">
            <v>GM5. Mejorar el control al gasto derivado de la prestación de servicios y tecnologías no financiados con la UPC, con la implementación de los presupuesto máximos y su monitoreo</v>
          </cell>
          <cell r="F9" t="str">
            <v>ObjOcho</v>
          </cell>
          <cell r="AA9" t="str">
            <v>Oficina Asesora de Planeación y Control del Riesgo</v>
          </cell>
          <cell r="AB9" t="str">
            <v>OAPCR</v>
          </cell>
        </row>
        <row r="10">
          <cell r="E10" t="str">
            <v>R1. Mejorar la eficiencia y el seguimiento al gasto institucional para fortalecer la administración de los recursos de la UGG</v>
          </cell>
          <cell r="F10" t="str">
            <v>ObjNueve</v>
          </cell>
          <cell r="AA10" t="str">
            <v>Oficina de Control Interno</v>
          </cell>
          <cell r="AB10" t="str">
            <v>OCI</v>
          </cell>
        </row>
        <row r="11">
          <cell r="E11" t="str">
            <v>GI1. Obtener el reconocimiento de los beneficiarios directos y actores institucionales por la transparencia y eficiencia de su gestión</v>
          </cell>
          <cell r="F11" t="str">
            <v>ObjDiez</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A860"/>
  <sheetViews>
    <sheetView showGridLines="0" tabSelected="1" topLeftCell="G1" zoomScale="81" zoomScaleNormal="81" workbookViewId="0">
      <pane ySplit="9" topLeftCell="A10" activePane="bottomLeft" state="frozen"/>
      <selection activeCell="B1" sqref="B1"/>
      <selection pane="bottomLeft" activeCell="F10" sqref="F10:L283"/>
    </sheetView>
  </sheetViews>
  <sheetFormatPr baseColWidth="10" defaultColWidth="12.625" defaultRowHeight="15" customHeight="1"/>
  <cols>
    <col min="1" max="1" width="1.75" style="39" hidden="1" customWidth="1"/>
    <col min="2" max="2" width="15.25" style="39" customWidth="1"/>
    <col min="3" max="3" width="8.25" style="39" hidden="1" customWidth="1"/>
    <col min="4" max="4" width="30.75" style="39" customWidth="1"/>
    <col min="5" max="5" width="9.25" style="39" hidden="1" customWidth="1"/>
    <col min="6" max="6" width="35" style="39" customWidth="1"/>
    <col min="7" max="7" width="14.125" style="39" customWidth="1"/>
    <col min="8" max="8" width="27.25" style="39" customWidth="1"/>
    <col min="9" max="10" width="17.125" style="39" customWidth="1"/>
    <col min="11" max="11" width="22.625" style="39" customWidth="1"/>
    <col min="12" max="12" width="47.625" style="39" customWidth="1"/>
    <col min="13" max="13" width="22.625" style="39" customWidth="1"/>
    <col min="14" max="14" width="17.75" style="39" customWidth="1"/>
    <col min="15" max="15" width="20.25" style="39" customWidth="1"/>
    <col min="16" max="16" width="11.75" style="39" customWidth="1"/>
    <col min="17" max="17" width="11.625" style="39" customWidth="1"/>
    <col min="18" max="18" width="18.125" style="39" customWidth="1"/>
    <col min="19" max="20" width="14.625" style="39" customWidth="1"/>
    <col min="21" max="21" width="2.625" style="39" customWidth="1"/>
    <col min="22" max="22" width="3.125" style="39" customWidth="1"/>
    <col min="23" max="23" width="3.25" style="39" customWidth="1"/>
    <col min="24" max="24" width="3.125" style="39" customWidth="1"/>
    <col min="25" max="29" width="2.625" style="39" customWidth="1"/>
    <col min="30" max="39" width="3.25" style="39" customWidth="1"/>
    <col min="40" max="52" width="7.625" style="39" customWidth="1"/>
    <col min="53" max="53" width="15.75" style="39" customWidth="1"/>
    <col min="54" max="54" width="6" style="39" hidden="1" customWidth="1"/>
    <col min="55" max="56" width="17.125" style="39" customWidth="1"/>
    <col min="57" max="57" width="17.5" style="39" customWidth="1"/>
    <col min="58" max="58" width="13" style="39" hidden="1" customWidth="1"/>
    <col min="59" max="59" width="17.125" style="39" customWidth="1"/>
    <col min="60" max="79" width="10" style="39" customWidth="1"/>
    <col min="80" max="16384" width="12.625" style="39"/>
  </cols>
  <sheetData>
    <row r="1" spans="1:79" ht="12.75">
      <c r="AO1" s="40"/>
      <c r="AV1" s="40"/>
    </row>
    <row r="2" spans="1:79" ht="22.5" customHeight="1">
      <c r="B2" s="241"/>
      <c r="C2" s="242"/>
      <c r="D2" s="243"/>
      <c r="E2" s="250" t="s">
        <v>0</v>
      </c>
      <c r="F2" s="242"/>
      <c r="G2" s="242"/>
      <c r="H2" s="242"/>
      <c r="I2" s="242"/>
      <c r="J2" s="242"/>
      <c r="K2" s="243"/>
      <c r="L2" s="41" t="s">
        <v>1</v>
      </c>
      <c r="M2" s="42" t="s">
        <v>2</v>
      </c>
      <c r="AO2" s="40"/>
      <c r="AV2" s="40"/>
    </row>
    <row r="3" spans="1:79" ht="22.5" customHeight="1">
      <c r="B3" s="244"/>
      <c r="C3" s="245"/>
      <c r="D3" s="246"/>
      <c r="E3" s="244"/>
      <c r="F3" s="245"/>
      <c r="G3" s="245"/>
      <c r="H3" s="245"/>
      <c r="I3" s="245"/>
      <c r="J3" s="245"/>
      <c r="K3" s="246"/>
      <c r="L3" s="41" t="s">
        <v>3</v>
      </c>
      <c r="M3" s="42">
        <v>5</v>
      </c>
      <c r="AO3" s="40"/>
      <c r="AV3" s="40"/>
    </row>
    <row r="4" spans="1:79" ht="22.5" customHeight="1">
      <c r="B4" s="244"/>
      <c r="C4" s="245"/>
      <c r="D4" s="246"/>
      <c r="E4" s="244"/>
      <c r="F4" s="245"/>
      <c r="G4" s="245"/>
      <c r="H4" s="245"/>
      <c r="I4" s="245"/>
      <c r="J4" s="245"/>
      <c r="K4" s="246"/>
      <c r="L4" s="41" t="s">
        <v>4</v>
      </c>
      <c r="M4" s="43">
        <v>44218</v>
      </c>
      <c r="AO4" s="40"/>
      <c r="AV4" s="40"/>
    </row>
    <row r="5" spans="1:79" ht="22.5" customHeight="1">
      <c r="B5" s="247"/>
      <c r="C5" s="248"/>
      <c r="D5" s="249"/>
      <c r="E5" s="247"/>
      <c r="F5" s="248"/>
      <c r="G5" s="248"/>
      <c r="H5" s="248"/>
      <c r="I5" s="248"/>
      <c r="J5" s="248"/>
      <c r="K5" s="249"/>
      <c r="L5" s="41" t="s">
        <v>5</v>
      </c>
      <c r="M5" s="42" t="s">
        <v>6</v>
      </c>
      <c r="AO5" s="40"/>
      <c r="AV5" s="40"/>
    </row>
    <row r="6" spans="1:79" ht="10.5" customHeight="1">
      <c r="AO6" s="40"/>
      <c r="AV6" s="40"/>
    </row>
    <row r="7" spans="1:79" ht="8.25" customHeight="1">
      <c r="AO7" s="40"/>
      <c r="AV7" s="40"/>
    </row>
    <row r="8" spans="1:79" ht="36.75" customHeight="1">
      <c r="A8" s="44"/>
      <c r="B8" s="239" t="s">
        <v>7</v>
      </c>
      <c r="C8" s="45"/>
      <c r="D8" s="239" t="s">
        <v>8</v>
      </c>
      <c r="E8" s="46"/>
      <c r="F8" s="239" t="s">
        <v>9</v>
      </c>
      <c r="G8" s="239" t="s">
        <v>10</v>
      </c>
      <c r="H8" s="239" t="s">
        <v>11</v>
      </c>
      <c r="I8" s="239" t="s">
        <v>12</v>
      </c>
      <c r="J8" s="239" t="s">
        <v>13</v>
      </c>
      <c r="K8" s="239" t="s">
        <v>14</v>
      </c>
      <c r="L8" s="239" t="s">
        <v>15</v>
      </c>
      <c r="M8" s="239" t="s">
        <v>16</v>
      </c>
      <c r="N8" s="239" t="s">
        <v>17</v>
      </c>
      <c r="O8" s="239" t="s">
        <v>18</v>
      </c>
      <c r="P8" s="239" t="s">
        <v>19</v>
      </c>
      <c r="Q8" s="251" t="s">
        <v>20</v>
      </c>
      <c r="R8" s="251" t="s">
        <v>21</v>
      </c>
      <c r="S8" s="251" t="s">
        <v>22</v>
      </c>
      <c r="T8" s="251" t="s">
        <v>23</v>
      </c>
      <c r="U8" s="253" t="s">
        <v>24</v>
      </c>
      <c r="V8" s="256"/>
      <c r="W8" s="256"/>
      <c r="X8" s="256"/>
      <c r="Y8" s="256"/>
      <c r="Z8" s="256"/>
      <c r="AA8" s="256"/>
      <c r="AB8" s="256"/>
      <c r="AC8" s="256"/>
      <c r="AD8" s="256"/>
      <c r="AE8" s="256"/>
      <c r="AF8" s="256"/>
      <c r="AG8" s="256"/>
      <c r="AH8" s="256"/>
      <c r="AI8" s="256"/>
      <c r="AJ8" s="256"/>
      <c r="AK8" s="256"/>
      <c r="AL8" s="256"/>
      <c r="AM8" s="257"/>
      <c r="AN8" s="253" t="s">
        <v>25</v>
      </c>
      <c r="AO8" s="254"/>
      <c r="AP8" s="254"/>
      <c r="AQ8" s="254"/>
      <c r="AR8" s="254"/>
      <c r="AS8" s="254"/>
      <c r="AT8" s="254"/>
      <c r="AU8" s="254"/>
      <c r="AV8" s="254"/>
      <c r="AW8" s="254"/>
      <c r="AX8" s="254"/>
      <c r="AY8" s="254"/>
      <c r="AZ8" s="255"/>
      <c r="BA8" s="253" t="s">
        <v>26</v>
      </c>
      <c r="BB8" s="254"/>
      <c r="BC8" s="254"/>
      <c r="BD8" s="255"/>
      <c r="BE8" s="251" t="s">
        <v>27</v>
      </c>
      <c r="BF8" s="47"/>
      <c r="BG8" s="251" t="s">
        <v>28</v>
      </c>
      <c r="BH8" s="44"/>
      <c r="BI8" s="44"/>
      <c r="BJ8" s="44"/>
      <c r="BK8" s="44"/>
      <c r="BL8" s="44"/>
      <c r="BM8" s="44"/>
      <c r="BN8" s="44"/>
      <c r="BO8" s="44"/>
      <c r="BP8" s="44"/>
      <c r="BQ8" s="44"/>
      <c r="BR8" s="44"/>
      <c r="BS8" s="44"/>
      <c r="BT8" s="44"/>
      <c r="BU8" s="44"/>
      <c r="BV8" s="44"/>
      <c r="BW8" s="44"/>
      <c r="BX8" s="44"/>
      <c r="BY8" s="44"/>
      <c r="BZ8" s="44"/>
      <c r="CA8" s="44"/>
    </row>
    <row r="9" spans="1:79" s="54" customFormat="1" ht="67.5" customHeight="1">
      <c r="A9" s="48" t="s">
        <v>29</v>
      </c>
      <c r="B9" s="240"/>
      <c r="C9" s="49"/>
      <c r="D9" s="240"/>
      <c r="E9" s="50"/>
      <c r="F9" s="240"/>
      <c r="G9" s="240"/>
      <c r="H9" s="240"/>
      <c r="I9" s="240"/>
      <c r="J9" s="240"/>
      <c r="K9" s="240"/>
      <c r="L9" s="240"/>
      <c r="M9" s="240"/>
      <c r="N9" s="240"/>
      <c r="O9" s="240"/>
      <c r="P9" s="240"/>
      <c r="Q9" s="252"/>
      <c r="R9" s="252"/>
      <c r="S9" s="252"/>
      <c r="T9" s="252"/>
      <c r="U9" s="51">
        <v>1</v>
      </c>
      <c r="V9" s="51">
        <v>2</v>
      </c>
      <c r="W9" s="51">
        <v>3</v>
      </c>
      <c r="X9" s="51">
        <v>4</v>
      </c>
      <c r="Y9" s="51">
        <v>5</v>
      </c>
      <c r="Z9" s="51">
        <v>6</v>
      </c>
      <c r="AA9" s="51">
        <v>7</v>
      </c>
      <c r="AB9" s="51">
        <v>8</v>
      </c>
      <c r="AC9" s="51">
        <v>9</v>
      </c>
      <c r="AD9" s="51">
        <v>10</v>
      </c>
      <c r="AE9" s="51">
        <v>11</v>
      </c>
      <c r="AF9" s="51">
        <v>12</v>
      </c>
      <c r="AG9" s="51">
        <v>13</v>
      </c>
      <c r="AH9" s="51">
        <v>14</v>
      </c>
      <c r="AI9" s="51">
        <v>15</v>
      </c>
      <c r="AJ9" s="51">
        <v>16</v>
      </c>
      <c r="AK9" s="51">
        <v>17</v>
      </c>
      <c r="AL9" s="51">
        <v>18</v>
      </c>
      <c r="AM9" s="51">
        <v>19</v>
      </c>
      <c r="AN9" s="52" t="s">
        <v>30</v>
      </c>
      <c r="AO9" s="52" t="s">
        <v>31</v>
      </c>
      <c r="AP9" s="52" t="s">
        <v>32</v>
      </c>
      <c r="AQ9" s="52" t="s">
        <v>33</v>
      </c>
      <c r="AR9" s="52" t="s">
        <v>34</v>
      </c>
      <c r="AS9" s="52" t="s">
        <v>35</v>
      </c>
      <c r="AT9" s="52" t="s">
        <v>36</v>
      </c>
      <c r="AU9" s="52" t="s">
        <v>37</v>
      </c>
      <c r="AV9" s="52" t="s">
        <v>38</v>
      </c>
      <c r="AW9" s="52" t="s">
        <v>39</v>
      </c>
      <c r="AX9" s="52" t="s">
        <v>40</v>
      </c>
      <c r="AY9" s="52" t="s">
        <v>41</v>
      </c>
      <c r="AZ9" s="52" t="s">
        <v>42</v>
      </c>
      <c r="BA9" s="47" t="s">
        <v>43</v>
      </c>
      <c r="BB9" s="47"/>
      <c r="BC9" s="47" t="s">
        <v>44</v>
      </c>
      <c r="BD9" s="47" t="s">
        <v>45</v>
      </c>
      <c r="BE9" s="252"/>
      <c r="BF9" s="53"/>
      <c r="BG9" s="252"/>
      <c r="BH9" s="44"/>
      <c r="BI9" s="44"/>
      <c r="BJ9" s="44"/>
      <c r="BK9" s="44"/>
      <c r="BL9" s="44"/>
      <c r="BM9" s="44"/>
      <c r="BN9" s="44"/>
      <c r="BO9" s="44"/>
      <c r="BP9" s="44"/>
      <c r="BQ9" s="44"/>
      <c r="BR9" s="44"/>
      <c r="BS9" s="44"/>
      <c r="BT9" s="44"/>
      <c r="BU9" s="44"/>
      <c r="BV9" s="44"/>
      <c r="BW9" s="44"/>
      <c r="BX9" s="44"/>
      <c r="BY9" s="44"/>
      <c r="BZ9" s="44"/>
      <c r="CA9" s="44"/>
    </row>
    <row r="10" spans="1:79" s="54" customFormat="1" ht="125.25" customHeight="1">
      <c r="A10" s="39"/>
      <c r="B10" s="34" t="s">
        <v>46</v>
      </c>
      <c r="C10" s="55" t="str">
        <f>VLOOKUP($B10,[1]Listas!$A$2:$B$5,2,FALSE)</f>
        <v>PerUno</v>
      </c>
      <c r="D10" s="34" t="s">
        <v>47</v>
      </c>
      <c r="E10" s="55" t="str">
        <f>VLOOKUP($D10,[1]Listas!$E$2:$F$11,2,FALSE)</f>
        <v>ObjUno</v>
      </c>
      <c r="F10" s="138" t="s">
        <v>48</v>
      </c>
      <c r="G10" s="138" t="s">
        <v>49</v>
      </c>
      <c r="H10" s="138" t="s">
        <v>50</v>
      </c>
      <c r="I10" s="140" t="s">
        <v>51</v>
      </c>
      <c r="J10" s="138" t="s">
        <v>52</v>
      </c>
      <c r="K10" s="126" t="s">
        <v>53</v>
      </c>
      <c r="L10" s="126" t="s">
        <v>54</v>
      </c>
      <c r="M10" s="126" t="s">
        <v>55</v>
      </c>
      <c r="N10" s="127" t="s">
        <v>56</v>
      </c>
      <c r="O10" s="127" t="s">
        <v>57</v>
      </c>
      <c r="P10" s="128">
        <v>44577</v>
      </c>
      <c r="Q10" s="128">
        <v>44620</v>
      </c>
      <c r="R10" s="129"/>
      <c r="S10" s="58"/>
      <c r="T10" s="33">
        <v>50</v>
      </c>
      <c r="U10" s="30"/>
      <c r="V10" s="30"/>
      <c r="W10" s="30"/>
      <c r="X10" s="30"/>
      <c r="Y10" s="30"/>
      <c r="Z10" s="30"/>
      <c r="AA10" s="30"/>
      <c r="AB10" s="30"/>
      <c r="AC10" s="30"/>
      <c r="AD10" s="30"/>
      <c r="AE10" s="30"/>
      <c r="AF10" s="30"/>
      <c r="AG10" s="30"/>
      <c r="AH10" s="30"/>
      <c r="AI10" s="30"/>
      <c r="AJ10" s="30"/>
      <c r="AK10" s="34"/>
      <c r="AL10" s="34" t="s">
        <v>58</v>
      </c>
      <c r="AM10" s="34"/>
      <c r="AN10" s="30"/>
      <c r="AO10" s="30"/>
      <c r="AP10" s="30"/>
      <c r="AQ10" s="30"/>
      <c r="AR10" s="30"/>
      <c r="AS10" s="30"/>
      <c r="AT10" s="30"/>
      <c r="AU10" s="30"/>
      <c r="AV10" s="30"/>
      <c r="AW10" s="30"/>
      <c r="AX10" s="30"/>
      <c r="AY10" s="30"/>
      <c r="AZ10" s="30"/>
      <c r="BA10" s="34" t="s">
        <v>49</v>
      </c>
      <c r="BB10" s="55" t="str">
        <f>VLOOKUP($BA10,[1]Listas!$L$2:$M$8,2,FALSE)</f>
        <v>NA</v>
      </c>
      <c r="BC10" s="34" t="s">
        <v>49</v>
      </c>
      <c r="BD10" s="34" t="s">
        <v>49</v>
      </c>
      <c r="BE10" s="34" t="s">
        <v>52</v>
      </c>
      <c r="BF10" s="34" t="str">
        <f>VLOOKUP($BE10,[1]Listas!$AA$1:$AB$10,2,FALSE)</f>
        <v>DAF</v>
      </c>
      <c r="BG10" s="34" t="s">
        <v>59</v>
      </c>
      <c r="BH10" s="59"/>
      <c r="BI10" s="59"/>
      <c r="BJ10" s="59"/>
      <c r="BK10" s="59"/>
      <c r="BL10" s="59"/>
      <c r="BM10" s="59"/>
      <c r="BN10" s="59"/>
      <c r="BO10" s="59"/>
      <c r="BP10" s="59"/>
      <c r="BQ10" s="59"/>
      <c r="BR10" s="59"/>
      <c r="BS10" s="59"/>
      <c r="BT10" s="59"/>
      <c r="BU10" s="59"/>
      <c r="BV10" s="59"/>
      <c r="BW10" s="59"/>
      <c r="BX10" s="59"/>
      <c r="BY10" s="59"/>
      <c r="BZ10" s="59"/>
      <c r="CA10" s="59"/>
    </row>
    <row r="11" spans="1:79" s="54" customFormat="1" ht="162.75" customHeight="1">
      <c r="A11" s="60"/>
      <c r="B11" s="34" t="s">
        <v>46</v>
      </c>
      <c r="C11" s="55" t="str">
        <f>VLOOKUP($B11,[1]Listas!$A$2:$B$5,2,FALSE)</f>
        <v>PerUno</v>
      </c>
      <c r="D11" s="34" t="s">
        <v>47</v>
      </c>
      <c r="E11" s="55" t="str">
        <f>VLOOKUP($D11,[1]Listas!$E$2:$F$11,2,FALSE)</f>
        <v>ObjUno</v>
      </c>
      <c r="F11" s="138" t="s">
        <v>48</v>
      </c>
      <c r="G11" s="138" t="s">
        <v>49</v>
      </c>
      <c r="H11" s="138" t="s">
        <v>50</v>
      </c>
      <c r="I11" s="140" t="s">
        <v>51</v>
      </c>
      <c r="J11" s="138" t="s">
        <v>52</v>
      </c>
      <c r="K11" s="126" t="s">
        <v>60</v>
      </c>
      <c r="L11" s="126" t="s">
        <v>61</v>
      </c>
      <c r="M11" s="130" t="s">
        <v>62</v>
      </c>
      <c r="N11" s="127" t="s">
        <v>56</v>
      </c>
      <c r="O11" s="127" t="s">
        <v>57</v>
      </c>
      <c r="P11" s="128">
        <v>44577</v>
      </c>
      <c r="Q11" s="128">
        <v>44651</v>
      </c>
      <c r="R11" s="129"/>
      <c r="S11" s="58"/>
      <c r="T11" s="33">
        <v>50</v>
      </c>
      <c r="U11" s="30" t="s">
        <v>58</v>
      </c>
      <c r="V11" s="30"/>
      <c r="W11" s="30"/>
      <c r="X11" s="30"/>
      <c r="Y11" s="30"/>
      <c r="Z11" s="30"/>
      <c r="AA11" s="30"/>
      <c r="AB11" s="30"/>
      <c r="AC11" s="30"/>
      <c r="AD11" s="30"/>
      <c r="AE11" s="30"/>
      <c r="AF11" s="30"/>
      <c r="AG11" s="30"/>
      <c r="AH11" s="30"/>
      <c r="AI11" s="30"/>
      <c r="AJ11" s="30"/>
      <c r="AK11" s="34"/>
      <c r="AL11" s="34" t="s">
        <v>58</v>
      </c>
      <c r="AM11" s="34"/>
      <c r="AN11" s="30"/>
      <c r="AO11" s="30"/>
      <c r="AP11" s="30"/>
      <c r="AQ11" s="30"/>
      <c r="AR11" s="30"/>
      <c r="AS11" s="30"/>
      <c r="AT11" s="30"/>
      <c r="AU11" s="30"/>
      <c r="AV11" s="30"/>
      <c r="AW11" s="30"/>
      <c r="AX11" s="30"/>
      <c r="AY11" s="30"/>
      <c r="AZ11" s="30"/>
      <c r="BA11" s="34" t="s">
        <v>49</v>
      </c>
      <c r="BB11" s="55" t="str">
        <f>VLOOKUP($BA11,[1]Listas!$L$2:$M$8,2,FALSE)</f>
        <v>NA</v>
      </c>
      <c r="BC11" s="34" t="s">
        <v>49</v>
      </c>
      <c r="BD11" s="34" t="s">
        <v>49</v>
      </c>
      <c r="BE11" s="34" t="s">
        <v>52</v>
      </c>
      <c r="BF11" s="34" t="str">
        <f>VLOOKUP($BE11,[1]Listas!$AA$1:$AB$10,2,FALSE)</f>
        <v>DAF</v>
      </c>
      <c r="BG11" s="34" t="s">
        <v>59</v>
      </c>
      <c r="BH11" s="39"/>
      <c r="BI11" s="39"/>
      <c r="BJ11" s="39"/>
      <c r="BK11" s="39"/>
      <c r="BL11" s="39"/>
      <c r="BM11" s="39"/>
      <c r="BN11" s="39"/>
      <c r="BO11" s="39"/>
      <c r="BP11" s="39"/>
      <c r="BQ11" s="39"/>
      <c r="BR11" s="39"/>
      <c r="BS11" s="39"/>
      <c r="BT11" s="39"/>
      <c r="BU11" s="39"/>
      <c r="BV11" s="39"/>
      <c r="BW11" s="39"/>
      <c r="BX11" s="39"/>
      <c r="BY11" s="39"/>
      <c r="BZ11" s="39"/>
      <c r="CA11" s="39"/>
    </row>
    <row r="12" spans="1:79" s="54" customFormat="1" ht="189.75" customHeight="1">
      <c r="A12" s="35"/>
      <c r="B12" s="34" t="s">
        <v>46</v>
      </c>
      <c r="C12" s="55" t="str">
        <f>VLOOKUP($B12,[1]Listas!$A$2:$B$5,2,FALSE)</f>
        <v>PerUno</v>
      </c>
      <c r="D12" s="34" t="s">
        <v>47</v>
      </c>
      <c r="E12" s="55" t="str">
        <f>VLOOKUP($D12,[1]Listas!$E$2:$F$11,2,FALSE)</f>
        <v>ObjUno</v>
      </c>
      <c r="F12" s="138" t="s">
        <v>48</v>
      </c>
      <c r="G12" s="145" t="s">
        <v>49</v>
      </c>
      <c r="H12" s="138" t="s">
        <v>63</v>
      </c>
      <c r="I12" s="140" t="s">
        <v>51</v>
      </c>
      <c r="J12" s="138" t="s">
        <v>52</v>
      </c>
      <c r="K12" s="126" t="s">
        <v>64</v>
      </c>
      <c r="L12" s="126" t="s">
        <v>65</v>
      </c>
      <c r="M12" s="126" t="s">
        <v>66</v>
      </c>
      <c r="N12" s="127" t="s">
        <v>56</v>
      </c>
      <c r="O12" s="127" t="s">
        <v>57</v>
      </c>
      <c r="P12" s="128">
        <v>44577</v>
      </c>
      <c r="Q12" s="128">
        <v>44742</v>
      </c>
      <c r="R12" s="129"/>
      <c r="S12" s="58"/>
      <c r="T12" s="33">
        <v>50</v>
      </c>
      <c r="U12" s="30"/>
      <c r="V12" s="30"/>
      <c r="W12" s="30"/>
      <c r="X12" s="30"/>
      <c r="Y12" s="30"/>
      <c r="Z12" s="30"/>
      <c r="AA12" s="30"/>
      <c r="AB12" s="30"/>
      <c r="AC12" s="30"/>
      <c r="AD12" s="30"/>
      <c r="AE12" s="30"/>
      <c r="AF12" s="30"/>
      <c r="AG12" s="30"/>
      <c r="AH12" s="30"/>
      <c r="AI12" s="30"/>
      <c r="AJ12" s="30"/>
      <c r="AK12" s="34"/>
      <c r="AL12" s="34" t="s">
        <v>58</v>
      </c>
      <c r="AM12" s="34"/>
      <c r="AN12" s="30"/>
      <c r="AO12" s="30"/>
      <c r="AP12" s="30"/>
      <c r="AQ12" s="30"/>
      <c r="AR12" s="30"/>
      <c r="AS12" s="30"/>
      <c r="AT12" s="30"/>
      <c r="AU12" s="30"/>
      <c r="AV12" s="30"/>
      <c r="AW12" s="30"/>
      <c r="AX12" s="30"/>
      <c r="AY12" s="30"/>
      <c r="AZ12" s="30"/>
      <c r="BA12" s="34" t="s">
        <v>49</v>
      </c>
      <c r="BB12" s="55" t="str">
        <f>VLOOKUP($BA12,[1]Listas!$L$2:$M$8,2,FALSE)</f>
        <v>NA</v>
      </c>
      <c r="BC12" s="34" t="s">
        <v>49</v>
      </c>
      <c r="BD12" s="34" t="s">
        <v>49</v>
      </c>
      <c r="BE12" s="34" t="s">
        <v>52</v>
      </c>
      <c r="BF12" s="34" t="str">
        <f>VLOOKUP($BE12,[1]Listas!$AA$1:$AB$10,2,FALSE)</f>
        <v>DAF</v>
      </c>
      <c r="BG12" s="34" t="s">
        <v>59</v>
      </c>
      <c r="BH12" s="39"/>
      <c r="BI12" s="39"/>
      <c r="BJ12" s="39"/>
      <c r="BK12" s="39"/>
      <c r="BL12" s="39"/>
      <c r="BM12" s="39"/>
      <c r="BN12" s="39"/>
      <c r="BO12" s="39"/>
      <c r="BP12" s="39"/>
      <c r="BQ12" s="39"/>
      <c r="BR12" s="39"/>
      <c r="BS12" s="39"/>
      <c r="BT12" s="39"/>
      <c r="BU12" s="39"/>
      <c r="BV12" s="39"/>
      <c r="BW12" s="39"/>
      <c r="BX12" s="39"/>
      <c r="BY12" s="39"/>
      <c r="BZ12" s="39"/>
      <c r="CA12" s="39"/>
    </row>
    <row r="13" spans="1:79" s="54" customFormat="1" ht="89.25">
      <c r="A13" s="35"/>
      <c r="B13" s="34" t="s">
        <v>46</v>
      </c>
      <c r="C13" s="55" t="str">
        <f>VLOOKUP($B13,[1]Listas!$A$2:$B$5,2,FALSE)</f>
        <v>PerUno</v>
      </c>
      <c r="D13" s="34" t="s">
        <v>47</v>
      </c>
      <c r="E13" s="55" t="str">
        <f>VLOOKUP($D13,[1]Listas!$E$2:$F$11,2,FALSE)</f>
        <v>ObjUno</v>
      </c>
      <c r="F13" s="138" t="s">
        <v>48</v>
      </c>
      <c r="G13" s="145" t="s">
        <v>49</v>
      </c>
      <c r="H13" s="138" t="s">
        <v>63</v>
      </c>
      <c r="I13" s="140" t="s">
        <v>51</v>
      </c>
      <c r="J13" s="138" t="s">
        <v>52</v>
      </c>
      <c r="K13" s="126" t="s">
        <v>67</v>
      </c>
      <c r="L13" s="126" t="s">
        <v>68</v>
      </c>
      <c r="M13" s="126" t="s">
        <v>69</v>
      </c>
      <c r="N13" s="127" t="s">
        <v>56</v>
      </c>
      <c r="O13" s="127" t="s">
        <v>57</v>
      </c>
      <c r="P13" s="128">
        <v>44577</v>
      </c>
      <c r="Q13" s="128">
        <v>44910</v>
      </c>
      <c r="R13" s="129"/>
      <c r="S13" s="58"/>
      <c r="T13" s="33">
        <v>50</v>
      </c>
      <c r="U13" s="30"/>
      <c r="V13" s="30"/>
      <c r="W13" s="30"/>
      <c r="X13" s="30"/>
      <c r="Y13" s="30"/>
      <c r="Z13" s="30"/>
      <c r="AA13" s="30"/>
      <c r="AB13" s="30"/>
      <c r="AC13" s="30"/>
      <c r="AD13" s="30"/>
      <c r="AE13" s="30"/>
      <c r="AF13" s="30"/>
      <c r="AG13" s="30"/>
      <c r="AH13" s="30"/>
      <c r="AI13" s="30"/>
      <c r="AJ13" s="30"/>
      <c r="AK13" s="34"/>
      <c r="AL13" s="34" t="s">
        <v>58</v>
      </c>
      <c r="AM13" s="34"/>
      <c r="AN13" s="30"/>
      <c r="AO13" s="30"/>
      <c r="AP13" s="30"/>
      <c r="AQ13" s="30"/>
      <c r="AR13" s="30"/>
      <c r="AS13" s="30"/>
      <c r="AT13" s="30"/>
      <c r="AU13" s="30"/>
      <c r="AV13" s="30"/>
      <c r="AW13" s="30"/>
      <c r="AX13" s="30"/>
      <c r="AY13" s="30"/>
      <c r="AZ13" s="30"/>
      <c r="BA13" s="34" t="s">
        <v>49</v>
      </c>
      <c r="BB13" s="55" t="str">
        <f>VLOOKUP($BA13,[1]Listas!$L$2:$M$8,2,FALSE)</f>
        <v>NA</v>
      </c>
      <c r="BC13" s="34" t="s">
        <v>49</v>
      </c>
      <c r="BD13" s="34" t="s">
        <v>49</v>
      </c>
      <c r="BE13" s="34" t="s">
        <v>52</v>
      </c>
      <c r="BF13" s="34" t="str">
        <f>VLOOKUP($BE13,[1]Listas!$AA$1:$AB$10,2,FALSE)</f>
        <v>DAF</v>
      </c>
      <c r="BG13" s="34" t="s">
        <v>59</v>
      </c>
      <c r="BH13" s="39"/>
      <c r="BI13" s="39"/>
      <c r="BJ13" s="39"/>
      <c r="BK13" s="39"/>
      <c r="BL13" s="39"/>
      <c r="BM13" s="39"/>
      <c r="BN13" s="39"/>
      <c r="BO13" s="39"/>
      <c r="BP13" s="39"/>
      <c r="BQ13" s="39"/>
      <c r="BR13" s="39"/>
      <c r="BS13" s="39"/>
      <c r="BT13" s="39"/>
      <c r="BU13" s="39"/>
      <c r="BV13" s="39"/>
      <c r="BW13" s="39"/>
      <c r="BX13" s="39"/>
      <c r="BY13" s="39"/>
      <c r="BZ13" s="39"/>
      <c r="CA13" s="39"/>
    </row>
    <row r="14" spans="1:79" s="54" customFormat="1" ht="89.25">
      <c r="A14" s="35"/>
      <c r="B14" s="34" t="s">
        <v>46</v>
      </c>
      <c r="C14" s="55" t="str">
        <f>VLOOKUP($B14,[1]Listas!$A$2:$B$5,2,FALSE)</f>
        <v>PerUno</v>
      </c>
      <c r="D14" s="34" t="s">
        <v>47</v>
      </c>
      <c r="E14" s="55" t="str">
        <f>VLOOKUP($D14,[1]Listas!$E$2:$F$11,2,FALSE)</f>
        <v>ObjUno</v>
      </c>
      <c r="F14" s="138" t="s">
        <v>48</v>
      </c>
      <c r="G14" s="145" t="s">
        <v>49</v>
      </c>
      <c r="H14" s="138" t="s">
        <v>70</v>
      </c>
      <c r="I14" s="140" t="s">
        <v>51</v>
      </c>
      <c r="J14" s="138" t="s">
        <v>52</v>
      </c>
      <c r="K14" s="126" t="s">
        <v>71</v>
      </c>
      <c r="L14" s="126" t="s">
        <v>72</v>
      </c>
      <c r="M14" s="126" t="s">
        <v>66</v>
      </c>
      <c r="N14" s="127" t="s">
        <v>56</v>
      </c>
      <c r="O14" s="127" t="s">
        <v>57</v>
      </c>
      <c r="P14" s="128">
        <v>44577</v>
      </c>
      <c r="Q14" s="128">
        <v>44742</v>
      </c>
      <c r="R14" s="129"/>
      <c r="S14" s="58"/>
      <c r="T14" s="33">
        <v>50</v>
      </c>
      <c r="U14" s="30"/>
      <c r="V14" s="30"/>
      <c r="W14" s="30"/>
      <c r="X14" s="30"/>
      <c r="Y14" s="30"/>
      <c r="Z14" s="30"/>
      <c r="AA14" s="30"/>
      <c r="AB14" s="30"/>
      <c r="AC14" s="30"/>
      <c r="AD14" s="30"/>
      <c r="AE14" s="30"/>
      <c r="AF14" s="30"/>
      <c r="AG14" s="30"/>
      <c r="AH14" s="30"/>
      <c r="AI14" s="30"/>
      <c r="AJ14" s="30"/>
      <c r="AK14" s="34"/>
      <c r="AL14" s="34" t="s">
        <v>58</v>
      </c>
      <c r="AM14" s="34"/>
      <c r="AN14" s="30"/>
      <c r="AO14" s="30"/>
      <c r="AP14" s="30"/>
      <c r="AQ14" s="30"/>
      <c r="AR14" s="30"/>
      <c r="AS14" s="30"/>
      <c r="AT14" s="30"/>
      <c r="AU14" s="30"/>
      <c r="AV14" s="30"/>
      <c r="AW14" s="30"/>
      <c r="AX14" s="30"/>
      <c r="AY14" s="30"/>
      <c r="AZ14" s="30"/>
      <c r="BA14" s="34" t="s">
        <v>49</v>
      </c>
      <c r="BB14" s="55" t="str">
        <f>VLOOKUP($BA14,[1]Listas!$L$2:$M$8,2,FALSE)</f>
        <v>NA</v>
      </c>
      <c r="BC14" s="34" t="s">
        <v>49</v>
      </c>
      <c r="BD14" s="34" t="s">
        <v>49</v>
      </c>
      <c r="BE14" s="34" t="s">
        <v>52</v>
      </c>
      <c r="BF14" s="34" t="str">
        <f>VLOOKUP($BE14,[1]Listas!$AA$1:$AB$10,2,FALSE)</f>
        <v>DAF</v>
      </c>
      <c r="BG14" s="34" t="s">
        <v>59</v>
      </c>
      <c r="BH14" s="39"/>
      <c r="BI14" s="39"/>
      <c r="BJ14" s="39"/>
      <c r="BK14" s="39"/>
      <c r="BL14" s="39"/>
      <c r="BM14" s="39"/>
      <c r="BN14" s="39"/>
      <c r="BO14" s="39"/>
      <c r="BP14" s="39"/>
      <c r="BQ14" s="39"/>
      <c r="BR14" s="39"/>
      <c r="BS14" s="39"/>
      <c r="BT14" s="39"/>
      <c r="BU14" s="39"/>
      <c r="BV14" s="39"/>
      <c r="BW14" s="39"/>
      <c r="BX14" s="39"/>
      <c r="BY14" s="39"/>
      <c r="BZ14" s="39"/>
      <c r="CA14" s="39"/>
    </row>
    <row r="15" spans="1:79" s="54" customFormat="1" ht="89.25">
      <c r="A15" s="35"/>
      <c r="B15" s="34" t="s">
        <v>46</v>
      </c>
      <c r="C15" s="55" t="str">
        <f>VLOOKUP($B15,[1]Listas!$A$2:$B$5,2,FALSE)</f>
        <v>PerUno</v>
      </c>
      <c r="D15" s="34" t="s">
        <v>47</v>
      </c>
      <c r="E15" s="55" t="str">
        <f>VLOOKUP($D15,[1]Listas!$E$2:$F$11,2,FALSE)</f>
        <v>ObjUno</v>
      </c>
      <c r="F15" s="138" t="s">
        <v>48</v>
      </c>
      <c r="G15" s="145" t="s">
        <v>49</v>
      </c>
      <c r="H15" s="138" t="s">
        <v>70</v>
      </c>
      <c r="I15" s="140" t="s">
        <v>51</v>
      </c>
      <c r="J15" s="138" t="s">
        <v>52</v>
      </c>
      <c r="K15" s="126" t="s">
        <v>73</v>
      </c>
      <c r="L15" s="126" t="s">
        <v>74</v>
      </c>
      <c r="M15" s="126" t="s">
        <v>69</v>
      </c>
      <c r="N15" s="127" t="s">
        <v>56</v>
      </c>
      <c r="O15" s="127" t="s">
        <v>57</v>
      </c>
      <c r="P15" s="128">
        <v>44577</v>
      </c>
      <c r="Q15" s="128">
        <v>44910</v>
      </c>
      <c r="R15" s="129"/>
      <c r="S15" s="58"/>
      <c r="T15" s="33">
        <v>50</v>
      </c>
      <c r="U15" s="30"/>
      <c r="V15" s="30"/>
      <c r="W15" s="30"/>
      <c r="X15" s="30"/>
      <c r="Y15" s="30"/>
      <c r="Z15" s="30"/>
      <c r="AA15" s="30"/>
      <c r="AB15" s="30"/>
      <c r="AC15" s="30"/>
      <c r="AD15" s="30"/>
      <c r="AE15" s="30"/>
      <c r="AF15" s="30"/>
      <c r="AG15" s="30"/>
      <c r="AH15" s="30"/>
      <c r="AI15" s="30"/>
      <c r="AJ15" s="30"/>
      <c r="AK15" s="34"/>
      <c r="AL15" s="34" t="s">
        <v>58</v>
      </c>
      <c r="AM15" s="34"/>
      <c r="AN15" s="30"/>
      <c r="AO15" s="30"/>
      <c r="AP15" s="30"/>
      <c r="AQ15" s="30"/>
      <c r="AR15" s="30"/>
      <c r="AS15" s="30"/>
      <c r="AT15" s="30"/>
      <c r="AU15" s="30"/>
      <c r="AV15" s="30"/>
      <c r="AW15" s="30"/>
      <c r="AX15" s="30"/>
      <c r="AY15" s="30"/>
      <c r="AZ15" s="30"/>
      <c r="BA15" s="34" t="s">
        <v>49</v>
      </c>
      <c r="BB15" s="55" t="str">
        <f>VLOOKUP($BA15,[1]Listas!$L$2:$M$8,2,FALSE)</f>
        <v>NA</v>
      </c>
      <c r="BC15" s="34" t="s">
        <v>49</v>
      </c>
      <c r="BD15" s="34" t="s">
        <v>49</v>
      </c>
      <c r="BE15" s="34" t="s">
        <v>52</v>
      </c>
      <c r="BF15" s="34" t="str">
        <f>VLOOKUP($BE15,[1]Listas!$AA$1:$AB$10,2,FALSE)</f>
        <v>DAF</v>
      </c>
      <c r="BG15" s="34" t="s">
        <v>59</v>
      </c>
      <c r="BH15" s="39"/>
      <c r="BI15" s="39"/>
      <c r="BJ15" s="39"/>
      <c r="BK15" s="39"/>
      <c r="BL15" s="39"/>
      <c r="BM15" s="39"/>
      <c r="BN15" s="39"/>
      <c r="BO15" s="39"/>
      <c r="BP15" s="39"/>
      <c r="BQ15" s="39"/>
      <c r="BR15" s="39"/>
      <c r="BS15" s="39"/>
      <c r="BT15" s="39"/>
      <c r="BU15" s="39"/>
      <c r="BV15" s="39"/>
      <c r="BW15" s="39"/>
      <c r="BX15" s="39"/>
      <c r="BY15" s="39"/>
      <c r="BZ15" s="39"/>
      <c r="CA15" s="39"/>
    </row>
    <row r="16" spans="1:79" s="54" customFormat="1" ht="89.25">
      <c r="A16" s="35"/>
      <c r="B16" s="34" t="s">
        <v>46</v>
      </c>
      <c r="C16" s="55" t="str">
        <f>VLOOKUP($B16,[1]Listas!$A$2:$B$5,2,FALSE)</f>
        <v>PerUno</v>
      </c>
      <c r="D16" s="34" t="s">
        <v>47</v>
      </c>
      <c r="E16" s="55" t="str">
        <f>VLOOKUP($D16,[1]Listas!$E$2:$F$11,2,FALSE)</f>
        <v>ObjUno</v>
      </c>
      <c r="F16" s="138" t="s">
        <v>48</v>
      </c>
      <c r="G16" s="145" t="s">
        <v>49</v>
      </c>
      <c r="H16" s="138" t="s">
        <v>75</v>
      </c>
      <c r="I16" s="140" t="s">
        <v>51</v>
      </c>
      <c r="J16" s="138" t="s">
        <v>52</v>
      </c>
      <c r="K16" s="126" t="s">
        <v>76</v>
      </c>
      <c r="L16" s="126" t="s">
        <v>77</v>
      </c>
      <c r="M16" s="126" t="s">
        <v>66</v>
      </c>
      <c r="N16" s="127" t="s">
        <v>56</v>
      </c>
      <c r="O16" s="127" t="s">
        <v>57</v>
      </c>
      <c r="P16" s="128">
        <v>44577</v>
      </c>
      <c r="Q16" s="128">
        <v>44742</v>
      </c>
      <c r="R16" s="129"/>
      <c r="S16" s="58"/>
      <c r="T16" s="33">
        <v>50</v>
      </c>
      <c r="U16" s="30"/>
      <c r="V16" s="30"/>
      <c r="W16" s="30"/>
      <c r="X16" s="30"/>
      <c r="Y16" s="30"/>
      <c r="Z16" s="30"/>
      <c r="AA16" s="30"/>
      <c r="AB16" s="30"/>
      <c r="AC16" s="30"/>
      <c r="AD16" s="30"/>
      <c r="AE16" s="30"/>
      <c r="AF16" s="30"/>
      <c r="AG16" s="30"/>
      <c r="AH16" s="30"/>
      <c r="AI16" s="30"/>
      <c r="AJ16" s="30"/>
      <c r="AK16" s="34"/>
      <c r="AL16" s="34" t="s">
        <v>58</v>
      </c>
      <c r="AM16" s="34"/>
      <c r="AN16" s="30"/>
      <c r="AO16" s="30"/>
      <c r="AP16" s="30"/>
      <c r="AQ16" s="30"/>
      <c r="AR16" s="30"/>
      <c r="AS16" s="30"/>
      <c r="AT16" s="30"/>
      <c r="AU16" s="30"/>
      <c r="AV16" s="30"/>
      <c r="AW16" s="30"/>
      <c r="AX16" s="30"/>
      <c r="AY16" s="30"/>
      <c r="AZ16" s="30"/>
      <c r="BA16" s="34" t="s">
        <v>49</v>
      </c>
      <c r="BB16" s="55" t="str">
        <f>VLOOKUP($BA16,[1]Listas!$L$2:$M$8,2,FALSE)</f>
        <v>NA</v>
      </c>
      <c r="BC16" s="34" t="s">
        <v>49</v>
      </c>
      <c r="BD16" s="34" t="s">
        <v>49</v>
      </c>
      <c r="BE16" s="34" t="s">
        <v>52</v>
      </c>
      <c r="BF16" s="34" t="str">
        <f>VLOOKUP($BE16,[1]Listas!$AA$1:$AB$10,2,FALSE)</f>
        <v>DAF</v>
      </c>
      <c r="BG16" s="34" t="s">
        <v>59</v>
      </c>
      <c r="BH16" s="39"/>
      <c r="BI16" s="39"/>
      <c r="BJ16" s="39"/>
      <c r="BK16" s="39"/>
      <c r="BL16" s="39"/>
      <c r="BM16" s="39"/>
      <c r="BN16" s="39"/>
      <c r="BO16" s="39"/>
      <c r="BP16" s="39"/>
      <c r="BQ16" s="39"/>
      <c r="BR16" s="39"/>
      <c r="BS16" s="39"/>
      <c r="BT16" s="39"/>
      <c r="BU16" s="39"/>
      <c r="BV16" s="39"/>
      <c r="BW16" s="39"/>
      <c r="BX16" s="39"/>
      <c r="BY16" s="39"/>
      <c r="BZ16" s="39"/>
      <c r="CA16" s="39"/>
    </row>
    <row r="17" spans="1:79" s="54" customFormat="1" ht="89.25">
      <c r="A17" s="35"/>
      <c r="B17" s="34" t="s">
        <v>46</v>
      </c>
      <c r="C17" s="55" t="str">
        <f>VLOOKUP($B17,[1]Listas!$A$2:$B$5,2,FALSE)</f>
        <v>PerUno</v>
      </c>
      <c r="D17" s="34" t="s">
        <v>47</v>
      </c>
      <c r="E17" s="55" t="str">
        <f>VLOOKUP($D17,[1]Listas!$E$2:$F$11,2,FALSE)</f>
        <v>ObjUno</v>
      </c>
      <c r="F17" s="138" t="s">
        <v>48</v>
      </c>
      <c r="G17" s="145" t="s">
        <v>49</v>
      </c>
      <c r="H17" s="138" t="s">
        <v>75</v>
      </c>
      <c r="I17" s="140" t="s">
        <v>51</v>
      </c>
      <c r="J17" s="138" t="s">
        <v>52</v>
      </c>
      <c r="K17" s="126" t="s">
        <v>78</v>
      </c>
      <c r="L17" s="126" t="s">
        <v>79</v>
      </c>
      <c r="M17" s="126" t="s">
        <v>69</v>
      </c>
      <c r="N17" s="127" t="s">
        <v>56</v>
      </c>
      <c r="O17" s="127" t="s">
        <v>57</v>
      </c>
      <c r="P17" s="128">
        <v>44577</v>
      </c>
      <c r="Q17" s="128">
        <v>44910</v>
      </c>
      <c r="R17" s="129"/>
      <c r="S17" s="58"/>
      <c r="T17" s="33">
        <v>50</v>
      </c>
      <c r="U17" s="30"/>
      <c r="V17" s="30"/>
      <c r="W17" s="30"/>
      <c r="X17" s="30"/>
      <c r="Y17" s="30"/>
      <c r="Z17" s="30"/>
      <c r="AA17" s="30"/>
      <c r="AB17" s="30"/>
      <c r="AC17" s="30"/>
      <c r="AD17" s="30"/>
      <c r="AE17" s="30"/>
      <c r="AF17" s="30"/>
      <c r="AG17" s="30"/>
      <c r="AH17" s="30"/>
      <c r="AI17" s="30"/>
      <c r="AJ17" s="30"/>
      <c r="AK17" s="34"/>
      <c r="AL17" s="34" t="s">
        <v>58</v>
      </c>
      <c r="AM17" s="34"/>
      <c r="AN17" s="30"/>
      <c r="AO17" s="30"/>
      <c r="AP17" s="30"/>
      <c r="AQ17" s="30"/>
      <c r="AR17" s="30"/>
      <c r="AS17" s="30"/>
      <c r="AT17" s="30"/>
      <c r="AU17" s="30"/>
      <c r="AV17" s="30"/>
      <c r="AW17" s="30"/>
      <c r="AX17" s="30"/>
      <c r="AY17" s="30"/>
      <c r="AZ17" s="30"/>
      <c r="BA17" s="34" t="s">
        <v>49</v>
      </c>
      <c r="BB17" s="55" t="str">
        <f>VLOOKUP($BA17,[1]Listas!$L$2:$M$8,2,FALSE)</f>
        <v>NA</v>
      </c>
      <c r="BC17" s="34" t="s">
        <v>49</v>
      </c>
      <c r="BD17" s="34" t="s">
        <v>49</v>
      </c>
      <c r="BE17" s="34" t="s">
        <v>52</v>
      </c>
      <c r="BF17" s="34" t="str">
        <f>VLOOKUP($BE17,[1]Listas!$AA$1:$AB$10,2,FALSE)</f>
        <v>DAF</v>
      </c>
      <c r="BG17" s="34" t="s">
        <v>59</v>
      </c>
      <c r="BH17" s="39"/>
      <c r="BI17" s="39"/>
      <c r="BJ17" s="39"/>
      <c r="BK17" s="39"/>
      <c r="BL17" s="39"/>
      <c r="BM17" s="39"/>
      <c r="BN17" s="39"/>
      <c r="BO17" s="39"/>
      <c r="BP17" s="39"/>
      <c r="BQ17" s="39"/>
      <c r="BR17" s="39"/>
      <c r="BS17" s="39"/>
      <c r="BT17" s="39"/>
      <c r="BU17" s="39"/>
      <c r="BV17" s="39"/>
      <c r="BW17" s="39"/>
      <c r="BX17" s="39"/>
      <c r="BY17" s="39"/>
      <c r="BZ17" s="39"/>
      <c r="CA17" s="39"/>
    </row>
    <row r="18" spans="1:79" s="54" customFormat="1" ht="89.25">
      <c r="A18" s="35"/>
      <c r="B18" s="34" t="s">
        <v>46</v>
      </c>
      <c r="C18" s="55" t="str">
        <f>VLOOKUP($B18,[1]Listas!$A$2:$B$5,2,FALSE)</f>
        <v>PerUno</v>
      </c>
      <c r="D18" s="34" t="s">
        <v>47</v>
      </c>
      <c r="E18" s="55" t="str">
        <f>VLOOKUP($D18,[1]Listas!$E$2:$F$11,2,FALSE)</f>
        <v>ObjUno</v>
      </c>
      <c r="F18" s="138" t="s">
        <v>48</v>
      </c>
      <c r="G18" s="145" t="s">
        <v>49</v>
      </c>
      <c r="H18" s="138" t="s">
        <v>80</v>
      </c>
      <c r="I18" s="140" t="s">
        <v>51</v>
      </c>
      <c r="J18" s="138" t="s">
        <v>52</v>
      </c>
      <c r="K18" s="126" t="s">
        <v>81</v>
      </c>
      <c r="L18" s="126" t="s">
        <v>82</v>
      </c>
      <c r="M18" s="126" t="s">
        <v>83</v>
      </c>
      <c r="N18" s="127" t="s">
        <v>56</v>
      </c>
      <c r="O18" s="127" t="s">
        <v>57</v>
      </c>
      <c r="P18" s="128">
        <v>44577</v>
      </c>
      <c r="Q18" s="128">
        <v>44742</v>
      </c>
      <c r="R18" s="131"/>
      <c r="S18" s="58"/>
      <c r="T18" s="33">
        <v>50</v>
      </c>
      <c r="U18" s="30"/>
      <c r="V18" s="30"/>
      <c r="W18" s="30"/>
      <c r="X18" s="30"/>
      <c r="Y18" s="30"/>
      <c r="Z18" s="30"/>
      <c r="AA18" s="30"/>
      <c r="AB18" s="30"/>
      <c r="AC18" s="30"/>
      <c r="AD18" s="30"/>
      <c r="AE18" s="30"/>
      <c r="AF18" s="30"/>
      <c r="AG18" s="30"/>
      <c r="AH18" s="30"/>
      <c r="AI18" s="30"/>
      <c r="AJ18" s="30"/>
      <c r="AK18" s="34"/>
      <c r="AL18" s="34" t="s">
        <v>58</v>
      </c>
      <c r="AM18" s="34"/>
      <c r="AN18" s="30"/>
      <c r="AO18" s="30"/>
      <c r="AP18" s="30"/>
      <c r="AQ18" s="30"/>
      <c r="AR18" s="30"/>
      <c r="AS18" s="30"/>
      <c r="AT18" s="30"/>
      <c r="AU18" s="30"/>
      <c r="AV18" s="30"/>
      <c r="AW18" s="30"/>
      <c r="AX18" s="30"/>
      <c r="AY18" s="30"/>
      <c r="AZ18" s="30"/>
      <c r="BA18" s="34" t="s">
        <v>49</v>
      </c>
      <c r="BB18" s="55" t="str">
        <f>VLOOKUP($BA18,[1]Listas!$L$2:$M$8,2,FALSE)</f>
        <v>NA</v>
      </c>
      <c r="BC18" s="34" t="s">
        <v>49</v>
      </c>
      <c r="BD18" s="34" t="s">
        <v>49</v>
      </c>
      <c r="BE18" s="34" t="s">
        <v>52</v>
      </c>
      <c r="BF18" s="34" t="str">
        <f>VLOOKUP($BE18,[1]Listas!$AA$1:$AB$10,2,FALSE)</f>
        <v>DAF</v>
      </c>
      <c r="BG18" s="34" t="s">
        <v>59</v>
      </c>
      <c r="BH18" s="39"/>
      <c r="BI18" s="39"/>
      <c r="BJ18" s="39"/>
      <c r="BK18" s="39"/>
      <c r="BL18" s="39"/>
      <c r="BM18" s="39"/>
      <c r="BN18" s="39"/>
      <c r="BO18" s="39"/>
      <c r="BP18" s="39"/>
      <c r="BQ18" s="39"/>
      <c r="BR18" s="39"/>
      <c r="BS18" s="39"/>
      <c r="BT18" s="39"/>
      <c r="BU18" s="39"/>
      <c r="BV18" s="39"/>
      <c r="BW18" s="39"/>
      <c r="BX18" s="39"/>
      <c r="BY18" s="39"/>
      <c r="BZ18" s="39"/>
      <c r="CA18" s="39"/>
    </row>
    <row r="19" spans="1:79" s="54" customFormat="1" ht="89.25">
      <c r="A19" s="35"/>
      <c r="B19" s="34" t="s">
        <v>46</v>
      </c>
      <c r="C19" s="55" t="str">
        <f>VLOOKUP($B19,[1]Listas!$A$2:$B$5,2,FALSE)</f>
        <v>PerUno</v>
      </c>
      <c r="D19" s="34" t="s">
        <v>47</v>
      </c>
      <c r="E19" s="55" t="str">
        <f>VLOOKUP($D19,[1]Listas!$E$2:$F$11,2,FALSE)</f>
        <v>ObjUno</v>
      </c>
      <c r="F19" s="138" t="s">
        <v>48</v>
      </c>
      <c r="G19" s="145" t="s">
        <v>49</v>
      </c>
      <c r="H19" s="138" t="s">
        <v>80</v>
      </c>
      <c r="I19" s="140" t="s">
        <v>51</v>
      </c>
      <c r="J19" s="138" t="s">
        <v>52</v>
      </c>
      <c r="K19" s="126" t="s">
        <v>84</v>
      </c>
      <c r="L19" s="126" t="s">
        <v>85</v>
      </c>
      <c r="M19" s="126" t="s">
        <v>86</v>
      </c>
      <c r="N19" s="127" t="s">
        <v>56</v>
      </c>
      <c r="O19" s="127" t="s">
        <v>57</v>
      </c>
      <c r="P19" s="128">
        <v>44577</v>
      </c>
      <c r="Q19" s="128">
        <v>44742</v>
      </c>
      <c r="R19" s="131">
        <v>800000000</v>
      </c>
      <c r="S19" s="33" t="s">
        <v>58</v>
      </c>
      <c r="T19" s="33">
        <v>50</v>
      </c>
      <c r="U19" s="30"/>
      <c r="V19" s="30" t="s">
        <v>58</v>
      </c>
      <c r="W19" s="30"/>
      <c r="X19" s="30"/>
      <c r="Y19" s="30"/>
      <c r="Z19" s="30"/>
      <c r="AA19" s="30"/>
      <c r="AB19" s="30"/>
      <c r="AC19" s="30"/>
      <c r="AD19" s="30"/>
      <c r="AE19" s="30"/>
      <c r="AF19" s="30"/>
      <c r="AG19" s="30"/>
      <c r="AH19" s="30"/>
      <c r="AI19" s="30"/>
      <c r="AJ19" s="30"/>
      <c r="AK19" s="34"/>
      <c r="AL19" s="34" t="s">
        <v>58</v>
      </c>
      <c r="AM19" s="34"/>
      <c r="AN19" s="30"/>
      <c r="AO19" s="30" t="s">
        <v>58</v>
      </c>
      <c r="AP19" s="30"/>
      <c r="AQ19" s="30"/>
      <c r="AR19" s="30"/>
      <c r="AS19" s="30"/>
      <c r="AT19" s="30"/>
      <c r="AU19" s="30"/>
      <c r="AV19" s="30"/>
      <c r="AW19" s="30"/>
      <c r="AX19" s="30"/>
      <c r="AY19" s="30"/>
      <c r="AZ19" s="30"/>
      <c r="BA19" s="34" t="s">
        <v>49</v>
      </c>
      <c r="BB19" s="55" t="str">
        <f>VLOOKUP($BA19,[1]Listas!$L$2:$M$8,2,FALSE)</f>
        <v>NA</v>
      </c>
      <c r="BC19" s="34" t="s">
        <v>49</v>
      </c>
      <c r="BD19" s="34" t="s">
        <v>49</v>
      </c>
      <c r="BE19" s="34" t="s">
        <v>52</v>
      </c>
      <c r="BF19" s="34" t="str">
        <f>VLOOKUP($BE19,[1]Listas!$AA$1:$AB$10,2,FALSE)</f>
        <v>DAF</v>
      </c>
      <c r="BG19" s="34" t="s">
        <v>59</v>
      </c>
      <c r="BH19" s="39"/>
      <c r="BI19" s="39"/>
      <c r="BJ19" s="39"/>
      <c r="BK19" s="39"/>
      <c r="BL19" s="39"/>
      <c r="BM19" s="39"/>
      <c r="BN19" s="39"/>
      <c r="BO19" s="39"/>
      <c r="BP19" s="39"/>
      <c r="BQ19" s="39"/>
      <c r="BR19" s="39"/>
      <c r="BS19" s="39"/>
      <c r="BT19" s="39"/>
      <c r="BU19" s="39"/>
      <c r="BV19" s="39"/>
      <c r="BW19" s="39"/>
      <c r="BX19" s="39"/>
      <c r="BY19" s="39"/>
      <c r="BZ19" s="39"/>
      <c r="CA19" s="39"/>
    </row>
    <row r="20" spans="1:79" s="54" customFormat="1" ht="89.25">
      <c r="A20" s="35"/>
      <c r="B20" s="34" t="s">
        <v>46</v>
      </c>
      <c r="C20" s="55" t="str">
        <f>VLOOKUP($B20,[1]Listas!$A$2:$B$5,2,FALSE)</f>
        <v>PerUno</v>
      </c>
      <c r="D20" s="34" t="s">
        <v>47</v>
      </c>
      <c r="E20" s="55" t="str">
        <f>VLOOKUP($D20,[1]Listas!$E$2:$F$11,2,FALSE)</f>
        <v>ObjUno</v>
      </c>
      <c r="F20" s="138" t="s">
        <v>48</v>
      </c>
      <c r="G20" s="145" t="s">
        <v>49</v>
      </c>
      <c r="H20" s="138" t="s">
        <v>87</v>
      </c>
      <c r="I20" s="140" t="s">
        <v>51</v>
      </c>
      <c r="J20" s="138" t="s">
        <v>52</v>
      </c>
      <c r="K20" s="126" t="s">
        <v>88</v>
      </c>
      <c r="L20" s="126" t="s">
        <v>82</v>
      </c>
      <c r="M20" s="126" t="s">
        <v>83</v>
      </c>
      <c r="N20" s="127" t="s">
        <v>56</v>
      </c>
      <c r="O20" s="127" t="s">
        <v>57</v>
      </c>
      <c r="P20" s="128">
        <v>44577</v>
      </c>
      <c r="Q20" s="128">
        <v>44607</v>
      </c>
      <c r="R20" s="132"/>
      <c r="S20" s="58"/>
      <c r="T20" s="33">
        <v>50</v>
      </c>
      <c r="U20" s="30"/>
      <c r="V20" s="30"/>
      <c r="W20" s="30"/>
      <c r="X20" s="30"/>
      <c r="Y20" s="30"/>
      <c r="Z20" s="30"/>
      <c r="AA20" s="30"/>
      <c r="AB20" s="30"/>
      <c r="AC20" s="30"/>
      <c r="AD20" s="30"/>
      <c r="AE20" s="30"/>
      <c r="AF20" s="30"/>
      <c r="AG20" s="30"/>
      <c r="AH20" s="30"/>
      <c r="AI20" s="30"/>
      <c r="AJ20" s="30"/>
      <c r="AK20" s="34"/>
      <c r="AL20" s="34" t="s">
        <v>58</v>
      </c>
      <c r="AM20" s="34"/>
      <c r="AN20" s="30"/>
      <c r="AO20" s="30"/>
      <c r="AP20" s="30"/>
      <c r="AQ20" s="30"/>
      <c r="AR20" s="30"/>
      <c r="AS20" s="30"/>
      <c r="AT20" s="30"/>
      <c r="AU20" s="30"/>
      <c r="AV20" s="30"/>
      <c r="AW20" s="30"/>
      <c r="AX20" s="30"/>
      <c r="AY20" s="30"/>
      <c r="AZ20" s="30"/>
      <c r="BA20" s="34" t="s">
        <v>49</v>
      </c>
      <c r="BB20" s="55" t="str">
        <f>VLOOKUP($BA20,[1]Listas!$L$2:$M$8,2,FALSE)</f>
        <v>NA</v>
      </c>
      <c r="BC20" s="34" t="s">
        <v>49</v>
      </c>
      <c r="BD20" s="34" t="s">
        <v>49</v>
      </c>
      <c r="BE20" s="34" t="s">
        <v>52</v>
      </c>
      <c r="BF20" s="34" t="str">
        <f>VLOOKUP($BE20,[1]Listas!$AA$1:$AB$10,2,FALSE)</f>
        <v>DAF</v>
      </c>
      <c r="BG20" s="34" t="s">
        <v>59</v>
      </c>
      <c r="BH20" s="39"/>
      <c r="BI20" s="39"/>
      <c r="BJ20" s="39"/>
      <c r="BK20" s="39"/>
      <c r="BL20" s="39"/>
      <c r="BM20" s="39"/>
      <c r="BN20" s="39"/>
      <c r="BO20" s="39"/>
      <c r="BP20" s="39"/>
      <c r="BQ20" s="39"/>
      <c r="BR20" s="39"/>
      <c r="BS20" s="39"/>
      <c r="BT20" s="39"/>
      <c r="BU20" s="39"/>
      <c r="BV20" s="39"/>
      <c r="BW20" s="39"/>
      <c r="BX20" s="39"/>
      <c r="BY20" s="39"/>
      <c r="BZ20" s="39"/>
      <c r="CA20" s="39"/>
    </row>
    <row r="21" spans="1:79" s="54" customFormat="1" ht="83.65" customHeight="1">
      <c r="A21" s="35"/>
      <c r="B21" s="34" t="s">
        <v>46</v>
      </c>
      <c r="C21" s="55" t="str">
        <f>VLOOKUP($B21,[1]Listas!$A$2:$B$5,2,FALSE)</f>
        <v>PerUno</v>
      </c>
      <c r="D21" s="34" t="s">
        <v>47</v>
      </c>
      <c r="E21" s="55" t="str">
        <f>VLOOKUP($D21,[1]Listas!$E$2:$F$11,2,FALSE)</f>
        <v>ObjUno</v>
      </c>
      <c r="F21" s="138" t="s">
        <v>48</v>
      </c>
      <c r="G21" s="145" t="s">
        <v>49</v>
      </c>
      <c r="H21" s="138" t="s">
        <v>87</v>
      </c>
      <c r="I21" s="140" t="s">
        <v>51</v>
      </c>
      <c r="J21" s="138" t="s">
        <v>52</v>
      </c>
      <c r="K21" s="126" t="s">
        <v>89</v>
      </c>
      <c r="L21" s="126" t="s">
        <v>85</v>
      </c>
      <c r="M21" s="126" t="s">
        <v>86</v>
      </c>
      <c r="N21" s="127" t="s">
        <v>56</v>
      </c>
      <c r="O21" s="127" t="s">
        <v>57</v>
      </c>
      <c r="P21" s="128">
        <v>44577</v>
      </c>
      <c r="Q21" s="128">
        <v>44635</v>
      </c>
      <c r="R21" s="132">
        <v>1200000000</v>
      </c>
      <c r="S21" s="33" t="s">
        <v>58</v>
      </c>
      <c r="T21" s="61">
        <v>50</v>
      </c>
      <c r="U21" s="30"/>
      <c r="V21" s="30" t="s">
        <v>58</v>
      </c>
      <c r="W21" s="30"/>
      <c r="X21" s="30"/>
      <c r="Y21" s="30"/>
      <c r="Z21" s="30"/>
      <c r="AA21" s="30"/>
      <c r="AB21" s="30"/>
      <c r="AC21" s="30"/>
      <c r="AD21" s="30"/>
      <c r="AE21" s="30"/>
      <c r="AF21" s="30"/>
      <c r="AG21" s="30"/>
      <c r="AH21" s="30"/>
      <c r="AI21" s="30"/>
      <c r="AJ21" s="30"/>
      <c r="AK21" s="34"/>
      <c r="AL21" s="34" t="s">
        <v>58</v>
      </c>
      <c r="AM21" s="34"/>
      <c r="AN21" s="30"/>
      <c r="AO21" s="30" t="s">
        <v>58</v>
      </c>
      <c r="AP21" s="30"/>
      <c r="AQ21" s="30"/>
      <c r="AR21" s="30"/>
      <c r="AS21" s="30"/>
      <c r="AT21" s="30"/>
      <c r="AU21" s="30"/>
      <c r="AV21" s="30"/>
      <c r="AW21" s="30"/>
      <c r="AX21" s="30"/>
      <c r="AY21" s="30"/>
      <c r="AZ21" s="30"/>
      <c r="BA21" s="34" t="s">
        <v>49</v>
      </c>
      <c r="BB21" s="55" t="str">
        <f>VLOOKUP($BA21,[1]Listas!$L$2:$M$8,2,FALSE)</f>
        <v>NA</v>
      </c>
      <c r="BC21" s="34" t="s">
        <v>49</v>
      </c>
      <c r="BD21" s="34" t="s">
        <v>49</v>
      </c>
      <c r="BE21" s="34" t="s">
        <v>52</v>
      </c>
      <c r="BF21" s="34" t="str">
        <f>VLOOKUP($BE21,[1]Listas!$AA$1:$AB$10,2,FALSE)</f>
        <v>DAF</v>
      </c>
      <c r="BG21" s="34" t="s">
        <v>59</v>
      </c>
      <c r="BH21" s="39"/>
      <c r="BI21" s="39"/>
      <c r="BJ21" s="39"/>
      <c r="BK21" s="39"/>
      <c r="BL21" s="39"/>
      <c r="BM21" s="39"/>
      <c r="BN21" s="39"/>
      <c r="BO21" s="39"/>
      <c r="BP21" s="39"/>
      <c r="BQ21" s="39"/>
      <c r="BR21" s="39"/>
      <c r="BS21" s="39"/>
      <c r="BT21" s="39"/>
      <c r="BU21" s="39"/>
      <c r="BV21" s="39"/>
      <c r="BW21" s="39"/>
      <c r="BX21" s="39"/>
      <c r="BY21" s="39"/>
      <c r="BZ21" s="39"/>
      <c r="CA21" s="39"/>
    </row>
    <row r="22" spans="1:79" s="54" customFormat="1" ht="83.65" customHeight="1">
      <c r="A22" s="35"/>
      <c r="B22" s="34" t="s">
        <v>46</v>
      </c>
      <c r="C22" s="55" t="str">
        <f>VLOOKUP($B22,[1]Listas!$A$2:$B$5,2,FALSE)</f>
        <v>PerUno</v>
      </c>
      <c r="D22" s="34" t="s">
        <v>47</v>
      </c>
      <c r="E22" s="55" t="str">
        <f>VLOOKUP($D22,[1]Listas!$E$2:$F$11,2,FALSE)</f>
        <v>ObjUno</v>
      </c>
      <c r="F22" s="138" t="s">
        <v>48</v>
      </c>
      <c r="G22" s="145" t="s">
        <v>90</v>
      </c>
      <c r="H22" s="138" t="s">
        <v>91</v>
      </c>
      <c r="I22" s="140" t="s">
        <v>51</v>
      </c>
      <c r="J22" s="138" t="s">
        <v>52</v>
      </c>
      <c r="K22" s="126" t="s">
        <v>92</v>
      </c>
      <c r="L22" s="126" t="s">
        <v>93</v>
      </c>
      <c r="M22" s="126" t="s">
        <v>94</v>
      </c>
      <c r="N22" s="133" t="s">
        <v>95</v>
      </c>
      <c r="O22" s="134" t="s">
        <v>96</v>
      </c>
      <c r="P22" s="135">
        <v>44593</v>
      </c>
      <c r="Q22" s="135">
        <v>44742</v>
      </c>
      <c r="R22" s="132">
        <v>750000000</v>
      </c>
      <c r="S22" s="32" t="s">
        <v>58</v>
      </c>
      <c r="T22" s="32">
        <v>80</v>
      </c>
      <c r="U22" s="32"/>
      <c r="V22" s="32"/>
      <c r="W22" s="32" t="s">
        <v>58</v>
      </c>
      <c r="X22" s="32"/>
      <c r="Y22" s="32"/>
      <c r="Z22" s="32" t="s">
        <v>58</v>
      </c>
      <c r="AA22" s="32"/>
      <c r="AB22" s="32"/>
      <c r="AC22" s="32"/>
      <c r="AD22" s="32"/>
      <c r="AE22" s="32"/>
      <c r="AF22" s="32"/>
      <c r="AG22" s="32"/>
      <c r="AH22" s="32"/>
      <c r="AI22" s="32"/>
      <c r="AJ22" s="32"/>
      <c r="AK22" s="34"/>
      <c r="AL22" s="34"/>
      <c r="AM22" s="34"/>
      <c r="AN22" s="32"/>
      <c r="AO22" s="30" t="s">
        <v>58</v>
      </c>
      <c r="AP22" s="32"/>
      <c r="AQ22" s="32"/>
      <c r="AR22" s="32" t="s">
        <v>58</v>
      </c>
      <c r="AS22" s="32"/>
      <c r="AT22" s="32"/>
      <c r="AU22" s="32"/>
      <c r="AV22" s="32"/>
      <c r="AW22" s="32"/>
      <c r="AX22" s="32"/>
      <c r="AY22" s="32"/>
      <c r="AZ22" s="32"/>
      <c r="BA22" s="34" t="s">
        <v>49</v>
      </c>
      <c r="BB22" s="55" t="str">
        <f>VLOOKUP($BA22,[1]Listas!$L$2:$M$8,2,FALSE)</f>
        <v>NA</v>
      </c>
      <c r="BC22" s="34" t="s">
        <v>49</v>
      </c>
      <c r="BD22" s="34" t="s">
        <v>49</v>
      </c>
      <c r="BE22" s="34" t="s">
        <v>52</v>
      </c>
      <c r="BF22" s="34" t="str">
        <f>VLOOKUP($BE22,[1]Listas!$AA$1:$AB$10,2,FALSE)</f>
        <v>DAF</v>
      </c>
      <c r="BG22" s="34" t="s">
        <v>97</v>
      </c>
      <c r="BH22" s="39"/>
      <c r="BI22" s="39"/>
      <c r="BJ22" s="39"/>
      <c r="BK22" s="39"/>
      <c r="BL22" s="39"/>
      <c r="BM22" s="39"/>
      <c r="BN22" s="39"/>
      <c r="BO22" s="39"/>
      <c r="BP22" s="39"/>
      <c r="BQ22" s="39"/>
      <c r="BR22" s="39"/>
      <c r="BS22" s="39"/>
      <c r="BT22" s="39"/>
      <c r="BU22" s="39"/>
      <c r="BV22" s="39"/>
      <c r="BW22" s="39"/>
      <c r="BX22" s="39"/>
      <c r="BY22" s="39"/>
      <c r="BZ22" s="39"/>
      <c r="CA22" s="39"/>
    </row>
    <row r="23" spans="1:79" s="54" customFormat="1" ht="83.65" customHeight="1">
      <c r="A23" s="35"/>
      <c r="B23" s="63" t="s">
        <v>46</v>
      </c>
      <c r="C23" s="64" t="str">
        <f>VLOOKUP($B23,[1]Listas!$A$2:$B$5,2,FALSE)</f>
        <v>PerUno</v>
      </c>
      <c r="D23" s="63" t="s">
        <v>47</v>
      </c>
      <c r="E23" s="64" t="str">
        <f>VLOOKUP($D23,[1]Listas!$E$2:$F$11,2,FALSE)</f>
        <v>ObjUno</v>
      </c>
      <c r="F23" s="204" t="s">
        <v>48</v>
      </c>
      <c r="G23" s="145" t="s">
        <v>90</v>
      </c>
      <c r="H23" s="138" t="s">
        <v>91</v>
      </c>
      <c r="I23" s="140" t="s">
        <v>51</v>
      </c>
      <c r="J23" s="138" t="s">
        <v>52</v>
      </c>
      <c r="K23" s="126" t="s">
        <v>98</v>
      </c>
      <c r="L23" s="126" t="s">
        <v>99</v>
      </c>
      <c r="M23" s="126" t="s">
        <v>100</v>
      </c>
      <c r="N23" s="133" t="s">
        <v>95</v>
      </c>
      <c r="O23" s="134" t="s">
        <v>96</v>
      </c>
      <c r="P23" s="136">
        <v>44682</v>
      </c>
      <c r="Q23" s="136">
        <v>44773</v>
      </c>
      <c r="R23" s="132"/>
      <c r="S23" s="32"/>
      <c r="T23" s="32">
        <v>10</v>
      </c>
      <c r="U23" s="32"/>
      <c r="V23" s="32"/>
      <c r="W23" s="32" t="s">
        <v>58</v>
      </c>
      <c r="X23" s="32"/>
      <c r="Y23" s="32"/>
      <c r="Z23" s="32" t="s">
        <v>58</v>
      </c>
      <c r="AA23" s="32"/>
      <c r="AB23" s="32"/>
      <c r="AC23" s="32"/>
      <c r="AD23" s="32"/>
      <c r="AE23" s="32"/>
      <c r="AF23" s="32"/>
      <c r="AG23" s="32"/>
      <c r="AH23" s="32" t="s">
        <v>58</v>
      </c>
      <c r="AI23" s="32"/>
      <c r="AJ23" s="32"/>
      <c r="AK23" s="34"/>
      <c r="AL23" s="34"/>
      <c r="AM23" s="34"/>
      <c r="AN23" s="32"/>
      <c r="AO23" s="32"/>
      <c r="AP23" s="32"/>
      <c r="AQ23" s="32"/>
      <c r="AR23" s="32" t="s">
        <v>58</v>
      </c>
      <c r="AS23" s="32"/>
      <c r="AT23" s="32"/>
      <c r="AU23" s="32"/>
      <c r="AV23" s="32"/>
      <c r="AW23" s="32"/>
      <c r="AX23" s="32"/>
      <c r="AY23" s="32"/>
      <c r="AZ23" s="32"/>
      <c r="BA23" s="34" t="s">
        <v>49</v>
      </c>
      <c r="BB23" s="55" t="str">
        <f>VLOOKUP($BA23,[1]Listas!$L$2:$M$8,2,FALSE)</f>
        <v>NA</v>
      </c>
      <c r="BC23" s="34" t="s">
        <v>49</v>
      </c>
      <c r="BD23" s="34" t="s">
        <v>49</v>
      </c>
      <c r="BE23" s="34" t="s">
        <v>52</v>
      </c>
      <c r="BF23" s="34" t="str">
        <f>VLOOKUP($BE23,[1]Listas!$AA$1:$AB$10,2,FALSE)</f>
        <v>DAF</v>
      </c>
      <c r="BG23" s="34" t="s">
        <v>97</v>
      </c>
      <c r="BH23" s="39"/>
      <c r="BI23" s="39"/>
      <c r="BJ23" s="39"/>
      <c r="BK23" s="39"/>
      <c r="BL23" s="39"/>
      <c r="BM23" s="39"/>
      <c r="BN23" s="39"/>
      <c r="BO23" s="39"/>
      <c r="BP23" s="39"/>
      <c r="BQ23" s="39"/>
      <c r="BR23" s="39"/>
      <c r="BS23" s="39"/>
      <c r="BT23" s="39"/>
      <c r="BU23" s="39"/>
      <c r="BV23" s="39"/>
      <c r="BW23" s="39"/>
      <c r="BX23" s="39"/>
      <c r="BY23" s="39"/>
      <c r="BZ23" s="39"/>
      <c r="CA23" s="39"/>
    </row>
    <row r="24" spans="1:79" s="54" customFormat="1" ht="83.65" customHeight="1">
      <c r="A24" s="35"/>
      <c r="B24" s="63" t="s">
        <v>46</v>
      </c>
      <c r="C24" s="64" t="str">
        <f>VLOOKUP($B24,[1]Listas!$A$2:$B$5,2,FALSE)</f>
        <v>PerUno</v>
      </c>
      <c r="D24" s="63" t="s">
        <v>47</v>
      </c>
      <c r="E24" s="64" t="str">
        <f>VLOOKUP($D24,[1]Listas!$E$2:$F$11,2,FALSE)</f>
        <v>ObjUno</v>
      </c>
      <c r="F24" s="204" t="s">
        <v>48</v>
      </c>
      <c r="G24" s="145" t="s">
        <v>90</v>
      </c>
      <c r="H24" s="138" t="s">
        <v>91</v>
      </c>
      <c r="I24" s="140" t="s">
        <v>51</v>
      </c>
      <c r="J24" s="138" t="s">
        <v>52</v>
      </c>
      <c r="K24" s="205" t="s">
        <v>101</v>
      </c>
      <c r="L24" s="126" t="s">
        <v>102</v>
      </c>
      <c r="M24" s="126" t="s">
        <v>103</v>
      </c>
      <c r="N24" s="133" t="s">
        <v>95</v>
      </c>
      <c r="O24" s="134" t="s">
        <v>96</v>
      </c>
      <c r="P24" s="136">
        <v>44713</v>
      </c>
      <c r="Q24" s="136">
        <v>44926</v>
      </c>
      <c r="R24" s="132"/>
      <c r="S24" s="32"/>
      <c r="T24" s="32">
        <v>10</v>
      </c>
      <c r="U24" s="32"/>
      <c r="V24" s="32"/>
      <c r="W24" s="32" t="s">
        <v>58</v>
      </c>
      <c r="X24" s="32"/>
      <c r="Y24" s="32"/>
      <c r="Z24" s="32" t="s">
        <v>58</v>
      </c>
      <c r="AA24" s="32"/>
      <c r="AB24" s="32"/>
      <c r="AC24" s="32"/>
      <c r="AD24" s="32"/>
      <c r="AE24" s="32"/>
      <c r="AF24" s="32"/>
      <c r="AG24" s="32"/>
      <c r="AH24" s="32" t="s">
        <v>58</v>
      </c>
      <c r="AI24" s="32"/>
      <c r="AJ24" s="32"/>
      <c r="AK24" s="34"/>
      <c r="AL24" s="34"/>
      <c r="AM24" s="34"/>
      <c r="AN24" s="32"/>
      <c r="AO24" s="32"/>
      <c r="AP24" s="32"/>
      <c r="AQ24" s="32"/>
      <c r="AR24" s="32" t="s">
        <v>58</v>
      </c>
      <c r="AS24" s="32"/>
      <c r="AT24" s="32"/>
      <c r="AU24" s="32"/>
      <c r="AV24" s="32"/>
      <c r="AW24" s="32"/>
      <c r="AX24" s="32"/>
      <c r="AY24" s="32"/>
      <c r="AZ24" s="32"/>
      <c r="BA24" s="34" t="s">
        <v>49</v>
      </c>
      <c r="BB24" s="55" t="str">
        <f>VLOOKUP($BA24,[1]Listas!$L$2:$M$8,2,FALSE)</f>
        <v>NA</v>
      </c>
      <c r="BC24" s="34" t="s">
        <v>49</v>
      </c>
      <c r="BD24" s="34" t="s">
        <v>49</v>
      </c>
      <c r="BE24" s="34" t="s">
        <v>52</v>
      </c>
      <c r="BF24" s="34" t="str">
        <f>VLOOKUP($BE24,[1]Listas!$AA$1:$AB$10,2,FALSE)</f>
        <v>DAF</v>
      </c>
      <c r="BG24" s="34" t="s">
        <v>97</v>
      </c>
      <c r="BH24" s="39"/>
      <c r="BI24" s="39"/>
      <c r="BJ24" s="39"/>
      <c r="BK24" s="39"/>
      <c r="BL24" s="39"/>
      <c r="BM24" s="39"/>
      <c r="BN24" s="39"/>
      <c r="BO24" s="39"/>
      <c r="BP24" s="39"/>
      <c r="BQ24" s="39"/>
      <c r="BR24" s="39"/>
      <c r="BS24" s="39"/>
      <c r="BT24" s="39"/>
      <c r="BU24" s="39"/>
      <c r="BV24" s="39"/>
      <c r="BW24" s="39"/>
      <c r="BX24" s="39"/>
      <c r="BY24" s="39"/>
      <c r="BZ24" s="39"/>
      <c r="CA24" s="39"/>
    </row>
    <row r="25" spans="1:79" s="54" customFormat="1" ht="83.65" customHeight="1">
      <c r="A25" s="35"/>
      <c r="B25" s="63" t="s">
        <v>46</v>
      </c>
      <c r="C25" s="64" t="str">
        <f>VLOOKUP($B25,[1]Listas!$A$2:$B$5,2,FALSE)</f>
        <v>PerUno</v>
      </c>
      <c r="D25" s="63" t="s">
        <v>47</v>
      </c>
      <c r="E25" s="64" t="str">
        <f>VLOOKUP($D25,[1]Listas!$E$2:$F$11,2,FALSE)</f>
        <v>ObjUno</v>
      </c>
      <c r="F25" s="204" t="s">
        <v>48</v>
      </c>
      <c r="G25" s="145" t="s">
        <v>49</v>
      </c>
      <c r="H25" s="169" t="s">
        <v>104</v>
      </c>
      <c r="I25" s="140" t="s">
        <v>51</v>
      </c>
      <c r="J25" s="138" t="s">
        <v>52</v>
      </c>
      <c r="K25" s="137" t="s">
        <v>105</v>
      </c>
      <c r="L25" s="137" t="s">
        <v>106</v>
      </c>
      <c r="M25" s="137" t="s">
        <v>107</v>
      </c>
      <c r="N25" s="133" t="s">
        <v>95</v>
      </c>
      <c r="O25" s="134" t="s">
        <v>96</v>
      </c>
      <c r="P25" s="136">
        <v>44562</v>
      </c>
      <c r="Q25" s="136">
        <v>44666</v>
      </c>
      <c r="R25" s="132"/>
      <c r="S25" s="32"/>
      <c r="T25" s="32">
        <v>25</v>
      </c>
      <c r="U25" s="32"/>
      <c r="V25" s="32"/>
      <c r="W25" s="32" t="s">
        <v>58</v>
      </c>
      <c r="X25" s="32"/>
      <c r="Y25" s="32"/>
      <c r="Z25" s="32"/>
      <c r="AA25" s="32"/>
      <c r="AB25" s="32"/>
      <c r="AC25" s="32"/>
      <c r="AD25" s="32"/>
      <c r="AE25" s="32"/>
      <c r="AF25" s="32"/>
      <c r="AG25" s="32"/>
      <c r="AH25" s="32" t="s">
        <v>58</v>
      </c>
      <c r="AI25" s="32"/>
      <c r="AJ25" s="32"/>
      <c r="AK25" s="34"/>
      <c r="AL25" s="34"/>
      <c r="AM25" s="34"/>
      <c r="AN25" s="32"/>
      <c r="AO25" s="32"/>
      <c r="AP25" s="32"/>
      <c r="AQ25" s="32"/>
      <c r="AR25" s="32" t="s">
        <v>58</v>
      </c>
      <c r="AS25" s="32" t="s">
        <v>58</v>
      </c>
      <c r="AT25" s="32" t="s">
        <v>58</v>
      </c>
      <c r="AU25" s="32" t="s">
        <v>58</v>
      </c>
      <c r="AV25" s="32"/>
      <c r="AW25" s="32"/>
      <c r="AX25" s="32"/>
      <c r="AY25" s="32"/>
      <c r="AZ25" s="32"/>
      <c r="BA25" s="34" t="s">
        <v>49</v>
      </c>
      <c r="BB25" s="55" t="str">
        <f>VLOOKUP($BA25,[1]Listas!$L$2:$M$8,2,FALSE)</f>
        <v>NA</v>
      </c>
      <c r="BC25" s="34" t="s">
        <v>49</v>
      </c>
      <c r="BD25" s="34" t="s">
        <v>49</v>
      </c>
      <c r="BE25" s="34" t="s">
        <v>52</v>
      </c>
      <c r="BF25" s="34" t="str">
        <f>VLOOKUP($BE25,[1]Listas!$AA$1:$AB$10,2,FALSE)</f>
        <v>DAF</v>
      </c>
      <c r="BG25" s="34" t="s">
        <v>97</v>
      </c>
      <c r="BH25" s="39"/>
      <c r="BI25" s="39"/>
      <c r="BJ25" s="39"/>
      <c r="BK25" s="39"/>
      <c r="BL25" s="39"/>
      <c r="BM25" s="39"/>
      <c r="BN25" s="39"/>
      <c r="BO25" s="39"/>
      <c r="BP25" s="39"/>
      <c r="BQ25" s="39"/>
      <c r="BR25" s="39"/>
      <c r="BS25" s="39"/>
      <c r="BT25" s="39"/>
      <c r="BU25" s="39"/>
      <c r="BV25" s="39"/>
      <c r="BW25" s="39"/>
      <c r="BX25" s="39"/>
      <c r="BY25" s="39"/>
      <c r="BZ25" s="39"/>
      <c r="CA25" s="39"/>
    </row>
    <row r="26" spans="1:79" s="54" customFormat="1" ht="83.65" customHeight="1">
      <c r="A26" s="35"/>
      <c r="B26" s="63" t="s">
        <v>46</v>
      </c>
      <c r="C26" s="64" t="str">
        <f>VLOOKUP($B26,[1]Listas!$A$2:$B$5,2,FALSE)</f>
        <v>PerUno</v>
      </c>
      <c r="D26" s="63" t="s">
        <v>47</v>
      </c>
      <c r="E26" s="64" t="str">
        <f>VLOOKUP($D26,[1]Listas!$E$2:$F$11,2,FALSE)</f>
        <v>ObjUno</v>
      </c>
      <c r="F26" s="204" t="s">
        <v>48</v>
      </c>
      <c r="G26" s="145" t="s">
        <v>49</v>
      </c>
      <c r="H26" s="169" t="s">
        <v>104</v>
      </c>
      <c r="I26" s="140" t="s">
        <v>51</v>
      </c>
      <c r="J26" s="138" t="s">
        <v>52</v>
      </c>
      <c r="K26" s="137" t="s">
        <v>108</v>
      </c>
      <c r="L26" s="137" t="s">
        <v>109</v>
      </c>
      <c r="M26" s="137" t="s">
        <v>107</v>
      </c>
      <c r="N26" s="133" t="s">
        <v>95</v>
      </c>
      <c r="O26" s="134" t="s">
        <v>96</v>
      </c>
      <c r="P26" s="136">
        <v>44652</v>
      </c>
      <c r="Q26" s="136">
        <v>44757</v>
      </c>
      <c r="R26" s="132"/>
      <c r="S26" s="32"/>
      <c r="T26" s="32">
        <v>25</v>
      </c>
      <c r="U26" s="32"/>
      <c r="V26" s="32"/>
      <c r="W26" s="32" t="s">
        <v>58</v>
      </c>
      <c r="X26" s="32"/>
      <c r="Y26" s="32"/>
      <c r="Z26" s="32"/>
      <c r="AA26" s="32"/>
      <c r="AB26" s="32"/>
      <c r="AC26" s="32"/>
      <c r="AD26" s="32"/>
      <c r="AE26" s="32"/>
      <c r="AF26" s="32"/>
      <c r="AG26" s="32"/>
      <c r="AH26" s="32" t="s">
        <v>58</v>
      </c>
      <c r="AI26" s="32"/>
      <c r="AJ26" s="32"/>
      <c r="AK26" s="34"/>
      <c r="AL26" s="34"/>
      <c r="AM26" s="34"/>
      <c r="AN26" s="32"/>
      <c r="AO26" s="32"/>
      <c r="AP26" s="32"/>
      <c r="AQ26" s="32"/>
      <c r="AR26" s="32" t="s">
        <v>58</v>
      </c>
      <c r="AS26" s="32" t="s">
        <v>58</v>
      </c>
      <c r="AT26" s="32" t="s">
        <v>58</v>
      </c>
      <c r="AU26" s="32" t="s">
        <v>58</v>
      </c>
      <c r="AV26" s="32"/>
      <c r="AW26" s="32"/>
      <c r="AX26" s="32"/>
      <c r="AY26" s="32"/>
      <c r="AZ26" s="32"/>
      <c r="BA26" s="34" t="s">
        <v>49</v>
      </c>
      <c r="BB26" s="55" t="str">
        <f>VLOOKUP($BA26,[1]Listas!$L$2:$M$8,2,FALSE)</f>
        <v>NA</v>
      </c>
      <c r="BC26" s="34" t="s">
        <v>49</v>
      </c>
      <c r="BD26" s="34" t="s">
        <v>49</v>
      </c>
      <c r="BE26" s="34" t="s">
        <v>52</v>
      </c>
      <c r="BF26" s="34" t="str">
        <f>VLOOKUP($BE26,[1]Listas!$AA$1:$AB$10,2,FALSE)</f>
        <v>DAF</v>
      </c>
      <c r="BG26" s="34" t="s">
        <v>97</v>
      </c>
      <c r="BH26" s="39"/>
      <c r="BI26" s="39"/>
      <c r="BJ26" s="39"/>
      <c r="BK26" s="39"/>
      <c r="BL26" s="39"/>
      <c r="BM26" s="39"/>
      <c r="BN26" s="39"/>
      <c r="BO26" s="39"/>
      <c r="BP26" s="39"/>
      <c r="BQ26" s="39"/>
      <c r="BR26" s="39"/>
      <c r="BS26" s="39"/>
      <c r="BT26" s="39"/>
      <c r="BU26" s="39"/>
      <c r="BV26" s="39"/>
      <c r="BW26" s="39"/>
      <c r="BX26" s="39"/>
      <c r="BY26" s="39"/>
      <c r="BZ26" s="39"/>
      <c r="CA26" s="39"/>
    </row>
    <row r="27" spans="1:79" s="54" customFormat="1" ht="83.65" customHeight="1">
      <c r="A27" s="35"/>
      <c r="B27" s="63" t="s">
        <v>46</v>
      </c>
      <c r="C27" s="64" t="str">
        <f>VLOOKUP($B27,[1]Listas!$A$2:$B$5,2,FALSE)</f>
        <v>PerUno</v>
      </c>
      <c r="D27" s="63" t="s">
        <v>47</v>
      </c>
      <c r="E27" s="64" t="str">
        <f>VLOOKUP($D27,[1]Listas!$E$2:$F$11,2,FALSE)</f>
        <v>ObjUno</v>
      </c>
      <c r="F27" s="204" t="s">
        <v>48</v>
      </c>
      <c r="G27" s="145" t="s">
        <v>49</v>
      </c>
      <c r="H27" s="169" t="s">
        <v>104</v>
      </c>
      <c r="I27" s="140" t="s">
        <v>51</v>
      </c>
      <c r="J27" s="138" t="s">
        <v>52</v>
      </c>
      <c r="K27" s="137" t="s">
        <v>110</v>
      </c>
      <c r="L27" s="137" t="s">
        <v>111</v>
      </c>
      <c r="M27" s="137" t="s">
        <v>107</v>
      </c>
      <c r="N27" s="133" t="s">
        <v>95</v>
      </c>
      <c r="O27" s="134" t="s">
        <v>96</v>
      </c>
      <c r="P27" s="136">
        <v>44743</v>
      </c>
      <c r="Q27" s="136">
        <v>44849</v>
      </c>
      <c r="R27" s="132"/>
      <c r="S27" s="32"/>
      <c r="T27" s="32">
        <v>25</v>
      </c>
      <c r="U27" s="32"/>
      <c r="V27" s="32"/>
      <c r="W27" s="32" t="s">
        <v>58</v>
      </c>
      <c r="X27" s="32"/>
      <c r="Y27" s="32"/>
      <c r="Z27" s="32"/>
      <c r="AA27" s="32"/>
      <c r="AB27" s="32"/>
      <c r="AC27" s="32"/>
      <c r="AD27" s="32"/>
      <c r="AE27" s="32"/>
      <c r="AF27" s="32"/>
      <c r="AG27" s="32"/>
      <c r="AH27" s="32" t="s">
        <v>58</v>
      </c>
      <c r="AI27" s="32"/>
      <c r="AJ27" s="32"/>
      <c r="AK27" s="34"/>
      <c r="AL27" s="34"/>
      <c r="AM27" s="34"/>
      <c r="AN27" s="32"/>
      <c r="AO27" s="32"/>
      <c r="AP27" s="32"/>
      <c r="AQ27" s="32"/>
      <c r="AR27" s="32" t="s">
        <v>58</v>
      </c>
      <c r="AS27" s="32" t="s">
        <v>58</v>
      </c>
      <c r="AT27" s="32" t="s">
        <v>58</v>
      </c>
      <c r="AU27" s="32" t="s">
        <v>58</v>
      </c>
      <c r="AV27" s="32"/>
      <c r="AW27" s="32"/>
      <c r="AX27" s="32"/>
      <c r="AY27" s="32"/>
      <c r="AZ27" s="32"/>
      <c r="BA27" s="34" t="s">
        <v>49</v>
      </c>
      <c r="BB27" s="55" t="str">
        <f>VLOOKUP($BA27,[1]Listas!$L$2:$M$8,2,FALSE)</f>
        <v>NA</v>
      </c>
      <c r="BC27" s="34" t="s">
        <v>49</v>
      </c>
      <c r="BD27" s="34" t="s">
        <v>49</v>
      </c>
      <c r="BE27" s="34" t="s">
        <v>52</v>
      </c>
      <c r="BF27" s="34" t="str">
        <f>VLOOKUP($BE27,[1]Listas!$AA$1:$AB$10,2,FALSE)</f>
        <v>DAF</v>
      </c>
      <c r="BG27" s="34" t="s">
        <v>97</v>
      </c>
      <c r="BH27" s="39"/>
      <c r="BI27" s="39"/>
      <c r="BJ27" s="39"/>
      <c r="BK27" s="39"/>
      <c r="BL27" s="39"/>
      <c r="BM27" s="39"/>
      <c r="BN27" s="39"/>
      <c r="BO27" s="39"/>
      <c r="BP27" s="39"/>
      <c r="BQ27" s="39"/>
      <c r="BR27" s="39"/>
      <c r="BS27" s="39"/>
      <c r="BT27" s="39"/>
      <c r="BU27" s="39"/>
      <c r="BV27" s="39"/>
      <c r="BW27" s="39"/>
      <c r="BX27" s="39"/>
      <c r="BY27" s="39"/>
      <c r="BZ27" s="39"/>
      <c r="CA27" s="39"/>
    </row>
    <row r="28" spans="1:79" s="54" customFormat="1" ht="83.65" customHeight="1">
      <c r="A28" s="35"/>
      <c r="B28" s="63" t="s">
        <v>46</v>
      </c>
      <c r="C28" s="64" t="str">
        <f>VLOOKUP($B28,[1]Listas!$A$2:$B$5,2,FALSE)</f>
        <v>PerUno</v>
      </c>
      <c r="D28" s="63" t="s">
        <v>47</v>
      </c>
      <c r="E28" s="64" t="str">
        <f>VLOOKUP($D28,[1]Listas!$E$2:$F$11,2,FALSE)</f>
        <v>ObjUno</v>
      </c>
      <c r="F28" s="204" t="s">
        <v>48</v>
      </c>
      <c r="G28" s="145" t="s">
        <v>49</v>
      </c>
      <c r="H28" s="169" t="s">
        <v>104</v>
      </c>
      <c r="I28" s="140" t="s">
        <v>51</v>
      </c>
      <c r="J28" s="138" t="s">
        <v>52</v>
      </c>
      <c r="K28" s="137" t="s">
        <v>112</v>
      </c>
      <c r="L28" s="137" t="s">
        <v>113</v>
      </c>
      <c r="M28" s="137" t="s">
        <v>107</v>
      </c>
      <c r="N28" s="133" t="s">
        <v>95</v>
      </c>
      <c r="O28" s="134" t="s">
        <v>96</v>
      </c>
      <c r="P28" s="136">
        <v>44835</v>
      </c>
      <c r="Q28" s="136">
        <v>44926</v>
      </c>
      <c r="R28" s="132"/>
      <c r="S28" s="32"/>
      <c r="T28" s="32">
        <v>25</v>
      </c>
      <c r="U28" s="32"/>
      <c r="V28" s="32"/>
      <c r="W28" s="32" t="s">
        <v>58</v>
      </c>
      <c r="X28" s="32"/>
      <c r="Y28" s="32"/>
      <c r="Z28" s="32"/>
      <c r="AA28" s="32"/>
      <c r="AB28" s="32"/>
      <c r="AC28" s="32"/>
      <c r="AD28" s="32"/>
      <c r="AE28" s="32"/>
      <c r="AF28" s="32"/>
      <c r="AG28" s="32"/>
      <c r="AH28" s="32" t="s">
        <v>58</v>
      </c>
      <c r="AI28" s="32"/>
      <c r="AJ28" s="32"/>
      <c r="AK28" s="34"/>
      <c r="AL28" s="34"/>
      <c r="AM28" s="34"/>
      <c r="AN28" s="32"/>
      <c r="AO28" s="32"/>
      <c r="AP28" s="32"/>
      <c r="AQ28" s="32"/>
      <c r="AR28" s="32" t="s">
        <v>58</v>
      </c>
      <c r="AS28" s="32" t="s">
        <v>58</v>
      </c>
      <c r="AT28" s="32" t="s">
        <v>58</v>
      </c>
      <c r="AU28" s="32" t="s">
        <v>58</v>
      </c>
      <c r="AV28" s="32"/>
      <c r="AW28" s="32"/>
      <c r="AX28" s="32"/>
      <c r="AY28" s="32"/>
      <c r="AZ28" s="32"/>
      <c r="BA28" s="34" t="s">
        <v>49</v>
      </c>
      <c r="BB28" s="55" t="str">
        <f>VLOOKUP($BA28,[1]Listas!$L$2:$M$8,2,FALSE)</f>
        <v>NA</v>
      </c>
      <c r="BC28" s="34" t="s">
        <v>49</v>
      </c>
      <c r="BD28" s="34" t="s">
        <v>49</v>
      </c>
      <c r="BE28" s="34" t="s">
        <v>52</v>
      </c>
      <c r="BF28" s="34" t="str">
        <f>VLOOKUP($BE28,[1]Listas!$AA$1:$AB$10,2,FALSE)</f>
        <v>DAF</v>
      </c>
      <c r="BG28" s="34" t="s">
        <v>97</v>
      </c>
      <c r="BH28" s="39"/>
      <c r="BI28" s="39"/>
      <c r="BJ28" s="39"/>
      <c r="BK28" s="39"/>
      <c r="BL28" s="39"/>
      <c r="BM28" s="39"/>
      <c r="BN28" s="39"/>
      <c r="BO28" s="39"/>
      <c r="BP28" s="39"/>
      <c r="BQ28" s="39"/>
      <c r="BR28" s="39"/>
      <c r="BS28" s="39"/>
      <c r="BT28" s="39"/>
      <c r="BU28" s="39"/>
      <c r="BV28" s="39"/>
      <c r="BW28" s="39"/>
      <c r="BX28" s="39"/>
      <c r="BY28" s="39"/>
      <c r="BZ28" s="39"/>
      <c r="CA28" s="39"/>
    </row>
    <row r="29" spans="1:79" s="54" customFormat="1" ht="83.65" customHeight="1">
      <c r="A29" s="35"/>
      <c r="B29" s="63" t="s">
        <v>46</v>
      </c>
      <c r="C29" s="64" t="str">
        <f>VLOOKUP($B29,[1]Listas!$A$2:$B$5,2,FALSE)</f>
        <v>PerUno</v>
      </c>
      <c r="D29" s="63" t="s">
        <v>47</v>
      </c>
      <c r="E29" s="64" t="str">
        <f>VLOOKUP($D29,[1]Listas!$E$2:$F$11,2,FALSE)</f>
        <v>ObjUno</v>
      </c>
      <c r="F29" s="204" t="s">
        <v>48</v>
      </c>
      <c r="G29" s="206" t="s">
        <v>49</v>
      </c>
      <c r="H29" s="138" t="s">
        <v>114</v>
      </c>
      <c r="I29" s="140" t="s">
        <v>51</v>
      </c>
      <c r="J29" s="138" t="s">
        <v>52</v>
      </c>
      <c r="K29" s="138" t="s">
        <v>115</v>
      </c>
      <c r="L29" s="138" t="s">
        <v>116</v>
      </c>
      <c r="M29" s="138" t="s">
        <v>117</v>
      </c>
      <c r="N29" s="133" t="s">
        <v>95</v>
      </c>
      <c r="O29" s="134" t="s">
        <v>96</v>
      </c>
      <c r="P29" s="136">
        <v>44593</v>
      </c>
      <c r="Q29" s="136">
        <v>44834</v>
      </c>
      <c r="R29" s="132"/>
      <c r="S29" s="32"/>
      <c r="T29" s="32">
        <v>75</v>
      </c>
      <c r="U29" s="32"/>
      <c r="V29" s="32"/>
      <c r="W29" s="32" t="s">
        <v>58</v>
      </c>
      <c r="X29" s="32"/>
      <c r="Y29" s="32"/>
      <c r="Z29" s="32"/>
      <c r="AA29" s="32"/>
      <c r="AB29" s="32"/>
      <c r="AC29" s="32"/>
      <c r="AD29" s="32"/>
      <c r="AE29" s="32"/>
      <c r="AF29" s="32"/>
      <c r="AG29" s="32"/>
      <c r="AH29" s="32"/>
      <c r="AI29" s="32"/>
      <c r="AJ29" s="32"/>
      <c r="AK29" s="34"/>
      <c r="AL29" s="34"/>
      <c r="AM29" s="34"/>
      <c r="AN29" s="32"/>
      <c r="AO29" s="32"/>
      <c r="AP29" s="32"/>
      <c r="AQ29" s="32"/>
      <c r="AR29" s="32" t="s">
        <v>58</v>
      </c>
      <c r="AS29" s="32"/>
      <c r="AT29" s="32"/>
      <c r="AU29" s="32"/>
      <c r="AV29" s="32"/>
      <c r="AW29" s="32"/>
      <c r="AX29" s="32"/>
      <c r="AY29" s="32"/>
      <c r="AZ29" s="32"/>
      <c r="BA29" s="34" t="s">
        <v>49</v>
      </c>
      <c r="BB29" s="55" t="str">
        <f>VLOOKUP($BA29,[1]Listas!$L$2:$M$8,2,FALSE)</f>
        <v>NA</v>
      </c>
      <c r="BC29" s="34" t="s">
        <v>49</v>
      </c>
      <c r="BD29" s="34" t="s">
        <v>49</v>
      </c>
      <c r="BE29" s="34" t="s">
        <v>52</v>
      </c>
      <c r="BF29" s="34" t="str">
        <f>VLOOKUP($BE29,[1]Listas!$AA$1:$AB$10,2,FALSE)</f>
        <v>DAF</v>
      </c>
      <c r="BG29" s="34" t="s">
        <v>97</v>
      </c>
      <c r="BH29" s="39"/>
      <c r="BI29" s="39"/>
      <c r="BJ29" s="39"/>
      <c r="BK29" s="39"/>
      <c r="BL29" s="39"/>
      <c r="BM29" s="39"/>
      <c r="BN29" s="39"/>
      <c r="BO29" s="39"/>
      <c r="BP29" s="39"/>
      <c r="BQ29" s="39"/>
      <c r="BR29" s="39"/>
      <c r="BS29" s="39"/>
      <c r="BT29" s="39"/>
      <c r="BU29" s="39"/>
      <c r="BV29" s="39"/>
      <c r="BW29" s="39"/>
      <c r="BX29" s="39"/>
      <c r="BY29" s="39"/>
      <c r="BZ29" s="39"/>
      <c r="CA29" s="39"/>
    </row>
    <row r="30" spans="1:79" s="54" customFormat="1" ht="83.65" customHeight="1">
      <c r="A30" s="35"/>
      <c r="B30" s="63" t="s">
        <v>46</v>
      </c>
      <c r="C30" s="64" t="str">
        <f>VLOOKUP($B30,[1]Listas!$A$2:$B$5,2,FALSE)</f>
        <v>PerUno</v>
      </c>
      <c r="D30" s="63" t="s">
        <v>47</v>
      </c>
      <c r="E30" s="64" t="str">
        <f>VLOOKUP($D30,[1]Listas!$E$2:$F$11,2,FALSE)</f>
        <v>ObjUno</v>
      </c>
      <c r="F30" s="204" t="s">
        <v>48</v>
      </c>
      <c r="G30" s="145" t="s">
        <v>49</v>
      </c>
      <c r="H30" s="138" t="s">
        <v>114</v>
      </c>
      <c r="I30" s="140" t="s">
        <v>51</v>
      </c>
      <c r="J30" s="138" t="s">
        <v>52</v>
      </c>
      <c r="K30" s="138" t="s">
        <v>118</v>
      </c>
      <c r="L30" s="138" t="s">
        <v>119</v>
      </c>
      <c r="M30" s="138" t="s">
        <v>120</v>
      </c>
      <c r="N30" s="133" t="s">
        <v>95</v>
      </c>
      <c r="O30" s="134" t="s">
        <v>96</v>
      </c>
      <c r="P30" s="136">
        <v>44835</v>
      </c>
      <c r="Q30" s="136">
        <v>44926</v>
      </c>
      <c r="R30" s="132"/>
      <c r="S30" s="32"/>
      <c r="T30" s="66">
        <v>25</v>
      </c>
      <c r="U30" s="32"/>
      <c r="V30" s="32"/>
      <c r="W30" s="32" t="s">
        <v>58</v>
      </c>
      <c r="X30" s="32"/>
      <c r="Y30" s="32"/>
      <c r="Z30" s="32"/>
      <c r="AA30" s="32"/>
      <c r="AB30" s="32"/>
      <c r="AC30" s="32"/>
      <c r="AD30" s="32"/>
      <c r="AE30" s="32"/>
      <c r="AF30" s="32"/>
      <c r="AG30" s="32"/>
      <c r="AH30" s="32"/>
      <c r="AI30" s="32"/>
      <c r="AJ30" s="32"/>
      <c r="AK30" s="34"/>
      <c r="AL30" s="34"/>
      <c r="AM30" s="34"/>
      <c r="AN30" s="32"/>
      <c r="AO30" s="32"/>
      <c r="AP30" s="32"/>
      <c r="AQ30" s="32"/>
      <c r="AR30" s="32" t="s">
        <v>58</v>
      </c>
      <c r="AS30" s="32"/>
      <c r="AT30" s="32"/>
      <c r="AU30" s="32"/>
      <c r="AV30" s="32"/>
      <c r="AW30" s="32"/>
      <c r="AX30" s="32"/>
      <c r="AY30" s="32"/>
      <c r="AZ30" s="32"/>
      <c r="BA30" s="34" t="s">
        <v>49</v>
      </c>
      <c r="BB30" s="55" t="str">
        <f>VLOOKUP($BA30,[1]Listas!$L$2:$M$8,2,FALSE)</f>
        <v>NA</v>
      </c>
      <c r="BC30" s="34" t="s">
        <v>49</v>
      </c>
      <c r="BD30" s="34" t="s">
        <v>49</v>
      </c>
      <c r="BE30" s="34" t="s">
        <v>52</v>
      </c>
      <c r="BF30" s="34" t="str">
        <f>VLOOKUP($BE30,[1]Listas!$AA$1:$AB$10,2,FALSE)</f>
        <v>DAF</v>
      </c>
      <c r="BG30" s="34" t="s">
        <v>97</v>
      </c>
      <c r="BH30" s="39"/>
      <c r="BI30" s="39"/>
      <c r="BJ30" s="39"/>
      <c r="BK30" s="39"/>
      <c r="BL30" s="39"/>
      <c r="BM30" s="39"/>
      <c r="BN30" s="39"/>
      <c r="BO30" s="39"/>
      <c r="BP30" s="39"/>
      <c r="BQ30" s="39"/>
      <c r="BR30" s="39"/>
      <c r="BS30" s="39"/>
      <c r="BT30" s="39"/>
      <c r="BU30" s="39"/>
      <c r="BV30" s="39"/>
      <c r="BW30" s="39"/>
      <c r="BX30" s="39"/>
      <c r="BY30" s="39"/>
      <c r="BZ30" s="39"/>
      <c r="CA30" s="39"/>
    </row>
    <row r="31" spans="1:79" s="54" customFormat="1" ht="83.65" customHeight="1">
      <c r="A31" s="35"/>
      <c r="B31" s="63" t="s">
        <v>46</v>
      </c>
      <c r="C31" s="64" t="str">
        <f>VLOOKUP($B31,[1]Listas!$A$2:$B$5,2,FALSE)</f>
        <v>PerUno</v>
      </c>
      <c r="D31" s="63" t="s">
        <v>121</v>
      </c>
      <c r="E31" s="64" t="str">
        <f>VLOOKUP($D31,[1]Listas!$E$2:$F$11,2,FALSE)</f>
        <v>ObjDos</v>
      </c>
      <c r="F31" s="204" t="s">
        <v>122</v>
      </c>
      <c r="G31" s="145" t="s">
        <v>49</v>
      </c>
      <c r="H31" s="143" t="s">
        <v>123</v>
      </c>
      <c r="I31" s="140" t="s">
        <v>51</v>
      </c>
      <c r="J31" s="138" t="s">
        <v>52</v>
      </c>
      <c r="K31" s="138" t="s">
        <v>124</v>
      </c>
      <c r="L31" s="138" t="s">
        <v>125</v>
      </c>
      <c r="M31" s="138" t="s">
        <v>126</v>
      </c>
      <c r="N31" s="133" t="s">
        <v>95</v>
      </c>
      <c r="O31" s="139" t="s">
        <v>127</v>
      </c>
      <c r="P31" s="136">
        <v>44562</v>
      </c>
      <c r="Q31" s="136">
        <v>44681</v>
      </c>
      <c r="R31" s="132"/>
      <c r="S31" s="32"/>
      <c r="T31" s="66">
        <v>30</v>
      </c>
      <c r="U31" s="32"/>
      <c r="V31" s="32"/>
      <c r="W31" s="32"/>
      <c r="X31" s="32"/>
      <c r="Y31" s="32"/>
      <c r="Z31" s="32"/>
      <c r="AA31" s="32"/>
      <c r="AB31" s="32"/>
      <c r="AC31" s="32"/>
      <c r="AD31" s="32"/>
      <c r="AE31" s="32"/>
      <c r="AF31" s="32"/>
      <c r="AG31" s="32"/>
      <c r="AH31" s="32" t="s">
        <v>58</v>
      </c>
      <c r="AI31" s="32"/>
      <c r="AJ31" s="32"/>
      <c r="AK31" s="34"/>
      <c r="AL31" s="34"/>
      <c r="AM31" s="34"/>
      <c r="AN31" s="32"/>
      <c r="AO31" s="32"/>
      <c r="AP31" s="32"/>
      <c r="AQ31" s="32"/>
      <c r="AR31" s="32" t="s">
        <v>58</v>
      </c>
      <c r="AS31" s="32"/>
      <c r="AT31" s="32"/>
      <c r="AU31" s="32"/>
      <c r="AV31" s="32"/>
      <c r="AW31" s="32"/>
      <c r="AX31" s="32"/>
      <c r="AY31" s="32"/>
      <c r="AZ31" s="32"/>
      <c r="BA31" s="34" t="s">
        <v>49</v>
      </c>
      <c r="BB31" s="55" t="str">
        <f>VLOOKUP($BA31,[1]Listas!$L$2:$M$8,2,FALSE)</f>
        <v>NA</v>
      </c>
      <c r="BC31" s="34" t="s">
        <v>49</v>
      </c>
      <c r="BD31" s="34" t="s">
        <v>49</v>
      </c>
      <c r="BE31" s="34" t="s">
        <v>52</v>
      </c>
      <c r="BF31" s="34" t="str">
        <f>VLOOKUP($BE31,[1]Listas!$AA$1:$AB$10,2,FALSE)</f>
        <v>DAF</v>
      </c>
      <c r="BG31" s="34" t="s">
        <v>97</v>
      </c>
      <c r="BH31" s="39"/>
      <c r="BI31" s="39"/>
      <c r="BJ31" s="39"/>
      <c r="BK31" s="39"/>
      <c r="BL31" s="39"/>
      <c r="BM31" s="39"/>
      <c r="BN31" s="39"/>
      <c r="BO31" s="39"/>
      <c r="BP31" s="39"/>
      <c r="BQ31" s="39"/>
      <c r="BR31" s="39"/>
      <c r="BS31" s="39"/>
      <c r="BT31" s="39"/>
      <c r="BU31" s="39"/>
      <c r="BV31" s="39"/>
      <c r="BW31" s="39"/>
      <c r="BX31" s="39"/>
      <c r="BY31" s="39"/>
      <c r="BZ31" s="39"/>
      <c r="CA31" s="39"/>
    </row>
    <row r="32" spans="1:79" s="54" customFormat="1" ht="83.65" customHeight="1">
      <c r="A32" s="35"/>
      <c r="B32" s="63" t="s">
        <v>46</v>
      </c>
      <c r="C32" s="64" t="str">
        <f>VLOOKUP($B32,[1]Listas!$A$2:$B$5,2,FALSE)</f>
        <v>PerUno</v>
      </c>
      <c r="D32" s="63" t="s">
        <v>121</v>
      </c>
      <c r="E32" s="64" t="str">
        <f>VLOOKUP($D32,[1]Listas!$E$2:$F$11,2,FALSE)</f>
        <v>ObjDos</v>
      </c>
      <c r="F32" s="204" t="s">
        <v>122</v>
      </c>
      <c r="G32" s="145" t="s">
        <v>49</v>
      </c>
      <c r="H32" s="143" t="s">
        <v>123</v>
      </c>
      <c r="I32" s="207" t="s">
        <v>51</v>
      </c>
      <c r="J32" s="138" t="s">
        <v>52</v>
      </c>
      <c r="K32" s="138" t="s">
        <v>128</v>
      </c>
      <c r="L32" s="138" t="s">
        <v>129</v>
      </c>
      <c r="M32" s="138" t="s">
        <v>130</v>
      </c>
      <c r="N32" s="133" t="s">
        <v>95</v>
      </c>
      <c r="O32" s="133" t="s">
        <v>96</v>
      </c>
      <c r="P32" s="136">
        <v>44593</v>
      </c>
      <c r="Q32" s="136">
        <v>44681</v>
      </c>
      <c r="R32" s="132"/>
      <c r="S32" s="32"/>
      <c r="T32" s="66">
        <v>30</v>
      </c>
      <c r="U32" s="32"/>
      <c r="V32" s="32"/>
      <c r="W32" s="32"/>
      <c r="X32" s="32"/>
      <c r="Y32" s="32"/>
      <c r="Z32" s="32"/>
      <c r="AA32" s="32"/>
      <c r="AB32" s="32"/>
      <c r="AC32" s="32"/>
      <c r="AD32" s="32"/>
      <c r="AE32" s="32"/>
      <c r="AF32" s="32"/>
      <c r="AG32" s="32"/>
      <c r="AH32" s="32" t="s">
        <v>58</v>
      </c>
      <c r="AI32" s="32"/>
      <c r="AJ32" s="32"/>
      <c r="AK32" s="34"/>
      <c r="AL32" s="34"/>
      <c r="AM32" s="34"/>
      <c r="AN32" s="32"/>
      <c r="AO32" s="32"/>
      <c r="AP32" s="32"/>
      <c r="AQ32" s="32"/>
      <c r="AR32" s="32" t="s">
        <v>58</v>
      </c>
      <c r="AS32" s="32"/>
      <c r="AT32" s="32"/>
      <c r="AU32" s="32"/>
      <c r="AV32" s="32"/>
      <c r="AW32" s="32"/>
      <c r="AX32" s="32"/>
      <c r="AY32" s="32"/>
      <c r="AZ32" s="32"/>
      <c r="BA32" s="34" t="s">
        <v>49</v>
      </c>
      <c r="BB32" s="55" t="str">
        <f>VLOOKUP($BA32,[1]Listas!$L$2:$M$8,2,FALSE)</f>
        <v>NA</v>
      </c>
      <c r="BC32" s="34" t="s">
        <v>49</v>
      </c>
      <c r="BD32" s="34" t="s">
        <v>49</v>
      </c>
      <c r="BE32" s="34" t="s">
        <v>52</v>
      </c>
      <c r="BF32" s="34" t="str">
        <f>VLOOKUP($BE32,[1]Listas!$AA$1:$AB$10,2,FALSE)</f>
        <v>DAF</v>
      </c>
      <c r="BG32" s="34" t="s">
        <v>97</v>
      </c>
      <c r="BH32" s="39"/>
      <c r="BI32" s="39"/>
      <c r="BJ32" s="39"/>
      <c r="BK32" s="39"/>
      <c r="BL32" s="39"/>
      <c r="BM32" s="39"/>
      <c r="BN32" s="39"/>
      <c r="BO32" s="39"/>
      <c r="BP32" s="39"/>
      <c r="BQ32" s="39"/>
      <c r="BR32" s="39"/>
      <c r="BS32" s="39"/>
      <c r="BT32" s="39"/>
      <c r="BU32" s="39"/>
      <c r="BV32" s="39"/>
      <c r="BW32" s="39"/>
      <c r="BX32" s="39"/>
      <c r="BY32" s="39"/>
      <c r="BZ32" s="39"/>
      <c r="CA32" s="39"/>
    </row>
    <row r="33" spans="1:79" s="54" customFormat="1" ht="83.65" customHeight="1">
      <c r="A33" s="35"/>
      <c r="B33" s="63" t="s">
        <v>46</v>
      </c>
      <c r="C33" s="64" t="str">
        <f>VLOOKUP($B33,[1]Listas!$A$2:$B$5,2,FALSE)</f>
        <v>PerUno</v>
      </c>
      <c r="D33" s="63" t="s">
        <v>121</v>
      </c>
      <c r="E33" s="64" t="str">
        <f>VLOOKUP($D33,[1]Listas!$E$2:$F$11,2,FALSE)</f>
        <v>ObjDos</v>
      </c>
      <c r="F33" s="204" t="s">
        <v>122</v>
      </c>
      <c r="G33" s="145" t="s">
        <v>49</v>
      </c>
      <c r="H33" s="143" t="s">
        <v>123</v>
      </c>
      <c r="I33" s="207" t="s">
        <v>51</v>
      </c>
      <c r="J33" s="138" t="s">
        <v>52</v>
      </c>
      <c r="K33" s="138" t="s">
        <v>131</v>
      </c>
      <c r="L33" s="140" t="s">
        <v>132</v>
      </c>
      <c r="M33" s="138" t="s">
        <v>133</v>
      </c>
      <c r="N33" s="133" t="s">
        <v>95</v>
      </c>
      <c r="O33" s="133" t="s">
        <v>96</v>
      </c>
      <c r="P33" s="136">
        <v>44682</v>
      </c>
      <c r="Q33" s="136">
        <v>44915</v>
      </c>
      <c r="R33" s="132"/>
      <c r="S33" s="32"/>
      <c r="T33" s="67">
        <v>40</v>
      </c>
      <c r="U33" s="32"/>
      <c r="V33" s="32"/>
      <c r="W33" s="32"/>
      <c r="X33" s="32"/>
      <c r="Y33" s="32"/>
      <c r="Z33" s="32"/>
      <c r="AA33" s="32"/>
      <c r="AB33" s="32"/>
      <c r="AC33" s="32"/>
      <c r="AD33" s="32"/>
      <c r="AE33" s="32"/>
      <c r="AF33" s="32"/>
      <c r="AG33" s="32"/>
      <c r="AH33" s="32" t="s">
        <v>58</v>
      </c>
      <c r="AI33" s="32"/>
      <c r="AJ33" s="32"/>
      <c r="AK33" s="34"/>
      <c r="AL33" s="34"/>
      <c r="AM33" s="34"/>
      <c r="AN33" s="32"/>
      <c r="AO33" s="32"/>
      <c r="AP33" s="32"/>
      <c r="AQ33" s="32"/>
      <c r="AR33" s="32" t="s">
        <v>58</v>
      </c>
      <c r="AS33" s="32"/>
      <c r="AT33" s="32"/>
      <c r="AU33" s="32"/>
      <c r="AV33" s="32"/>
      <c r="AW33" s="32"/>
      <c r="AX33" s="32"/>
      <c r="AY33" s="32"/>
      <c r="AZ33" s="32"/>
      <c r="BA33" s="34" t="s">
        <v>49</v>
      </c>
      <c r="BB33" s="55" t="str">
        <f>VLOOKUP($BA33,[1]Listas!$L$2:$M$8,2,FALSE)</f>
        <v>NA</v>
      </c>
      <c r="BC33" s="34" t="s">
        <v>49</v>
      </c>
      <c r="BD33" s="34" t="s">
        <v>49</v>
      </c>
      <c r="BE33" s="34" t="s">
        <v>52</v>
      </c>
      <c r="BF33" s="34" t="str">
        <f>VLOOKUP($BE33,[1]Listas!$AA$1:$AB$10,2,FALSE)</f>
        <v>DAF</v>
      </c>
      <c r="BG33" s="34" t="s">
        <v>97</v>
      </c>
      <c r="BH33" s="39"/>
      <c r="BI33" s="39"/>
      <c r="BJ33" s="39"/>
      <c r="BK33" s="39"/>
      <c r="BL33" s="39"/>
      <c r="BM33" s="39"/>
      <c r="BN33" s="39"/>
      <c r="BO33" s="39"/>
      <c r="BP33" s="39"/>
      <c r="BQ33" s="39"/>
      <c r="BR33" s="39"/>
      <c r="BS33" s="39"/>
      <c r="BT33" s="39"/>
      <c r="BU33" s="39"/>
      <c r="BV33" s="39"/>
      <c r="BW33" s="39"/>
      <c r="BX33" s="39"/>
      <c r="BY33" s="39"/>
      <c r="BZ33" s="39"/>
      <c r="CA33" s="39"/>
    </row>
    <row r="34" spans="1:79" s="54" customFormat="1" ht="83.65" customHeight="1">
      <c r="A34" s="35"/>
      <c r="B34" s="63" t="s">
        <v>46</v>
      </c>
      <c r="C34" s="64" t="str">
        <f>VLOOKUP($B34,[1]Listas!$A$2:$B$5,2,FALSE)</f>
        <v>PerUno</v>
      </c>
      <c r="D34" s="63" t="s">
        <v>47</v>
      </c>
      <c r="E34" s="64" t="str">
        <f>VLOOKUP($D34,[1]Listas!$E$2:$F$11,2,FALSE)</f>
        <v>ObjUno</v>
      </c>
      <c r="F34" s="204" t="s">
        <v>48</v>
      </c>
      <c r="G34" s="145" t="s">
        <v>49</v>
      </c>
      <c r="H34" s="138" t="s">
        <v>134</v>
      </c>
      <c r="I34" s="140" t="s">
        <v>51</v>
      </c>
      <c r="J34" s="138" t="s">
        <v>52</v>
      </c>
      <c r="K34" s="138" t="s">
        <v>135</v>
      </c>
      <c r="L34" s="138" t="s">
        <v>136</v>
      </c>
      <c r="M34" s="138" t="s">
        <v>137</v>
      </c>
      <c r="N34" s="141" t="s">
        <v>95</v>
      </c>
      <c r="O34" s="132" t="s">
        <v>96</v>
      </c>
      <c r="P34" s="142">
        <v>44593</v>
      </c>
      <c r="Q34" s="136">
        <v>44681</v>
      </c>
      <c r="R34" s="133"/>
      <c r="S34" s="32"/>
      <c r="T34" s="68">
        <v>50</v>
      </c>
      <c r="U34" s="32"/>
      <c r="V34" s="32"/>
      <c r="W34" s="32"/>
      <c r="X34" s="32" t="s">
        <v>58</v>
      </c>
      <c r="Y34" s="32" t="s">
        <v>58</v>
      </c>
      <c r="Z34" s="32"/>
      <c r="AA34" s="32"/>
      <c r="AB34" s="32"/>
      <c r="AC34" s="32"/>
      <c r="AD34" s="32"/>
      <c r="AE34" s="32"/>
      <c r="AF34" s="32"/>
      <c r="AG34" s="32"/>
      <c r="AH34" s="32"/>
      <c r="AI34" s="32"/>
      <c r="AJ34" s="32"/>
      <c r="AK34" s="34"/>
      <c r="AL34" s="34"/>
      <c r="AM34" s="34"/>
      <c r="AN34" s="32"/>
      <c r="AO34" s="32"/>
      <c r="AP34" s="32"/>
      <c r="AQ34" s="32"/>
      <c r="AR34" s="32" t="s">
        <v>58</v>
      </c>
      <c r="AS34" s="32"/>
      <c r="AT34" s="32"/>
      <c r="AU34" s="32"/>
      <c r="AV34" s="32" t="s">
        <v>58</v>
      </c>
      <c r="AW34" s="32"/>
      <c r="AX34" s="34"/>
      <c r="AY34" s="34"/>
      <c r="AZ34" s="34"/>
      <c r="BA34" s="34" t="s">
        <v>138</v>
      </c>
      <c r="BB34" s="55" t="str">
        <f>VLOOKUP($BA34,[1]Listas!$L$2:$M$8,2,FALSE)</f>
        <v>ComSeis</v>
      </c>
      <c r="BC34" s="34" t="s">
        <v>49</v>
      </c>
      <c r="BD34" s="34" t="s">
        <v>49</v>
      </c>
      <c r="BE34" s="34" t="s">
        <v>52</v>
      </c>
      <c r="BF34" s="34" t="str">
        <f>VLOOKUP($BE34,[1]Listas!$AA$1:$AB$10,2,FALSE)</f>
        <v>DAF</v>
      </c>
      <c r="BG34" s="34" t="s">
        <v>97</v>
      </c>
      <c r="BH34" s="39"/>
      <c r="BI34" s="39"/>
      <c r="BJ34" s="39"/>
      <c r="BK34" s="39"/>
      <c r="BL34" s="39"/>
      <c r="BM34" s="39"/>
      <c r="BN34" s="39"/>
      <c r="BO34" s="39"/>
      <c r="BP34" s="39"/>
      <c r="BQ34" s="39"/>
      <c r="BR34" s="39"/>
      <c r="BS34" s="39"/>
      <c r="BT34" s="39"/>
      <c r="BU34" s="39"/>
      <c r="BV34" s="39"/>
      <c r="BW34" s="39"/>
      <c r="BX34" s="39"/>
      <c r="BY34" s="39"/>
      <c r="BZ34" s="39"/>
      <c r="CA34" s="39"/>
    </row>
    <row r="35" spans="1:79" s="54" customFormat="1" ht="83.65" customHeight="1">
      <c r="A35" s="35"/>
      <c r="B35" s="63" t="s">
        <v>46</v>
      </c>
      <c r="C35" s="64" t="str">
        <f>VLOOKUP($B35,[1]Listas!$A$2:$B$5,2,FALSE)</f>
        <v>PerUno</v>
      </c>
      <c r="D35" s="63" t="s">
        <v>47</v>
      </c>
      <c r="E35" s="64" t="str">
        <f>VLOOKUP($D35,[1]Listas!$E$2:$F$11,2,FALSE)</f>
        <v>ObjUno</v>
      </c>
      <c r="F35" s="204" t="s">
        <v>48</v>
      </c>
      <c r="G35" s="206" t="s">
        <v>49</v>
      </c>
      <c r="H35" s="143" t="s">
        <v>134</v>
      </c>
      <c r="I35" s="165" t="s">
        <v>51</v>
      </c>
      <c r="J35" s="130" t="s">
        <v>52</v>
      </c>
      <c r="K35" s="143" t="s">
        <v>139</v>
      </c>
      <c r="L35" s="143" t="s">
        <v>140</v>
      </c>
      <c r="M35" s="130" t="s">
        <v>141</v>
      </c>
      <c r="N35" s="144" t="s">
        <v>95</v>
      </c>
      <c r="O35" s="144" t="s">
        <v>96</v>
      </c>
      <c r="P35" s="142">
        <v>44682</v>
      </c>
      <c r="Q35" s="142">
        <v>44804</v>
      </c>
      <c r="R35" s="132"/>
      <c r="S35" s="32"/>
      <c r="T35" s="67">
        <v>50</v>
      </c>
      <c r="U35" s="32"/>
      <c r="V35" s="32"/>
      <c r="W35" s="32"/>
      <c r="X35" s="32" t="s">
        <v>58</v>
      </c>
      <c r="Y35" s="32" t="s">
        <v>58</v>
      </c>
      <c r="Z35" s="32"/>
      <c r="AA35" s="32"/>
      <c r="AB35" s="32"/>
      <c r="AC35" s="32"/>
      <c r="AD35" s="32"/>
      <c r="AE35" s="32"/>
      <c r="AF35" s="32"/>
      <c r="AG35" s="32"/>
      <c r="AH35" s="32"/>
      <c r="AI35" s="32"/>
      <c r="AJ35" s="32"/>
      <c r="AK35" s="34"/>
      <c r="AL35" s="34"/>
      <c r="AM35" s="34"/>
      <c r="AN35" s="32"/>
      <c r="AO35" s="32"/>
      <c r="AP35" s="32"/>
      <c r="AQ35" s="32"/>
      <c r="AR35" s="32" t="s">
        <v>58</v>
      </c>
      <c r="AS35" s="32"/>
      <c r="AT35" s="32"/>
      <c r="AU35" s="32"/>
      <c r="AV35" s="32" t="s">
        <v>58</v>
      </c>
      <c r="AW35" s="32"/>
      <c r="AX35" s="32"/>
      <c r="AY35" s="32"/>
      <c r="AZ35" s="32"/>
      <c r="BA35" s="34" t="s">
        <v>138</v>
      </c>
      <c r="BB35" s="55" t="str">
        <f>VLOOKUP($BA35,[1]Listas!$L$2:$M$8,2,FALSE)</f>
        <v>ComSeis</v>
      </c>
      <c r="BC35" s="34" t="s">
        <v>49</v>
      </c>
      <c r="BD35" s="34" t="s">
        <v>49</v>
      </c>
      <c r="BE35" s="34" t="s">
        <v>52</v>
      </c>
      <c r="BF35" s="34" t="str">
        <f>VLOOKUP($BE35,[1]Listas!$AA$1:$AB$10,2,FALSE)</f>
        <v>DAF</v>
      </c>
      <c r="BG35" s="34" t="s">
        <v>97</v>
      </c>
      <c r="BH35" s="39"/>
      <c r="BI35" s="39"/>
      <c r="BJ35" s="39"/>
      <c r="BK35" s="39"/>
      <c r="BL35" s="39"/>
      <c r="BM35" s="39"/>
      <c r="BN35" s="39"/>
      <c r="BO35" s="39"/>
      <c r="BP35" s="39"/>
      <c r="BQ35" s="39"/>
      <c r="BR35" s="39"/>
      <c r="BS35" s="39"/>
      <c r="BT35" s="39"/>
      <c r="BU35" s="39"/>
      <c r="BV35" s="39"/>
      <c r="BW35" s="39"/>
      <c r="BX35" s="39"/>
      <c r="BY35" s="39"/>
      <c r="BZ35" s="39"/>
      <c r="CA35" s="39"/>
    </row>
    <row r="36" spans="1:79" s="54" customFormat="1" ht="83.65" customHeight="1">
      <c r="A36" s="35"/>
      <c r="B36" s="63" t="s">
        <v>46</v>
      </c>
      <c r="C36" s="64" t="str">
        <f>VLOOKUP($B36,[1]Listas!$A$2:$B$5,2,FALSE)</f>
        <v>PerUno</v>
      </c>
      <c r="D36" s="63" t="s">
        <v>47</v>
      </c>
      <c r="E36" s="64" t="str">
        <f>VLOOKUP($D36,[1]Listas!$E$2:$F$11,2,FALSE)</f>
        <v>ObjUno</v>
      </c>
      <c r="F36" s="204" t="s">
        <v>48</v>
      </c>
      <c r="G36" s="206" t="s">
        <v>49</v>
      </c>
      <c r="H36" s="137" t="s">
        <v>142</v>
      </c>
      <c r="I36" s="207" t="s">
        <v>51</v>
      </c>
      <c r="J36" s="208" t="s">
        <v>52</v>
      </c>
      <c r="K36" s="130" t="s">
        <v>143</v>
      </c>
      <c r="L36" s="145" t="s">
        <v>144</v>
      </c>
      <c r="M36" s="138" t="s">
        <v>145</v>
      </c>
      <c r="N36" s="133" t="s">
        <v>146</v>
      </c>
      <c r="O36" s="133" t="s">
        <v>147</v>
      </c>
      <c r="P36" s="136">
        <v>44621</v>
      </c>
      <c r="Q36" s="146">
        <v>44742</v>
      </c>
      <c r="R36" s="132"/>
      <c r="S36" s="32"/>
      <c r="T36" s="70">
        <v>30</v>
      </c>
      <c r="U36" s="32"/>
      <c r="V36" s="32"/>
      <c r="W36" s="32"/>
      <c r="X36" s="32"/>
      <c r="Y36" s="32"/>
      <c r="Z36" s="32"/>
      <c r="AA36" s="32"/>
      <c r="AB36" s="32"/>
      <c r="AC36" s="32"/>
      <c r="AD36" s="32" t="s">
        <v>58</v>
      </c>
      <c r="AE36" s="32"/>
      <c r="AF36" s="32"/>
      <c r="AG36" s="32"/>
      <c r="AH36" s="32"/>
      <c r="AI36" s="32"/>
      <c r="AJ36" s="32"/>
      <c r="AK36" s="34"/>
      <c r="AL36" s="34"/>
      <c r="AM36" s="34"/>
      <c r="AN36" s="71" t="s">
        <v>58</v>
      </c>
      <c r="AO36" s="32"/>
      <c r="AP36" s="32"/>
      <c r="AQ36" s="32"/>
      <c r="AR36" s="32"/>
      <c r="AS36" s="32"/>
      <c r="AT36" s="32"/>
      <c r="AU36" s="32"/>
      <c r="AV36" s="32"/>
      <c r="AW36" s="32"/>
      <c r="AX36" s="32"/>
      <c r="AY36" s="32"/>
      <c r="AZ36" s="32"/>
      <c r="BA36" s="34" t="s">
        <v>49</v>
      </c>
      <c r="BB36" s="55" t="str">
        <f>VLOOKUP($BA36,[1]Listas!$L$2:$M$8,2,FALSE)</f>
        <v>NA</v>
      </c>
      <c r="BC36" s="34" t="s">
        <v>49</v>
      </c>
      <c r="BD36" s="34" t="s">
        <v>49</v>
      </c>
      <c r="BE36" s="34" t="s">
        <v>52</v>
      </c>
      <c r="BF36" s="34" t="str">
        <f>VLOOKUP($BE36,[1]Listas!$AA$1:$AB$10,2,FALSE)</f>
        <v>DAF</v>
      </c>
      <c r="BG36" s="34" t="s">
        <v>148</v>
      </c>
      <c r="BH36" s="39"/>
      <c r="BI36" s="39"/>
      <c r="BJ36" s="39"/>
      <c r="BK36" s="39"/>
      <c r="BL36" s="39"/>
      <c r="BM36" s="39"/>
      <c r="BN36" s="39"/>
      <c r="BO36" s="39"/>
      <c r="BP36" s="39"/>
      <c r="BQ36" s="39"/>
      <c r="BR36" s="39"/>
      <c r="BS36" s="39"/>
      <c r="BT36" s="39"/>
      <c r="BU36" s="39"/>
      <c r="BV36" s="39"/>
      <c r="BW36" s="39"/>
      <c r="BX36" s="39"/>
      <c r="BY36" s="39"/>
      <c r="BZ36" s="39"/>
      <c r="CA36" s="39"/>
    </row>
    <row r="37" spans="1:79" s="54" customFormat="1" ht="83.65" customHeight="1">
      <c r="A37" s="35"/>
      <c r="B37" s="63" t="s">
        <v>46</v>
      </c>
      <c r="C37" s="64" t="str">
        <f>VLOOKUP($B37,[1]Listas!$A$2:$B$5,2,FALSE)</f>
        <v>PerUno</v>
      </c>
      <c r="D37" s="63" t="s">
        <v>47</v>
      </c>
      <c r="E37" s="64" t="str">
        <f>VLOOKUP($D37,[1]Listas!$E$2:$F$11,2,FALSE)</f>
        <v>ObjUno</v>
      </c>
      <c r="F37" s="204" t="s">
        <v>48</v>
      </c>
      <c r="G37" s="206" t="s">
        <v>49</v>
      </c>
      <c r="H37" s="130" t="s">
        <v>142</v>
      </c>
      <c r="I37" s="209" t="s">
        <v>51</v>
      </c>
      <c r="J37" s="130" t="s">
        <v>52</v>
      </c>
      <c r="K37" s="130" t="s">
        <v>149</v>
      </c>
      <c r="L37" s="147" t="s">
        <v>150</v>
      </c>
      <c r="M37" s="138" t="s">
        <v>151</v>
      </c>
      <c r="N37" s="133" t="s">
        <v>146</v>
      </c>
      <c r="O37" s="133" t="s">
        <v>147</v>
      </c>
      <c r="P37" s="136">
        <v>44743</v>
      </c>
      <c r="Q37" s="146">
        <v>44804</v>
      </c>
      <c r="R37" s="132"/>
      <c r="S37" s="32"/>
      <c r="T37" s="70">
        <v>30</v>
      </c>
      <c r="U37" s="32"/>
      <c r="V37" s="32"/>
      <c r="W37" s="32"/>
      <c r="X37" s="32"/>
      <c r="Y37" s="32"/>
      <c r="Z37" s="32"/>
      <c r="AA37" s="32"/>
      <c r="AB37" s="32"/>
      <c r="AC37" s="32"/>
      <c r="AD37" s="32" t="s">
        <v>58</v>
      </c>
      <c r="AE37" s="32"/>
      <c r="AF37" s="32"/>
      <c r="AG37" s="32"/>
      <c r="AH37" s="32"/>
      <c r="AI37" s="32"/>
      <c r="AJ37" s="32"/>
      <c r="AK37" s="34"/>
      <c r="AL37" s="34"/>
      <c r="AM37" s="34"/>
      <c r="AN37" s="71" t="s">
        <v>58</v>
      </c>
      <c r="AO37" s="32"/>
      <c r="AP37" s="32"/>
      <c r="AQ37" s="32"/>
      <c r="AR37" s="32"/>
      <c r="AS37" s="32"/>
      <c r="AT37" s="32"/>
      <c r="AU37" s="32"/>
      <c r="AV37" s="32"/>
      <c r="AW37" s="32"/>
      <c r="AX37" s="32"/>
      <c r="AY37" s="32"/>
      <c r="AZ37" s="32"/>
      <c r="BA37" s="34" t="s">
        <v>49</v>
      </c>
      <c r="BB37" s="55" t="str">
        <f>VLOOKUP($BA37,[1]Listas!$L$2:$M$8,2,FALSE)</f>
        <v>NA</v>
      </c>
      <c r="BC37" s="34" t="s">
        <v>49</v>
      </c>
      <c r="BD37" s="34" t="s">
        <v>49</v>
      </c>
      <c r="BE37" s="34" t="s">
        <v>52</v>
      </c>
      <c r="BF37" s="34" t="str">
        <f>VLOOKUP($BE37,[1]Listas!$AA$1:$AB$10,2,FALSE)</f>
        <v>DAF</v>
      </c>
      <c r="BG37" s="34" t="s">
        <v>148</v>
      </c>
      <c r="BH37" s="39"/>
      <c r="BI37" s="39"/>
      <c r="BJ37" s="39"/>
      <c r="BK37" s="39"/>
      <c r="BL37" s="39"/>
      <c r="BM37" s="39"/>
      <c r="BN37" s="39"/>
      <c r="BO37" s="39"/>
      <c r="BP37" s="39"/>
      <c r="BQ37" s="39"/>
      <c r="BR37" s="39"/>
      <c r="BS37" s="39"/>
      <c r="BT37" s="39"/>
      <c r="BU37" s="39"/>
      <c r="BV37" s="39"/>
      <c r="BW37" s="39"/>
      <c r="BX37" s="39"/>
      <c r="BY37" s="39"/>
      <c r="BZ37" s="39"/>
      <c r="CA37" s="39"/>
    </row>
    <row r="38" spans="1:79" s="54" customFormat="1" ht="83.65" customHeight="1">
      <c r="A38" s="35"/>
      <c r="B38" s="63" t="s">
        <v>46</v>
      </c>
      <c r="C38" s="64" t="str">
        <f>VLOOKUP($B38,[1]Listas!$A$2:$B$5,2,FALSE)</f>
        <v>PerUno</v>
      </c>
      <c r="D38" s="63" t="s">
        <v>47</v>
      </c>
      <c r="E38" s="64" t="str">
        <f>VLOOKUP($D38,[1]Listas!$E$2:$F$11,2,FALSE)</f>
        <v>ObjUno</v>
      </c>
      <c r="F38" s="204" t="s">
        <v>48</v>
      </c>
      <c r="G38" s="206" t="s">
        <v>49</v>
      </c>
      <c r="H38" s="130" t="s">
        <v>142</v>
      </c>
      <c r="I38" s="209" t="s">
        <v>51</v>
      </c>
      <c r="J38" s="130" t="s">
        <v>52</v>
      </c>
      <c r="K38" s="148" t="s">
        <v>152</v>
      </c>
      <c r="L38" s="130" t="s">
        <v>153</v>
      </c>
      <c r="M38" s="145" t="s">
        <v>154</v>
      </c>
      <c r="N38" s="133" t="s">
        <v>146</v>
      </c>
      <c r="O38" s="133" t="s">
        <v>147</v>
      </c>
      <c r="P38" s="136">
        <v>44805</v>
      </c>
      <c r="Q38" s="146">
        <v>44864</v>
      </c>
      <c r="R38" s="132"/>
      <c r="S38" s="32"/>
      <c r="T38" s="70">
        <v>40</v>
      </c>
      <c r="U38" s="32"/>
      <c r="V38" s="32"/>
      <c r="W38" s="32"/>
      <c r="X38" s="32"/>
      <c r="Y38" s="32"/>
      <c r="Z38" s="32"/>
      <c r="AA38" s="32"/>
      <c r="AB38" s="32"/>
      <c r="AC38" s="32"/>
      <c r="AD38" s="32" t="s">
        <v>58</v>
      </c>
      <c r="AE38" s="32"/>
      <c r="AF38" s="32"/>
      <c r="AG38" s="32"/>
      <c r="AH38" s="32"/>
      <c r="AI38" s="32"/>
      <c r="AJ38" s="32"/>
      <c r="AK38" s="34"/>
      <c r="AL38" s="34"/>
      <c r="AM38" s="34"/>
      <c r="AN38" s="71" t="s">
        <v>58</v>
      </c>
      <c r="AO38" s="32"/>
      <c r="AP38" s="32"/>
      <c r="AQ38" s="32"/>
      <c r="AR38" s="32"/>
      <c r="AS38" s="32"/>
      <c r="AT38" s="32"/>
      <c r="AU38" s="32"/>
      <c r="AV38" s="32"/>
      <c r="AW38" s="32"/>
      <c r="AX38" s="32"/>
      <c r="AY38" s="32"/>
      <c r="AZ38" s="32"/>
      <c r="BA38" s="34" t="s">
        <v>49</v>
      </c>
      <c r="BB38" s="55" t="str">
        <f>VLOOKUP($BA38,[1]Listas!$L$2:$M$8,2,FALSE)</f>
        <v>NA</v>
      </c>
      <c r="BC38" s="34" t="s">
        <v>49</v>
      </c>
      <c r="BD38" s="34" t="s">
        <v>49</v>
      </c>
      <c r="BE38" s="34" t="s">
        <v>52</v>
      </c>
      <c r="BF38" s="34" t="str">
        <f>VLOOKUP($BE38,[1]Listas!$AA$1:$AB$10,2,FALSE)</f>
        <v>DAF</v>
      </c>
      <c r="BG38" s="34" t="s">
        <v>148</v>
      </c>
      <c r="BH38" s="39"/>
      <c r="BI38" s="39"/>
      <c r="BJ38" s="39"/>
      <c r="BK38" s="39"/>
      <c r="BL38" s="39"/>
      <c r="BM38" s="39"/>
      <c r="BN38" s="39"/>
      <c r="BO38" s="39"/>
      <c r="BP38" s="39"/>
      <c r="BQ38" s="39"/>
      <c r="BR38" s="39"/>
      <c r="BS38" s="39"/>
      <c r="BT38" s="39"/>
      <c r="BU38" s="39"/>
      <c r="BV38" s="39"/>
      <c r="BW38" s="39"/>
      <c r="BX38" s="39"/>
      <c r="BY38" s="39"/>
      <c r="BZ38" s="39"/>
      <c r="CA38" s="39"/>
    </row>
    <row r="39" spans="1:79" s="54" customFormat="1" ht="83.65" customHeight="1">
      <c r="A39" s="35"/>
      <c r="B39" s="63" t="s">
        <v>46</v>
      </c>
      <c r="C39" s="64" t="str">
        <f>VLOOKUP($B39,[1]Listas!$A$2:$B$5,2,FALSE)</f>
        <v>PerUno</v>
      </c>
      <c r="D39" s="63" t="s">
        <v>47</v>
      </c>
      <c r="E39" s="64" t="str">
        <f>VLOOKUP($D39,[1]Listas!$E$2:$F$11,2,FALSE)</f>
        <v>ObjUno</v>
      </c>
      <c r="F39" s="204" t="s">
        <v>48</v>
      </c>
      <c r="G39" s="206" t="s">
        <v>49</v>
      </c>
      <c r="H39" s="130" t="s">
        <v>155</v>
      </c>
      <c r="I39" s="209" t="s">
        <v>51</v>
      </c>
      <c r="J39" s="130" t="s">
        <v>52</v>
      </c>
      <c r="K39" s="148" t="s">
        <v>156</v>
      </c>
      <c r="L39" s="148" t="s">
        <v>157</v>
      </c>
      <c r="M39" s="138" t="s">
        <v>158</v>
      </c>
      <c r="N39" s="133" t="s">
        <v>146</v>
      </c>
      <c r="O39" s="133" t="s">
        <v>147</v>
      </c>
      <c r="P39" s="136">
        <v>44621</v>
      </c>
      <c r="Q39" s="146">
        <v>44742</v>
      </c>
      <c r="R39" s="132"/>
      <c r="S39" s="32"/>
      <c r="T39" s="70">
        <v>80</v>
      </c>
      <c r="U39" s="32"/>
      <c r="V39" s="32"/>
      <c r="W39" s="32"/>
      <c r="X39" s="32"/>
      <c r="Y39" s="32"/>
      <c r="Z39" s="32" t="s">
        <v>58</v>
      </c>
      <c r="AA39" s="32"/>
      <c r="AB39" s="32"/>
      <c r="AC39" s="32"/>
      <c r="AD39" s="32" t="s">
        <v>58</v>
      </c>
      <c r="AE39" s="32"/>
      <c r="AF39" s="32"/>
      <c r="AG39" s="32"/>
      <c r="AH39" s="32"/>
      <c r="AI39" s="32"/>
      <c r="AJ39" s="32"/>
      <c r="AK39" s="34"/>
      <c r="AL39" s="34"/>
      <c r="AM39" s="34"/>
      <c r="AN39" s="71" t="s">
        <v>58</v>
      </c>
      <c r="AO39" s="32"/>
      <c r="AP39" s="32"/>
      <c r="AQ39" s="32"/>
      <c r="AR39" s="32"/>
      <c r="AS39" s="32"/>
      <c r="AT39" s="32"/>
      <c r="AU39" s="32"/>
      <c r="AV39" s="32"/>
      <c r="AW39" s="32"/>
      <c r="AX39" s="32"/>
      <c r="AY39" s="32"/>
      <c r="AZ39" s="32"/>
      <c r="BA39" s="34" t="s">
        <v>49</v>
      </c>
      <c r="BB39" s="55" t="str">
        <f>VLOOKUP($BA39,[1]Listas!$L$2:$M$8,2,FALSE)</f>
        <v>NA</v>
      </c>
      <c r="BC39" s="34" t="s">
        <v>49</v>
      </c>
      <c r="BD39" s="34" t="s">
        <v>49</v>
      </c>
      <c r="BE39" s="34" t="s">
        <v>52</v>
      </c>
      <c r="BF39" s="34" t="str">
        <f>VLOOKUP($BE39,[1]Listas!$AA$1:$AB$10,2,FALSE)</f>
        <v>DAF</v>
      </c>
      <c r="BG39" s="34" t="s">
        <v>148</v>
      </c>
      <c r="BH39" s="39"/>
      <c r="BI39" s="39"/>
      <c r="BJ39" s="39"/>
      <c r="BK39" s="39"/>
      <c r="BL39" s="39"/>
      <c r="BM39" s="39"/>
      <c r="BN39" s="39"/>
      <c r="BO39" s="39"/>
      <c r="BP39" s="39"/>
      <c r="BQ39" s="39"/>
      <c r="BR39" s="39"/>
      <c r="BS39" s="39"/>
      <c r="BT39" s="39"/>
      <c r="BU39" s="39"/>
      <c r="BV39" s="39"/>
      <c r="BW39" s="39"/>
      <c r="BX39" s="39"/>
      <c r="BY39" s="39"/>
      <c r="BZ39" s="39"/>
      <c r="CA39" s="39"/>
    </row>
    <row r="40" spans="1:79" s="54" customFormat="1" ht="83.65" customHeight="1">
      <c r="A40" s="35"/>
      <c r="B40" s="63" t="s">
        <v>46</v>
      </c>
      <c r="C40" s="64" t="str">
        <f>VLOOKUP($B40,[1]Listas!$A$2:$B$5,2,FALSE)</f>
        <v>PerUno</v>
      </c>
      <c r="D40" s="63" t="s">
        <v>47</v>
      </c>
      <c r="E40" s="64" t="str">
        <f>VLOOKUP($D40,[1]Listas!$E$2:$F$11,2,FALSE)</f>
        <v>ObjUno</v>
      </c>
      <c r="F40" s="204" t="s">
        <v>48</v>
      </c>
      <c r="G40" s="206" t="s">
        <v>49</v>
      </c>
      <c r="H40" s="130" t="s">
        <v>155</v>
      </c>
      <c r="I40" s="207" t="s">
        <v>51</v>
      </c>
      <c r="J40" s="210" t="s">
        <v>52</v>
      </c>
      <c r="K40" s="148" t="s">
        <v>159</v>
      </c>
      <c r="L40" s="148" t="s">
        <v>160</v>
      </c>
      <c r="M40" s="138" t="s">
        <v>161</v>
      </c>
      <c r="N40" s="133" t="s">
        <v>146</v>
      </c>
      <c r="O40" s="133" t="s">
        <v>147</v>
      </c>
      <c r="P40" s="136">
        <v>44743</v>
      </c>
      <c r="Q40" s="146">
        <v>44772</v>
      </c>
      <c r="R40" s="132"/>
      <c r="S40" s="32"/>
      <c r="T40" s="70">
        <v>20</v>
      </c>
      <c r="U40" s="32"/>
      <c r="V40" s="32"/>
      <c r="W40" s="32"/>
      <c r="X40" s="32"/>
      <c r="Y40" s="32"/>
      <c r="Z40" s="32" t="s">
        <v>58</v>
      </c>
      <c r="AA40" s="32"/>
      <c r="AB40" s="32"/>
      <c r="AC40" s="32"/>
      <c r="AD40" s="32" t="s">
        <v>58</v>
      </c>
      <c r="AE40" s="32"/>
      <c r="AF40" s="32"/>
      <c r="AG40" s="32"/>
      <c r="AH40" s="32"/>
      <c r="AI40" s="32"/>
      <c r="AJ40" s="32"/>
      <c r="AK40" s="34"/>
      <c r="AL40" s="34"/>
      <c r="AM40" s="34"/>
      <c r="AN40" s="71" t="s">
        <v>58</v>
      </c>
      <c r="AO40" s="32"/>
      <c r="AP40" s="32"/>
      <c r="AQ40" s="32"/>
      <c r="AR40" s="32"/>
      <c r="AS40" s="32"/>
      <c r="AT40" s="32"/>
      <c r="AU40" s="32"/>
      <c r="AV40" s="32"/>
      <c r="AW40" s="32"/>
      <c r="AX40" s="32"/>
      <c r="AY40" s="32"/>
      <c r="AZ40" s="32"/>
      <c r="BA40" s="34" t="s">
        <v>49</v>
      </c>
      <c r="BB40" s="55" t="str">
        <f>VLOOKUP($BA40,[1]Listas!$L$2:$M$8,2,FALSE)</f>
        <v>NA</v>
      </c>
      <c r="BC40" s="34" t="s">
        <v>49</v>
      </c>
      <c r="BD40" s="34" t="s">
        <v>49</v>
      </c>
      <c r="BE40" s="34" t="s">
        <v>52</v>
      </c>
      <c r="BF40" s="34" t="str">
        <f>VLOOKUP($BE40,[1]Listas!$AA$1:$AB$10,2,FALSE)</f>
        <v>DAF</v>
      </c>
      <c r="BG40" s="34" t="s">
        <v>148</v>
      </c>
      <c r="BH40" s="39"/>
      <c r="BI40" s="39"/>
      <c r="BJ40" s="39"/>
      <c r="BK40" s="39"/>
      <c r="BL40" s="39"/>
      <c r="BM40" s="39"/>
      <c r="BN40" s="39"/>
      <c r="BO40" s="39"/>
      <c r="BP40" s="39"/>
      <c r="BQ40" s="39"/>
      <c r="BR40" s="39"/>
      <c r="BS40" s="39"/>
      <c r="BT40" s="39"/>
      <c r="BU40" s="39"/>
      <c r="BV40" s="39"/>
      <c r="BW40" s="39"/>
      <c r="BX40" s="39"/>
      <c r="BY40" s="39"/>
      <c r="BZ40" s="39"/>
      <c r="CA40" s="39"/>
    </row>
    <row r="41" spans="1:79" s="54" customFormat="1" ht="83.65" customHeight="1">
      <c r="A41" s="35"/>
      <c r="B41" s="63" t="s">
        <v>46</v>
      </c>
      <c r="C41" s="64" t="str">
        <f>VLOOKUP($B41,[1]Listas!$A$2:$B$5,2,FALSE)</f>
        <v>PerUno</v>
      </c>
      <c r="D41" s="63" t="s">
        <v>47</v>
      </c>
      <c r="E41" s="64" t="str">
        <f>VLOOKUP($D41,[1]Listas!$E$2:$F$11,2,FALSE)</f>
        <v>ObjUno</v>
      </c>
      <c r="F41" s="204" t="s">
        <v>48</v>
      </c>
      <c r="G41" s="206" t="s">
        <v>162</v>
      </c>
      <c r="H41" s="130" t="s">
        <v>163</v>
      </c>
      <c r="I41" s="207" t="s">
        <v>51</v>
      </c>
      <c r="J41" s="208" t="s">
        <v>52</v>
      </c>
      <c r="K41" s="130" t="s">
        <v>164</v>
      </c>
      <c r="L41" s="145" t="s">
        <v>165</v>
      </c>
      <c r="M41" s="145" t="s">
        <v>166</v>
      </c>
      <c r="N41" s="133" t="s">
        <v>146</v>
      </c>
      <c r="O41" s="144" t="s">
        <v>147</v>
      </c>
      <c r="P41" s="136">
        <v>44562</v>
      </c>
      <c r="Q41" s="146">
        <v>44742</v>
      </c>
      <c r="R41" s="132"/>
      <c r="S41" s="32"/>
      <c r="T41" s="70">
        <v>50</v>
      </c>
      <c r="U41" s="32"/>
      <c r="V41" s="32"/>
      <c r="W41" s="32"/>
      <c r="X41" s="32"/>
      <c r="Y41" s="32"/>
      <c r="Z41" s="32"/>
      <c r="AA41" s="32"/>
      <c r="AB41" s="32"/>
      <c r="AC41" s="32"/>
      <c r="AD41" s="32" t="s">
        <v>58</v>
      </c>
      <c r="AE41" s="32"/>
      <c r="AF41" s="32"/>
      <c r="AG41" s="32"/>
      <c r="AH41" s="32"/>
      <c r="AI41" s="32"/>
      <c r="AJ41" s="32"/>
      <c r="AK41" s="34"/>
      <c r="AL41" s="34"/>
      <c r="AM41" s="34"/>
      <c r="AN41" s="71" t="s">
        <v>58</v>
      </c>
      <c r="AO41" s="32"/>
      <c r="AP41" s="32"/>
      <c r="AQ41" s="32"/>
      <c r="AR41" s="32"/>
      <c r="AS41" s="32"/>
      <c r="AT41" s="32"/>
      <c r="AU41" s="32"/>
      <c r="AV41" s="32"/>
      <c r="AW41" s="32"/>
      <c r="AX41" s="32"/>
      <c r="AY41" s="32"/>
      <c r="AZ41" s="32"/>
      <c r="BA41" s="34" t="s">
        <v>49</v>
      </c>
      <c r="BB41" s="55" t="str">
        <f>VLOOKUP($BA41,[1]Listas!$L$2:$M$8,2,FALSE)</f>
        <v>NA</v>
      </c>
      <c r="BC41" s="34" t="s">
        <v>49</v>
      </c>
      <c r="BD41" s="34" t="s">
        <v>49</v>
      </c>
      <c r="BE41" s="34" t="s">
        <v>52</v>
      </c>
      <c r="BF41" s="34" t="str">
        <f>VLOOKUP($BE41,[1]Listas!$AA$1:$AB$10,2,FALSE)</f>
        <v>DAF</v>
      </c>
      <c r="BG41" s="34" t="s">
        <v>148</v>
      </c>
      <c r="BH41" s="39"/>
      <c r="BI41" s="39"/>
      <c r="BJ41" s="39"/>
      <c r="BK41" s="39"/>
      <c r="BL41" s="39"/>
      <c r="BM41" s="39"/>
      <c r="BN41" s="39"/>
      <c r="BO41" s="39"/>
      <c r="BP41" s="39"/>
      <c r="BQ41" s="39"/>
      <c r="BR41" s="39"/>
      <c r="BS41" s="39"/>
      <c r="BT41" s="39"/>
      <c r="BU41" s="39"/>
      <c r="BV41" s="39"/>
      <c r="BW41" s="39"/>
      <c r="BX41" s="39"/>
      <c r="BY41" s="39"/>
      <c r="BZ41" s="39"/>
      <c r="CA41" s="39"/>
    </row>
    <row r="42" spans="1:79" s="54" customFormat="1" ht="83.65" customHeight="1">
      <c r="A42" s="35"/>
      <c r="B42" s="63" t="s">
        <v>46</v>
      </c>
      <c r="C42" s="64" t="str">
        <f>VLOOKUP($B42,[1]Listas!$A$2:$B$5,2,FALSE)</f>
        <v>PerUno</v>
      </c>
      <c r="D42" s="63" t="s">
        <v>47</v>
      </c>
      <c r="E42" s="64" t="str">
        <f>VLOOKUP($D42,[1]Listas!$E$2:$F$11,2,FALSE)</f>
        <v>ObjUno</v>
      </c>
      <c r="F42" s="204" t="s">
        <v>48</v>
      </c>
      <c r="G42" s="206" t="s">
        <v>162</v>
      </c>
      <c r="H42" s="130" t="s">
        <v>163</v>
      </c>
      <c r="I42" s="209" t="s">
        <v>51</v>
      </c>
      <c r="J42" s="130" t="s">
        <v>52</v>
      </c>
      <c r="K42" s="130" t="s">
        <v>167</v>
      </c>
      <c r="L42" s="145" t="s">
        <v>168</v>
      </c>
      <c r="M42" s="138" t="s">
        <v>169</v>
      </c>
      <c r="N42" s="133" t="s">
        <v>146</v>
      </c>
      <c r="O42" s="133" t="s">
        <v>147</v>
      </c>
      <c r="P42" s="136">
        <v>44562</v>
      </c>
      <c r="Q42" s="146">
        <v>44834</v>
      </c>
      <c r="R42" s="132"/>
      <c r="S42" s="32"/>
      <c r="T42" s="70">
        <v>50</v>
      </c>
      <c r="U42" s="32"/>
      <c r="V42" s="32"/>
      <c r="W42" s="32"/>
      <c r="X42" s="32"/>
      <c r="Y42" s="32"/>
      <c r="Z42" s="32" t="s">
        <v>58</v>
      </c>
      <c r="AA42" s="32"/>
      <c r="AB42" s="32"/>
      <c r="AC42" s="32"/>
      <c r="AD42" s="32" t="s">
        <v>58</v>
      </c>
      <c r="AE42" s="32"/>
      <c r="AF42" s="32"/>
      <c r="AG42" s="32"/>
      <c r="AH42" s="32" t="s">
        <v>58</v>
      </c>
      <c r="AI42" s="32"/>
      <c r="AJ42" s="32"/>
      <c r="AK42" s="34"/>
      <c r="AL42" s="34"/>
      <c r="AM42" s="34"/>
      <c r="AN42" s="71" t="s">
        <v>58</v>
      </c>
      <c r="AO42" s="32"/>
      <c r="AP42" s="32"/>
      <c r="AQ42" s="32"/>
      <c r="AR42" s="32"/>
      <c r="AS42" s="32"/>
      <c r="AT42" s="32"/>
      <c r="AU42" s="32"/>
      <c r="AV42" s="32"/>
      <c r="AW42" s="32"/>
      <c r="AX42" s="32"/>
      <c r="AY42" s="32"/>
      <c r="AZ42" s="32" t="s">
        <v>58</v>
      </c>
      <c r="BA42" s="34" t="s">
        <v>49</v>
      </c>
      <c r="BB42" s="55" t="str">
        <f>VLOOKUP($BA42,[1]Listas!$L$2:$M$8,2,FALSE)</f>
        <v>NA</v>
      </c>
      <c r="BC42" s="34" t="s">
        <v>49</v>
      </c>
      <c r="BD42" s="34" t="s">
        <v>49</v>
      </c>
      <c r="BE42" s="34" t="s">
        <v>52</v>
      </c>
      <c r="BF42" s="34" t="str">
        <f>VLOOKUP($BE42,[1]Listas!$AA$1:$AB$10,2,FALSE)</f>
        <v>DAF</v>
      </c>
      <c r="BG42" s="34" t="s">
        <v>148</v>
      </c>
      <c r="BH42" s="39"/>
      <c r="BI42" s="39"/>
      <c r="BJ42" s="39"/>
      <c r="BK42" s="39"/>
      <c r="BL42" s="39"/>
      <c r="BM42" s="39"/>
      <c r="BN42" s="39"/>
      <c r="BO42" s="39"/>
      <c r="BP42" s="39"/>
      <c r="BQ42" s="39"/>
      <c r="BR42" s="39"/>
      <c r="BS42" s="39"/>
      <c r="BT42" s="39"/>
      <c r="BU42" s="39"/>
      <c r="BV42" s="39"/>
      <c r="BW42" s="39"/>
      <c r="BX42" s="39"/>
      <c r="BY42" s="39"/>
      <c r="BZ42" s="39"/>
      <c r="CA42" s="39"/>
    </row>
    <row r="43" spans="1:79" s="54" customFormat="1" ht="83.65" customHeight="1">
      <c r="A43" s="35"/>
      <c r="B43" s="63" t="s">
        <v>46</v>
      </c>
      <c r="C43" s="64" t="str">
        <f>VLOOKUP($B43,[1]Listas!$A$2:$B$5,2,FALSE)</f>
        <v>PerUno</v>
      </c>
      <c r="D43" s="63" t="s">
        <v>47</v>
      </c>
      <c r="E43" s="64" t="str">
        <f>VLOOKUP($D43,[1]Listas!$E$2:$F$11,2,FALSE)</f>
        <v>ObjUno</v>
      </c>
      <c r="F43" s="204" t="s">
        <v>48</v>
      </c>
      <c r="G43" s="206" t="s">
        <v>49</v>
      </c>
      <c r="H43" s="130" t="s">
        <v>170</v>
      </c>
      <c r="I43" s="209" t="s">
        <v>51</v>
      </c>
      <c r="J43" s="130" t="s">
        <v>52</v>
      </c>
      <c r="K43" s="211" t="s">
        <v>171</v>
      </c>
      <c r="L43" s="149" t="s">
        <v>172</v>
      </c>
      <c r="M43" s="138" t="s">
        <v>173</v>
      </c>
      <c r="N43" s="133" t="s">
        <v>146</v>
      </c>
      <c r="O43" s="133" t="s">
        <v>147</v>
      </c>
      <c r="P43" s="136">
        <v>44563</v>
      </c>
      <c r="Q43" s="146">
        <v>44620</v>
      </c>
      <c r="R43" s="132"/>
      <c r="S43" s="32"/>
      <c r="T43" s="70">
        <v>50</v>
      </c>
      <c r="U43" s="32"/>
      <c r="V43" s="32"/>
      <c r="W43" s="32"/>
      <c r="X43" s="32"/>
      <c r="Y43" s="32"/>
      <c r="Z43" s="32" t="s">
        <v>58</v>
      </c>
      <c r="AA43" s="32"/>
      <c r="AB43" s="32"/>
      <c r="AC43" s="32"/>
      <c r="AD43" s="32" t="s">
        <v>58</v>
      </c>
      <c r="AE43" s="32"/>
      <c r="AF43" s="32"/>
      <c r="AG43" s="32"/>
      <c r="AH43" s="32"/>
      <c r="AI43" s="32"/>
      <c r="AJ43" s="32"/>
      <c r="AK43" s="34"/>
      <c r="AL43" s="34"/>
      <c r="AM43" s="34"/>
      <c r="AN43" s="71" t="s">
        <v>58</v>
      </c>
      <c r="AO43" s="32"/>
      <c r="AP43" s="32"/>
      <c r="AQ43" s="32"/>
      <c r="AR43" s="32"/>
      <c r="AS43" s="32"/>
      <c r="AT43" s="32"/>
      <c r="AU43" s="32"/>
      <c r="AV43" s="32"/>
      <c r="AW43" s="32"/>
      <c r="AX43" s="32"/>
      <c r="AY43" s="32"/>
      <c r="AZ43" s="32"/>
      <c r="BA43" s="34" t="s">
        <v>49</v>
      </c>
      <c r="BB43" s="55" t="str">
        <f>VLOOKUP($BA43,[1]Listas!$L$2:$M$8,2,FALSE)</f>
        <v>NA</v>
      </c>
      <c r="BC43" s="34" t="s">
        <v>49</v>
      </c>
      <c r="BD43" s="34" t="s">
        <v>49</v>
      </c>
      <c r="BE43" s="34" t="s">
        <v>52</v>
      </c>
      <c r="BF43" s="34" t="str">
        <f>VLOOKUP($BE43,[1]Listas!$AA$1:$AB$10,2,FALSE)</f>
        <v>DAF</v>
      </c>
      <c r="BG43" s="34" t="s">
        <v>148</v>
      </c>
      <c r="BH43" s="39"/>
      <c r="BI43" s="39"/>
      <c r="BJ43" s="39"/>
      <c r="BK43" s="39"/>
      <c r="BL43" s="39"/>
      <c r="BM43" s="39"/>
      <c r="BN43" s="39"/>
      <c r="BO43" s="39"/>
      <c r="BP43" s="39"/>
      <c r="BQ43" s="39"/>
      <c r="BR43" s="39"/>
      <c r="BS43" s="39"/>
      <c r="BT43" s="39"/>
      <c r="BU43" s="39"/>
      <c r="BV43" s="39"/>
      <c r="BW43" s="39"/>
      <c r="BX43" s="39"/>
      <c r="BY43" s="39"/>
      <c r="BZ43" s="39"/>
      <c r="CA43" s="39"/>
    </row>
    <row r="44" spans="1:79" s="54" customFormat="1" ht="83.65" customHeight="1">
      <c r="A44" s="35"/>
      <c r="B44" s="63" t="s">
        <v>46</v>
      </c>
      <c r="C44" s="64" t="str">
        <f>VLOOKUP($B44,[1]Listas!$A$2:$B$5,2,FALSE)</f>
        <v>PerUno</v>
      </c>
      <c r="D44" s="63" t="s">
        <v>47</v>
      </c>
      <c r="E44" s="64" t="str">
        <f>VLOOKUP($D44,[1]Listas!$E$2:$F$11,2,FALSE)</f>
        <v>ObjUno</v>
      </c>
      <c r="F44" s="204" t="s">
        <v>48</v>
      </c>
      <c r="G44" s="206" t="s">
        <v>49</v>
      </c>
      <c r="H44" s="130" t="s">
        <v>170</v>
      </c>
      <c r="I44" s="209" t="s">
        <v>51</v>
      </c>
      <c r="J44" s="130" t="s">
        <v>52</v>
      </c>
      <c r="K44" s="211" t="s">
        <v>174</v>
      </c>
      <c r="L44" s="150" t="s">
        <v>175</v>
      </c>
      <c r="M44" s="126" t="s">
        <v>161</v>
      </c>
      <c r="N44" s="133" t="s">
        <v>146</v>
      </c>
      <c r="O44" s="133" t="s">
        <v>147</v>
      </c>
      <c r="P44" s="136">
        <v>44621</v>
      </c>
      <c r="Q44" s="146">
        <v>44742</v>
      </c>
      <c r="R44" s="132"/>
      <c r="S44" s="32"/>
      <c r="T44" s="70">
        <v>50</v>
      </c>
      <c r="U44" s="32"/>
      <c r="V44" s="32"/>
      <c r="W44" s="32"/>
      <c r="X44" s="32"/>
      <c r="Y44" s="32"/>
      <c r="Z44" s="32"/>
      <c r="AA44" s="32"/>
      <c r="AB44" s="32"/>
      <c r="AC44" s="32"/>
      <c r="AD44" s="32" t="s">
        <v>58</v>
      </c>
      <c r="AE44" s="32"/>
      <c r="AF44" s="32"/>
      <c r="AG44" s="32"/>
      <c r="AH44" s="32" t="s">
        <v>58</v>
      </c>
      <c r="AI44" s="32"/>
      <c r="AJ44" s="32"/>
      <c r="AK44" s="34"/>
      <c r="AL44" s="34"/>
      <c r="AM44" s="34"/>
      <c r="AN44" s="71" t="s">
        <v>58</v>
      </c>
      <c r="AO44" s="32"/>
      <c r="AP44" s="32"/>
      <c r="AQ44" s="32"/>
      <c r="AR44" s="32"/>
      <c r="AS44" s="32"/>
      <c r="AT44" s="32"/>
      <c r="AU44" s="32"/>
      <c r="AV44" s="32"/>
      <c r="AW44" s="32"/>
      <c r="AX44" s="32"/>
      <c r="AY44" s="32"/>
      <c r="AZ44" s="32"/>
      <c r="BA44" s="34" t="s">
        <v>49</v>
      </c>
      <c r="BB44" s="55" t="str">
        <f>VLOOKUP($BA44,[1]Listas!$L$2:$M$8,2,FALSE)</f>
        <v>NA</v>
      </c>
      <c r="BC44" s="34" t="s">
        <v>49</v>
      </c>
      <c r="BD44" s="34" t="s">
        <v>49</v>
      </c>
      <c r="BE44" s="34" t="s">
        <v>52</v>
      </c>
      <c r="BF44" s="34" t="str">
        <f>VLOOKUP($BE44,[1]Listas!$AA$1:$AB$10,2,FALSE)</f>
        <v>DAF</v>
      </c>
      <c r="BG44" s="34" t="s">
        <v>148</v>
      </c>
      <c r="BH44" s="39"/>
      <c r="BI44" s="39"/>
      <c r="BJ44" s="39"/>
      <c r="BK44" s="39"/>
      <c r="BL44" s="39"/>
      <c r="BM44" s="39"/>
      <c r="BN44" s="39"/>
      <c r="BO44" s="39"/>
      <c r="BP44" s="39"/>
      <c r="BQ44" s="39"/>
      <c r="BR44" s="39"/>
      <c r="BS44" s="39"/>
      <c r="BT44" s="39"/>
      <c r="BU44" s="39"/>
      <c r="BV44" s="39"/>
      <c r="BW44" s="39"/>
      <c r="BX44" s="39"/>
      <c r="BY44" s="39"/>
      <c r="BZ44" s="39"/>
      <c r="CA44" s="39"/>
    </row>
    <row r="45" spans="1:79" s="54" customFormat="1" ht="83.65" customHeight="1">
      <c r="A45" s="35"/>
      <c r="B45" s="63" t="s">
        <v>46</v>
      </c>
      <c r="C45" s="64" t="str">
        <f>VLOOKUP($B45,[1]Listas!$A$2:$B$5,2,FALSE)</f>
        <v>PerUno</v>
      </c>
      <c r="D45" s="63" t="s">
        <v>47</v>
      </c>
      <c r="E45" s="64" t="str">
        <f>VLOOKUP($D45,[1]Listas!$E$2:$F$11,2,FALSE)</f>
        <v>ObjUno</v>
      </c>
      <c r="F45" s="204" t="s">
        <v>48</v>
      </c>
      <c r="G45" s="206" t="s">
        <v>49</v>
      </c>
      <c r="H45" s="130" t="s">
        <v>176</v>
      </c>
      <c r="I45" s="209" t="s">
        <v>51</v>
      </c>
      <c r="J45" s="130" t="s">
        <v>52</v>
      </c>
      <c r="K45" s="130" t="s">
        <v>177</v>
      </c>
      <c r="L45" s="145" t="s">
        <v>178</v>
      </c>
      <c r="M45" s="138" t="s">
        <v>179</v>
      </c>
      <c r="N45" s="133" t="s">
        <v>146</v>
      </c>
      <c r="O45" s="133" t="s">
        <v>147</v>
      </c>
      <c r="P45" s="136">
        <v>44563</v>
      </c>
      <c r="Q45" s="146">
        <v>44926</v>
      </c>
      <c r="R45" s="132"/>
      <c r="S45" s="32"/>
      <c r="T45" s="70">
        <v>100</v>
      </c>
      <c r="U45" s="32"/>
      <c r="V45" s="32"/>
      <c r="W45" s="32"/>
      <c r="X45" s="32"/>
      <c r="Y45" s="32"/>
      <c r="Z45" s="32"/>
      <c r="AA45" s="32"/>
      <c r="AB45" s="32"/>
      <c r="AC45" s="32"/>
      <c r="AD45" s="32" t="s">
        <v>58</v>
      </c>
      <c r="AE45" s="32"/>
      <c r="AF45" s="32"/>
      <c r="AG45" s="32"/>
      <c r="AH45" s="32"/>
      <c r="AI45" s="32"/>
      <c r="AJ45" s="32"/>
      <c r="AK45" s="34"/>
      <c r="AL45" s="34"/>
      <c r="AM45" s="34"/>
      <c r="AN45" s="71" t="s">
        <v>58</v>
      </c>
      <c r="AO45" s="32"/>
      <c r="AP45" s="32"/>
      <c r="AQ45" s="32"/>
      <c r="AR45" s="32"/>
      <c r="AS45" s="32"/>
      <c r="AT45" s="32"/>
      <c r="AU45" s="32"/>
      <c r="AV45" s="32"/>
      <c r="AW45" s="32"/>
      <c r="AX45" s="32"/>
      <c r="AY45" s="32"/>
      <c r="AZ45" s="32"/>
      <c r="BA45" s="34" t="s">
        <v>49</v>
      </c>
      <c r="BB45" s="55" t="str">
        <f>VLOOKUP($BA45,[1]Listas!$L$2:$M$8,2,FALSE)</f>
        <v>NA</v>
      </c>
      <c r="BC45" s="34" t="s">
        <v>49</v>
      </c>
      <c r="BD45" s="34" t="s">
        <v>49</v>
      </c>
      <c r="BE45" s="34" t="s">
        <v>52</v>
      </c>
      <c r="BF45" s="34" t="str">
        <f>VLOOKUP($BE45,[1]Listas!$AA$1:$AB$10,2,FALSE)</f>
        <v>DAF</v>
      </c>
      <c r="BG45" s="34" t="s">
        <v>148</v>
      </c>
      <c r="BH45" s="39"/>
      <c r="BI45" s="39"/>
      <c r="BJ45" s="39"/>
      <c r="BK45" s="39"/>
      <c r="BL45" s="39"/>
      <c r="BM45" s="39"/>
      <c r="BN45" s="39"/>
      <c r="BO45" s="39"/>
      <c r="BP45" s="39"/>
      <c r="BQ45" s="39"/>
      <c r="BR45" s="39"/>
      <c r="BS45" s="39"/>
      <c r="BT45" s="39"/>
      <c r="BU45" s="39"/>
      <c r="BV45" s="39"/>
      <c r="BW45" s="39"/>
      <c r="BX45" s="39"/>
      <c r="BY45" s="39"/>
      <c r="BZ45" s="39"/>
      <c r="CA45" s="39"/>
    </row>
    <row r="46" spans="1:79" s="54" customFormat="1" ht="83.65" customHeight="1">
      <c r="A46" s="35"/>
      <c r="B46" s="63" t="s">
        <v>46</v>
      </c>
      <c r="C46" s="64" t="str">
        <f>VLOOKUP($B46,[1]Listas!$A$2:$B$5,2,FALSE)</f>
        <v>PerUno</v>
      </c>
      <c r="D46" s="63" t="s">
        <v>47</v>
      </c>
      <c r="E46" s="64" t="str">
        <f>VLOOKUP($D46,[1]Listas!$E$2:$F$11,2,FALSE)</f>
        <v>ObjUno</v>
      </c>
      <c r="F46" s="204" t="s">
        <v>48</v>
      </c>
      <c r="G46" s="206" t="s">
        <v>49</v>
      </c>
      <c r="H46" s="130" t="s">
        <v>180</v>
      </c>
      <c r="I46" s="209" t="s">
        <v>51</v>
      </c>
      <c r="J46" s="130" t="s">
        <v>52</v>
      </c>
      <c r="K46" s="130" t="s">
        <v>181</v>
      </c>
      <c r="L46" s="145" t="s">
        <v>182</v>
      </c>
      <c r="M46" s="138" t="s">
        <v>183</v>
      </c>
      <c r="N46" s="133" t="s">
        <v>146</v>
      </c>
      <c r="O46" s="133" t="s">
        <v>147</v>
      </c>
      <c r="P46" s="136">
        <v>44563</v>
      </c>
      <c r="Q46" s="146">
        <v>44742</v>
      </c>
      <c r="R46" s="132"/>
      <c r="S46" s="32"/>
      <c r="T46" s="70">
        <v>50</v>
      </c>
      <c r="U46" s="32"/>
      <c r="V46" s="32"/>
      <c r="W46" s="32"/>
      <c r="X46" s="32"/>
      <c r="Y46" s="32"/>
      <c r="Z46" s="32"/>
      <c r="AA46" s="32"/>
      <c r="AB46" s="32"/>
      <c r="AC46" s="32"/>
      <c r="AD46" s="32" t="s">
        <v>58</v>
      </c>
      <c r="AE46" s="32"/>
      <c r="AF46" s="32"/>
      <c r="AG46" s="32"/>
      <c r="AH46" s="32"/>
      <c r="AI46" s="32"/>
      <c r="AJ46" s="32"/>
      <c r="AK46" s="34"/>
      <c r="AL46" s="34"/>
      <c r="AM46" s="34"/>
      <c r="AN46" s="71" t="s">
        <v>58</v>
      </c>
      <c r="AO46" s="32"/>
      <c r="AP46" s="32"/>
      <c r="AQ46" s="32"/>
      <c r="AR46" s="32"/>
      <c r="AS46" s="32"/>
      <c r="AT46" s="32"/>
      <c r="AU46" s="32"/>
      <c r="AV46" s="32"/>
      <c r="AW46" s="32"/>
      <c r="AX46" s="32"/>
      <c r="AY46" s="32"/>
      <c r="AZ46" s="32"/>
      <c r="BA46" s="34" t="s">
        <v>49</v>
      </c>
      <c r="BB46" s="55" t="str">
        <f>VLOOKUP($BA46,[1]Listas!$L$2:$M$8,2,FALSE)</f>
        <v>NA</v>
      </c>
      <c r="BC46" s="34" t="s">
        <v>49</v>
      </c>
      <c r="BD46" s="34" t="s">
        <v>49</v>
      </c>
      <c r="BE46" s="34" t="s">
        <v>52</v>
      </c>
      <c r="BF46" s="34" t="str">
        <f>VLOOKUP($BE46,[1]Listas!$AA$1:$AB$10,2,FALSE)</f>
        <v>DAF</v>
      </c>
      <c r="BG46" s="34" t="s">
        <v>148</v>
      </c>
      <c r="BH46" s="39"/>
      <c r="BI46" s="39"/>
      <c r="BJ46" s="39"/>
      <c r="BK46" s="39"/>
      <c r="BL46" s="39"/>
      <c r="BM46" s="39"/>
      <c r="BN46" s="39"/>
      <c r="BO46" s="39"/>
      <c r="BP46" s="39"/>
      <c r="BQ46" s="39"/>
      <c r="BR46" s="39"/>
      <c r="BS46" s="39"/>
      <c r="BT46" s="39"/>
      <c r="BU46" s="39"/>
      <c r="BV46" s="39"/>
      <c r="BW46" s="39"/>
      <c r="BX46" s="39"/>
      <c r="BY46" s="39"/>
      <c r="BZ46" s="39"/>
      <c r="CA46" s="39"/>
    </row>
    <row r="47" spans="1:79" s="54" customFormat="1" ht="83.65" customHeight="1">
      <c r="A47" s="35"/>
      <c r="B47" s="63" t="s">
        <v>46</v>
      </c>
      <c r="C47" s="64" t="str">
        <f>VLOOKUP($B47,[1]Listas!$A$2:$B$5,2,FALSE)</f>
        <v>PerUno</v>
      </c>
      <c r="D47" s="63" t="s">
        <v>47</v>
      </c>
      <c r="E47" s="64" t="str">
        <f>VLOOKUP($D47,[1]Listas!$E$2:$F$11,2,FALSE)</f>
        <v>ObjUno</v>
      </c>
      <c r="F47" s="204" t="s">
        <v>48</v>
      </c>
      <c r="G47" s="206" t="s">
        <v>49</v>
      </c>
      <c r="H47" s="130" t="s">
        <v>180</v>
      </c>
      <c r="I47" s="209" t="s">
        <v>51</v>
      </c>
      <c r="J47" s="130" t="s">
        <v>52</v>
      </c>
      <c r="K47" s="212" t="s">
        <v>184</v>
      </c>
      <c r="L47" s="145" t="s">
        <v>185</v>
      </c>
      <c r="M47" s="138" t="s">
        <v>183</v>
      </c>
      <c r="N47" s="133" t="s">
        <v>146</v>
      </c>
      <c r="O47" s="133" t="s">
        <v>147</v>
      </c>
      <c r="P47" s="136">
        <v>44743</v>
      </c>
      <c r="Q47" s="146">
        <v>44895</v>
      </c>
      <c r="R47" s="132"/>
      <c r="S47" s="32"/>
      <c r="T47" s="70">
        <v>50</v>
      </c>
      <c r="U47" s="32"/>
      <c r="V47" s="32"/>
      <c r="W47" s="32"/>
      <c r="X47" s="32"/>
      <c r="Y47" s="32"/>
      <c r="Z47" s="32"/>
      <c r="AA47" s="32"/>
      <c r="AB47" s="32"/>
      <c r="AC47" s="32"/>
      <c r="AD47" s="32" t="s">
        <v>58</v>
      </c>
      <c r="AE47" s="32"/>
      <c r="AF47" s="32"/>
      <c r="AG47" s="32"/>
      <c r="AH47" s="32"/>
      <c r="AI47" s="32"/>
      <c r="AJ47" s="32"/>
      <c r="AK47" s="34"/>
      <c r="AL47" s="34"/>
      <c r="AM47" s="34"/>
      <c r="AN47" s="71" t="s">
        <v>58</v>
      </c>
      <c r="AO47" s="32"/>
      <c r="AP47" s="32"/>
      <c r="AQ47" s="32"/>
      <c r="AR47" s="32"/>
      <c r="AS47" s="32"/>
      <c r="AT47" s="32"/>
      <c r="AU47" s="32"/>
      <c r="AV47" s="32"/>
      <c r="AW47" s="32"/>
      <c r="AX47" s="32"/>
      <c r="AY47" s="32"/>
      <c r="AZ47" s="32"/>
      <c r="BA47" s="34" t="s">
        <v>49</v>
      </c>
      <c r="BB47" s="55" t="str">
        <f>VLOOKUP($BA47,[1]Listas!$L$2:$M$8,2,FALSE)</f>
        <v>NA</v>
      </c>
      <c r="BC47" s="34" t="s">
        <v>49</v>
      </c>
      <c r="BD47" s="34" t="s">
        <v>49</v>
      </c>
      <c r="BE47" s="34" t="s">
        <v>52</v>
      </c>
      <c r="BF47" s="34" t="str">
        <f>VLOOKUP($BE47,[1]Listas!$AA$1:$AB$10,2,FALSE)</f>
        <v>DAF</v>
      </c>
      <c r="BG47" s="34" t="s">
        <v>148</v>
      </c>
      <c r="BH47" s="39"/>
      <c r="BI47" s="39"/>
      <c r="BJ47" s="39"/>
      <c r="BK47" s="39"/>
      <c r="BL47" s="39"/>
      <c r="BM47" s="39"/>
      <c r="BN47" s="39"/>
      <c r="BO47" s="39"/>
      <c r="BP47" s="39"/>
      <c r="BQ47" s="39"/>
      <c r="BR47" s="39"/>
      <c r="BS47" s="39"/>
      <c r="BT47" s="39"/>
      <c r="BU47" s="39"/>
      <c r="BV47" s="39"/>
      <c r="BW47" s="39"/>
      <c r="BX47" s="39"/>
      <c r="BY47" s="39"/>
      <c r="BZ47" s="39"/>
      <c r="CA47" s="39"/>
    </row>
    <row r="48" spans="1:79" s="54" customFormat="1" ht="83.65" customHeight="1">
      <c r="A48" s="35"/>
      <c r="B48" s="63" t="s">
        <v>46</v>
      </c>
      <c r="C48" s="64" t="str">
        <f>VLOOKUP($B48,[1]Listas!$A$2:$B$5,2,FALSE)</f>
        <v>PerUno</v>
      </c>
      <c r="D48" s="63" t="s">
        <v>47</v>
      </c>
      <c r="E48" s="64" t="str">
        <f>VLOOKUP($D48,[1]Listas!$E$2:$F$11,2,FALSE)</f>
        <v>ObjUno</v>
      </c>
      <c r="F48" s="204" t="s">
        <v>48</v>
      </c>
      <c r="G48" s="206" t="s">
        <v>49</v>
      </c>
      <c r="H48" s="130" t="s">
        <v>186</v>
      </c>
      <c r="I48" s="209" t="s">
        <v>51</v>
      </c>
      <c r="J48" s="130" t="s">
        <v>52</v>
      </c>
      <c r="K48" s="130" t="s">
        <v>187</v>
      </c>
      <c r="L48" s="130" t="s">
        <v>188</v>
      </c>
      <c r="M48" s="130" t="s">
        <v>189</v>
      </c>
      <c r="N48" s="133" t="s">
        <v>146</v>
      </c>
      <c r="O48" s="133" t="s">
        <v>147</v>
      </c>
      <c r="P48" s="151">
        <v>44881</v>
      </c>
      <c r="Q48" s="152">
        <v>44915</v>
      </c>
      <c r="R48" s="132"/>
      <c r="S48" s="32"/>
      <c r="T48" s="74">
        <v>50</v>
      </c>
      <c r="U48" s="32"/>
      <c r="V48" s="32"/>
      <c r="W48" s="32"/>
      <c r="X48" s="32"/>
      <c r="Y48" s="32"/>
      <c r="Z48" s="32"/>
      <c r="AA48" s="32"/>
      <c r="AB48" s="32"/>
      <c r="AC48" s="32"/>
      <c r="AD48" s="32" t="s">
        <v>58</v>
      </c>
      <c r="AE48" s="32"/>
      <c r="AF48" s="32"/>
      <c r="AG48" s="32"/>
      <c r="AH48" s="32"/>
      <c r="AI48" s="32"/>
      <c r="AJ48" s="32"/>
      <c r="AK48" s="34"/>
      <c r="AL48" s="34"/>
      <c r="AM48" s="34"/>
      <c r="AN48" s="71" t="s">
        <v>58</v>
      </c>
      <c r="AO48" s="32"/>
      <c r="AP48" s="32"/>
      <c r="AQ48" s="32"/>
      <c r="AR48" s="32"/>
      <c r="AS48" s="32"/>
      <c r="AT48" s="32"/>
      <c r="AU48" s="32"/>
      <c r="AV48" s="32"/>
      <c r="AW48" s="32"/>
      <c r="AX48" s="32"/>
      <c r="AY48" s="32"/>
      <c r="AZ48" s="32"/>
      <c r="BA48" s="34" t="s">
        <v>49</v>
      </c>
      <c r="BB48" s="55" t="str">
        <f>VLOOKUP($BA48,[1]Listas!$L$2:$M$8,2,FALSE)</f>
        <v>NA</v>
      </c>
      <c r="BC48" s="34" t="s">
        <v>49</v>
      </c>
      <c r="BD48" s="34" t="s">
        <v>49</v>
      </c>
      <c r="BE48" s="34" t="s">
        <v>52</v>
      </c>
      <c r="BF48" s="34" t="str">
        <f>VLOOKUP($BE48,[1]Listas!$AA$1:$AB$10,2,FALSE)</f>
        <v>DAF</v>
      </c>
      <c r="BG48" s="34" t="s">
        <v>148</v>
      </c>
      <c r="BH48" s="39"/>
      <c r="BI48" s="39"/>
      <c r="BJ48" s="39"/>
      <c r="BK48" s="39"/>
      <c r="BL48" s="39"/>
      <c r="BM48" s="39"/>
      <c r="BN48" s="39"/>
      <c r="BO48" s="39"/>
      <c r="BP48" s="39"/>
      <c r="BQ48" s="39"/>
      <c r="BR48" s="39"/>
      <c r="BS48" s="39"/>
      <c r="BT48" s="39"/>
      <c r="BU48" s="39"/>
      <c r="BV48" s="39"/>
      <c r="BW48" s="39"/>
      <c r="BX48" s="39"/>
      <c r="BY48" s="39"/>
      <c r="BZ48" s="39"/>
      <c r="CA48" s="39"/>
    </row>
    <row r="49" spans="1:79" s="54" customFormat="1" ht="83.65" customHeight="1">
      <c r="A49" s="35"/>
      <c r="B49" s="63" t="s">
        <v>46</v>
      </c>
      <c r="C49" s="64" t="str">
        <f>VLOOKUP($B49,[1]Listas!$A$2:$B$5,2,FALSE)</f>
        <v>PerUno</v>
      </c>
      <c r="D49" s="63" t="s">
        <v>47</v>
      </c>
      <c r="E49" s="64" t="str">
        <f>VLOOKUP($D49,[1]Listas!$E$2:$F$11,2,FALSE)</f>
        <v>ObjUno</v>
      </c>
      <c r="F49" s="204" t="s">
        <v>48</v>
      </c>
      <c r="G49" s="206" t="s">
        <v>49</v>
      </c>
      <c r="H49" s="130" t="s">
        <v>186</v>
      </c>
      <c r="I49" s="209" t="s">
        <v>51</v>
      </c>
      <c r="J49" s="130" t="s">
        <v>52</v>
      </c>
      <c r="K49" s="130" t="s">
        <v>190</v>
      </c>
      <c r="L49" s="130" t="s">
        <v>191</v>
      </c>
      <c r="M49" s="130" t="s">
        <v>192</v>
      </c>
      <c r="N49" s="133" t="s">
        <v>146</v>
      </c>
      <c r="O49" s="133" t="s">
        <v>147</v>
      </c>
      <c r="P49" s="151">
        <v>44881</v>
      </c>
      <c r="Q49" s="152">
        <v>44915</v>
      </c>
      <c r="R49" s="132"/>
      <c r="S49" s="32"/>
      <c r="T49" s="74">
        <v>50</v>
      </c>
      <c r="U49" s="32"/>
      <c r="V49" s="32"/>
      <c r="W49" s="32"/>
      <c r="X49" s="32"/>
      <c r="Y49" s="32"/>
      <c r="Z49" s="32"/>
      <c r="AA49" s="32"/>
      <c r="AB49" s="32"/>
      <c r="AC49" s="32"/>
      <c r="AD49" s="32" t="s">
        <v>58</v>
      </c>
      <c r="AE49" s="32"/>
      <c r="AF49" s="32"/>
      <c r="AG49" s="32"/>
      <c r="AH49" s="32"/>
      <c r="AI49" s="32"/>
      <c r="AJ49" s="32"/>
      <c r="AK49" s="34"/>
      <c r="AL49" s="34"/>
      <c r="AM49" s="34"/>
      <c r="AN49" s="71" t="s">
        <v>58</v>
      </c>
      <c r="AO49" s="32"/>
      <c r="AP49" s="32"/>
      <c r="AQ49" s="32"/>
      <c r="AR49" s="32"/>
      <c r="AS49" s="32"/>
      <c r="AT49" s="32"/>
      <c r="AU49" s="32"/>
      <c r="AV49" s="32"/>
      <c r="AW49" s="32"/>
      <c r="AX49" s="32"/>
      <c r="AY49" s="32"/>
      <c r="AZ49" s="32"/>
      <c r="BA49" s="34" t="s">
        <v>49</v>
      </c>
      <c r="BB49" s="55" t="str">
        <f>VLOOKUP($BA49,[1]Listas!$L$2:$M$8,2,FALSE)</f>
        <v>NA</v>
      </c>
      <c r="BC49" s="34" t="s">
        <v>49</v>
      </c>
      <c r="BD49" s="34" t="s">
        <v>49</v>
      </c>
      <c r="BE49" s="34" t="s">
        <v>52</v>
      </c>
      <c r="BF49" s="34" t="str">
        <f>VLOOKUP($BE49,[1]Listas!$AA$1:$AB$10,2,FALSE)</f>
        <v>DAF</v>
      </c>
      <c r="BG49" s="34" t="s">
        <v>148</v>
      </c>
      <c r="BH49" s="39"/>
      <c r="BI49" s="39"/>
      <c r="BJ49" s="39"/>
      <c r="BK49" s="39"/>
      <c r="BL49" s="39"/>
      <c r="BM49" s="39"/>
      <c r="BN49" s="39"/>
      <c r="BO49" s="39"/>
      <c r="BP49" s="39"/>
      <c r="BQ49" s="39"/>
      <c r="BR49" s="39"/>
      <c r="BS49" s="39"/>
      <c r="BT49" s="39"/>
      <c r="BU49" s="39"/>
      <c r="BV49" s="39"/>
      <c r="BW49" s="39"/>
      <c r="BX49" s="39"/>
      <c r="BY49" s="39"/>
      <c r="BZ49" s="39"/>
      <c r="CA49" s="39"/>
    </row>
    <row r="50" spans="1:79" s="54" customFormat="1" ht="83.65" customHeight="1">
      <c r="A50" s="35"/>
      <c r="B50" s="63" t="s">
        <v>46</v>
      </c>
      <c r="C50" s="64" t="str">
        <f>VLOOKUP($B50,[1]Listas!$A$2:$B$5,2,FALSE)</f>
        <v>PerUno</v>
      </c>
      <c r="D50" s="63" t="s">
        <v>47</v>
      </c>
      <c r="E50" s="64" t="str">
        <f>VLOOKUP($D50,[1]Listas!$E$2:$F$11,2,FALSE)</f>
        <v>ObjUno</v>
      </c>
      <c r="F50" s="204" t="s">
        <v>48</v>
      </c>
      <c r="G50" s="145" t="s">
        <v>49</v>
      </c>
      <c r="H50" s="153" t="s">
        <v>193</v>
      </c>
      <c r="I50" s="213" t="s">
        <v>51</v>
      </c>
      <c r="J50" s="153" t="s">
        <v>52</v>
      </c>
      <c r="K50" s="153" t="s">
        <v>194</v>
      </c>
      <c r="L50" s="153" t="s">
        <v>195</v>
      </c>
      <c r="M50" s="153" t="s">
        <v>196</v>
      </c>
      <c r="N50" s="133" t="s">
        <v>197</v>
      </c>
      <c r="O50" s="133"/>
      <c r="P50" s="136">
        <v>44562</v>
      </c>
      <c r="Q50" s="136">
        <v>44910</v>
      </c>
      <c r="R50" s="132"/>
      <c r="S50" s="32"/>
      <c r="T50" s="68">
        <v>60</v>
      </c>
      <c r="U50" s="32"/>
      <c r="V50" s="32"/>
      <c r="W50" s="32"/>
      <c r="X50" s="32"/>
      <c r="Y50" s="32"/>
      <c r="Z50" s="32" t="s">
        <v>58</v>
      </c>
      <c r="AA50" s="32"/>
      <c r="AB50" s="32"/>
      <c r="AC50" s="32"/>
      <c r="AD50" s="32"/>
      <c r="AE50" s="32"/>
      <c r="AF50" s="32"/>
      <c r="AG50" s="32"/>
      <c r="AH50" s="32"/>
      <c r="AI50" s="32"/>
      <c r="AJ50" s="32"/>
      <c r="AK50" s="34"/>
      <c r="AL50" s="34"/>
      <c r="AM50" s="34"/>
      <c r="AN50" s="32"/>
      <c r="AO50" s="32"/>
      <c r="AP50" s="32"/>
      <c r="AQ50" s="32"/>
      <c r="AR50" s="32"/>
      <c r="AS50" s="32"/>
      <c r="AT50" s="32"/>
      <c r="AU50" s="32"/>
      <c r="AV50" s="32" t="s">
        <v>58</v>
      </c>
      <c r="AW50" s="32"/>
      <c r="AX50" s="32"/>
      <c r="AY50" s="32"/>
      <c r="AZ50" s="32"/>
      <c r="BA50" s="34" t="s">
        <v>198</v>
      </c>
      <c r="BB50" s="55" t="str">
        <f>VLOOKUP($BA50,[2]Listas!$L$2:$M$8,2,FALSE)</f>
        <v>ComCuatro</v>
      </c>
      <c r="BC50" s="34" t="s">
        <v>199</v>
      </c>
      <c r="BD50" s="34" t="s">
        <v>49</v>
      </c>
      <c r="BE50" s="56" t="s">
        <v>52</v>
      </c>
      <c r="BF50" s="34" t="str">
        <f>VLOOKUP($BE50,[1]Listas!$AA$1:$AB$10,2,FALSE)</f>
        <v>DAF</v>
      </c>
      <c r="BG50" s="34" t="s">
        <v>200</v>
      </c>
      <c r="BH50" s="39"/>
      <c r="BI50" s="39"/>
      <c r="BJ50" s="39"/>
      <c r="BK50" s="39"/>
      <c r="BL50" s="39"/>
      <c r="BM50" s="39"/>
      <c r="BN50" s="39"/>
      <c r="BO50" s="39"/>
      <c r="BP50" s="39"/>
      <c r="BQ50" s="39"/>
      <c r="BR50" s="39"/>
      <c r="BS50" s="39"/>
      <c r="BT50" s="39"/>
      <c r="BU50" s="39"/>
      <c r="BV50" s="39"/>
      <c r="BW50" s="39"/>
      <c r="BX50" s="39"/>
      <c r="BY50" s="39"/>
      <c r="BZ50" s="39"/>
      <c r="CA50" s="39"/>
    </row>
    <row r="51" spans="1:79" s="54" customFormat="1" ht="83.65" customHeight="1">
      <c r="A51" s="35"/>
      <c r="B51" s="63" t="s">
        <v>46</v>
      </c>
      <c r="C51" s="64" t="str">
        <f>VLOOKUP($B51,[1]Listas!$A$2:$B$5,2,FALSE)</f>
        <v>PerUno</v>
      </c>
      <c r="D51" s="63" t="s">
        <v>47</v>
      </c>
      <c r="E51" s="64" t="str">
        <f>VLOOKUP($D51,[1]Listas!$E$2:$F$11,2,FALSE)</f>
        <v>ObjUno</v>
      </c>
      <c r="F51" s="204" t="s">
        <v>48</v>
      </c>
      <c r="G51" s="145" t="s">
        <v>49</v>
      </c>
      <c r="H51" s="153" t="s">
        <v>193</v>
      </c>
      <c r="I51" s="213" t="s">
        <v>51</v>
      </c>
      <c r="J51" s="153" t="s">
        <v>52</v>
      </c>
      <c r="K51" s="153" t="s">
        <v>201</v>
      </c>
      <c r="L51" s="153" t="s">
        <v>202</v>
      </c>
      <c r="M51" s="153" t="s">
        <v>183</v>
      </c>
      <c r="N51" s="133" t="s">
        <v>197</v>
      </c>
      <c r="O51" s="133"/>
      <c r="P51" s="136">
        <v>44562</v>
      </c>
      <c r="Q51" s="136">
        <v>44713</v>
      </c>
      <c r="R51" s="132"/>
      <c r="S51" s="32"/>
      <c r="T51" s="68">
        <v>20</v>
      </c>
      <c r="U51" s="32"/>
      <c r="V51" s="32"/>
      <c r="W51" s="32"/>
      <c r="X51" s="32"/>
      <c r="Y51" s="32"/>
      <c r="Z51" s="32"/>
      <c r="AA51" s="32" t="s">
        <v>58</v>
      </c>
      <c r="AB51" s="32"/>
      <c r="AC51" s="32"/>
      <c r="AD51" s="32"/>
      <c r="AE51" s="32"/>
      <c r="AF51" s="32"/>
      <c r="AG51" s="32"/>
      <c r="AH51" s="32" t="s">
        <v>58</v>
      </c>
      <c r="AI51" s="32"/>
      <c r="AJ51" s="32"/>
      <c r="AK51" s="34"/>
      <c r="AL51" s="34"/>
      <c r="AM51" s="34"/>
      <c r="AN51" s="32"/>
      <c r="AO51" s="32"/>
      <c r="AP51" s="32"/>
      <c r="AQ51" s="32"/>
      <c r="AR51" s="32"/>
      <c r="AS51" s="32"/>
      <c r="AT51" s="32"/>
      <c r="AU51" s="32"/>
      <c r="AV51" s="32" t="s">
        <v>58</v>
      </c>
      <c r="AW51" s="32"/>
      <c r="AX51" s="32"/>
      <c r="AY51" s="32"/>
      <c r="AZ51" s="32"/>
      <c r="BA51" s="34" t="s">
        <v>198</v>
      </c>
      <c r="BB51" s="55" t="str">
        <f>VLOOKUP($BA51,[2]Listas!$L$2:$M$8,2,FALSE)</f>
        <v>ComCuatro</v>
      </c>
      <c r="BC51" s="34" t="s">
        <v>199</v>
      </c>
      <c r="BD51" s="34" t="s">
        <v>49</v>
      </c>
      <c r="BE51" s="56" t="s">
        <v>52</v>
      </c>
      <c r="BF51" s="34" t="str">
        <f>VLOOKUP($BE51,[1]Listas!$AA$1:$AB$10,2,FALSE)</f>
        <v>DAF</v>
      </c>
      <c r="BG51" s="34" t="s">
        <v>200</v>
      </c>
      <c r="BH51" s="39"/>
      <c r="BI51" s="39"/>
      <c r="BJ51" s="39"/>
      <c r="BK51" s="39"/>
      <c r="BL51" s="39"/>
      <c r="BM51" s="39"/>
      <c r="BN51" s="39"/>
      <c r="BO51" s="39"/>
      <c r="BP51" s="39"/>
      <c r="BQ51" s="39"/>
      <c r="BR51" s="39"/>
      <c r="BS51" s="39"/>
      <c r="BT51" s="39"/>
      <c r="BU51" s="39"/>
      <c r="BV51" s="39"/>
      <c r="BW51" s="39"/>
      <c r="BX51" s="39"/>
      <c r="BY51" s="39"/>
      <c r="BZ51" s="39"/>
      <c r="CA51" s="39"/>
    </row>
    <row r="52" spans="1:79" s="54" customFormat="1" ht="83.65" customHeight="1">
      <c r="A52" s="35"/>
      <c r="B52" s="63" t="s">
        <v>46</v>
      </c>
      <c r="C52" s="64" t="str">
        <f>VLOOKUP($B52,[1]Listas!$A$2:$B$5,2,FALSE)</f>
        <v>PerUno</v>
      </c>
      <c r="D52" s="63" t="s">
        <v>47</v>
      </c>
      <c r="E52" s="64" t="str">
        <f>VLOOKUP($D52,[1]Listas!$E$2:$F$11,2,FALSE)</f>
        <v>ObjUno</v>
      </c>
      <c r="F52" s="204" t="s">
        <v>48</v>
      </c>
      <c r="G52" s="145" t="s">
        <v>49</v>
      </c>
      <c r="H52" s="153" t="s">
        <v>193</v>
      </c>
      <c r="I52" s="213" t="s">
        <v>51</v>
      </c>
      <c r="J52" s="153" t="s">
        <v>52</v>
      </c>
      <c r="K52" s="153" t="s">
        <v>203</v>
      </c>
      <c r="L52" s="153" t="s">
        <v>202</v>
      </c>
      <c r="M52" s="153" t="s">
        <v>183</v>
      </c>
      <c r="N52" s="133" t="s">
        <v>197</v>
      </c>
      <c r="O52" s="133"/>
      <c r="P52" s="136">
        <v>44713</v>
      </c>
      <c r="Q52" s="136">
        <v>44895</v>
      </c>
      <c r="R52" s="132"/>
      <c r="S52" s="32"/>
      <c r="T52" s="68">
        <v>20</v>
      </c>
      <c r="U52" s="32"/>
      <c r="V52" s="32"/>
      <c r="W52" s="32"/>
      <c r="X52" s="32"/>
      <c r="Y52" s="32"/>
      <c r="Z52" s="32"/>
      <c r="AA52" s="32" t="s">
        <v>58</v>
      </c>
      <c r="AB52" s="32"/>
      <c r="AC52" s="32"/>
      <c r="AD52" s="32"/>
      <c r="AE52" s="32"/>
      <c r="AF52" s="32"/>
      <c r="AG52" s="32"/>
      <c r="AH52" s="32" t="s">
        <v>58</v>
      </c>
      <c r="AI52" s="32"/>
      <c r="AJ52" s="32"/>
      <c r="AK52" s="34"/>
      <c r="AL52" s="34"/>
      <c r="AM52" s="34"/>
      <c r="AN52" s="32"/>
      <c r="AO52" s="32"/>
      <c r="AP52" s="32"/>
      <c r="AQ52" s="32"/>
      <c r="AR52" s="32"/>
      <c r="AS52" s="32"/>
      <c r="AT52" s="32"/>
      <c r="AU52" s="32"/>
      <c r="AV52" s="32" t="s">
        <v>58</v>
      </c>
      <c r="AW52" s="32"/>
      <c r="AX52" s="32"/>
      <c r="AY52" s="32"/>
      <c r="AZ52" s="32"/>
      <c r="BA52" s="34" t="s">
        <v>198</v>
      </c>
      <c r="BB52" s="55" t="str">
        <f>VLOOKUP($BA52,[2]Listas!$L$2:$M$8,2,FALSE)</f>
        <v>ComCuatro</v>
      </c>
      <c r="BC52" s="34" t="s">
        <v>199</v>
      </c>
      <c r="BD52" s="34" t="s">
        <v>49</v>
      </c>
      <c r="BE52" s="56" t="s">
        <v>52</v>
      </c>
      <c r="BF52" s="34" t="str">
        <f>VLOOKUP($BE52,[1]Listas!$AA$1:$AB$10,2,FALSE)</f>
        <v>DAF</v>
      </c>
      <c r="BG52" s="34" t="s">
        <v>200</v>
      </c>
      <c r="BH52" s="39"/>
      <c r="BI52" s="39"/>
      <c r="BJ52" s="39"/>
      <c r="BK52" s="39"/>
      <c r="BL52" s="39"/>
      <c r="BM52" s="39"/>
      <c r="BN52" s="39"/>
      <c r="BO52" s="39"/>
      <c r="BP52" s="39"/>
      <c r="BQ52" s="39"/>
      <c r="BR52" s="39"/>
      <c r="BS52" s="39"/>
      <c r="BT52" s="39"/>
      <c r="BU52" s="39"/>
      <c r="BV52" s="39"/>
      <c r="BW52" s="39"/>
      <c r="BX52" s="39"/>
      <c r="BY52" s="39"/>
      <c r="BZ52" s="39"/>
      <c r="CA52" s="39"/>
    </row>
    <row r="53" spans="1:79" s="54" customFormat="1" ht="83.65" customHeight="1">
      <c r="A53" s="35"/>
      <c r="B53" s="63" t="s">
        <v>46</v>
      </c>
      <c r="C53" s="64" t="str">
        <f>VLOOKUP($B53,[1]Listas!$A$2:$B$5,2,FALSE)</f>
        <v>PerUno</v>
      </c>
      <c r="D53" s="63" t="s">
        <v>47</v>
      </c>
      <c r="E53" s="64" t="str">
        <f>VLOOKUP($D53,[1]Listas!$E$2:$F$11,2,FALSE)</f>
        <v>ObjUno</v>
      </c>
      <c r="F53" s="204" t="s">
        <v>48</v>
      </c>
      <c r="G53" s="145" t="s">
        <v>49</v>
      </c>
      <c r="H53" s="153" t="s">
        <v>204</v>
      </c>
      <c r="I53" s="213" t="s">
        <v>51</v>
      </c>
      <c r="J53" s="153" t="s">
        <v>52</v>
      </c>
      <c r="K53" s="153" t="s">
        <v>205</v>
      </c>
      <c r="L53" s="153" t="s">
        <v>206</v>
      </c>
      <c r="M53" s="153" t="s">
        <v>207</v>
      </c>
      <c r="N53" s="133" t="s">
        <v>197</v>
      </c>
      <c r="O53" s="133"/>
      <c r="P53" s="136">
        <v>44562</v>
      </c>
      <c r="Q53" s="136">
        <v>44834</v>
      </c>
      <c r="R53" s="132"/>
      <c r="S53" s="32"/>
      <c r="T53" s="68">
        <v>50</v>
      </c>
      <c r="U53" s="32"/>
      <c r="V53" s="32"/>
      <c r="W53" s="32"/>
      <c r="X53" s="32"/>
      <c r="Y53" s="32"/>
      <c r="Z53" s="32"/>
      <c r="AA53" s="32" t="s">
        <v>58</v>
      </c>
      <c r="AB53" s="32"/>
      <c r="AC53" s="32"/>
      <c r="AD53" s="32"/>
      <c r="AE53" s="32"/>
      <c r="AF53" s="32"/>
      <c r="AG53" s="32"/>
      <c r="AH53" s="32"/>
      <c r="AI53" s="32"/>
      <c r="AJ53" s="32"/>
      <c r="AK53" s="34"/>
      <c r="AL53" s="34"/>
      <c r="AM53" s="34"/>
      <c r="AN53" s="32"/>
      <c r="AO53" s="32"/>
      <c r="AP53" s="32"/>
      <c r="AQ53" s="32"/>
      <c r="AR53" s="32"/>
      <c r="AS53" s="32"/>
      <c r="AT53" s="32"/>
      <c r="AU53" s="32"/>
      <c r="AV53" s="32" t="s">
        <v>58</v>
      </c>
      <c r="AW53" s="32"/>
      <c r="AX53" s="32"/>
      <c r="AY53" s="32"/>
      <c r="AZ53" s="32"/>
      <c r="BA53" s="34" t="s">
        <v>198</v>
      </c>
      <c r="BB53" s="55" t="str">
        <f>VLOOKUP($BA53,[2]Listas!$L$2:$M$8,2,FALSE)</f>
        <v>ComCuatro</v>
      </c>
      <c r="BC53" s="34" t="s">
        <v>199</v>
      </c>
      <c r="BD53" s="34" t="s">
        <v>49</v>
      </c>
      <c r="BE53" s="56" t="s">
        <v>52</v>
      </c>
      <c r="BF53" s="34" t="str">
        <f>VLOOKUP($BE53,[1]Listas!$AA$1:$AB$10,2,FALSE)</f>
        <v>DAF</v>
      </c>
      <c r="BG53" s="34" t="s">
        <v>200</v>
      </c>
      <c r="BH53" s="39"/>
      <c r="BI53" s="39"/>
      <c r="BJ53" s="39"/>
      <c r="BK53" s="39"/>
      <c r="BL53" s="39"/>
      <c r="BM53" s="39"/>
      <c r="BN53" s="39"/>
      <c r="BO53" s="39"/>
      <c r="BP53" s="39"/>
      <c r="BQ53" s="39"/>
      <c r="BR53" s="39"/>
      <c r="BS53" s="39"/>
      <c r="BT53" s="39"/>
      <c r="BU53" s="39"/>
      <c r="BV53" s="39"/>
      <c r="BW53" s="39"/>
      <c r="BX53" s="39"/>
      <c r="BY53" s="39"/>
      <c r="BZ53" s="39"/>
      <c r="CA53" s="39"/>
    </row>
    <row r="54" spans="1:79" s="54" customFormat="1" ht="83.65" customHeight="1">
      <c r="A54" s="35"/>
      <c r="B54" s="63" t="s">
        <v>46</v>
      </c>
      <c r="C54" s="64" t="str">
        <f>VLOOKUP($B54,[1]Listas!$A$2:$B$5,2,FALSE)</f>
        <v>PerUno</v>
      </c>
      <c r="D54" s="63" t="s">
        <v>47</v>
      </c>
      <c r="E54" s="64" t="str">
        <f>VLOOKUP($D54,[1]Listas!$E$2:$F$11,2,FALSE)</f>
        <v>ObjUno</v>
      </c>
      <c r="F54" s="204" t="s">
        <v>48</v>
      </c>
      <c r="G54" s="145" t="s">
        <v>49</v>
      </c>
      <c r="H54" s="153" t="s">
        <v>204</v>
      </c>
      <c r="I54" s="213" t="s">
        <v>51</v>
      </c>
      <c r="J54" s="153" t="s">
        <v>52</v>
      </c>
      <c r="K54" s="153" t="s">
        <v>208</v>
      </c>
      <c r="L54" s="153" t="s">
        <v>209</v>
      </c>
      <c r="M54" s="153" t="s">
        <v>210</v>
      </c>
      <c r="N54" s="133" t="s">
        <v>197</v>
      </c>
      <c r="O54" s="133"/>
      <c r="P54" s="136">
        <v>44835</v>
      </c>
      <c r="Q54" s="136">
        <v>44926</v>
      </c>
      <c r="R54" s="132"/>
      <c r="S54" s="32"/>
      <c r="T54" s="68">
        <v>50</v>
      </c>
      <c r="U54" s="32"/>
      <c r="V54" s="32"/>
      <c r="W54" s="32"/>
      <c r="X54" s="32"/>
      <c r="Y54" s="32"/>
      <c r="Z54" s="32"/>
      <c r="AA54" s="32" t="s">
        <v>58</v>
      </c>
      <c r="AB54" s="32"/>
      <c r="AC54" s="32"/>
      <c r="AD54" s="32"/>
      <c r="AE54" s="32"/>
      <c r="AF54" s="32"/>
      <c r="AG54" s="32"/>
      <c r="AH54" s="32"/>
      <c r="AI54" s="32"/>
      <c r="AJ54" s="32"/>
      <c r="AK54" s="34"/>
      <c r="AL54" s="34"/>
      <c r="AM54" s="34"/>
      <c r="AN54" s="32"/>
      <c r="AO54" s="32"/>
      <c r="AP54" s="32"/>
      <c r="AQ54" s="32"/>
      <c r="AR54" s="32"/>
      <c r="AS54" s="32"/>
      <c r="AT54" s="32"/>
      <c r="AU54" s="32"/>
      <c r="AV54" s="32" t="s">
        <v>58</v>
      </c>
      <c r="AW54" s="32"/>
      <c r="AX54" s="32"/>
      <c r="AY54" s="32"/>
      <c r="AZ54" s="32"/>
      <c r="BA54" s="34" t="s">
        <v>198</v>
      </c>
      <c r="BB54" s="55" t="str">
        <f>VLOOKUP($BA54,[2]Listas!$L$2:$M$8,2,FALSE)</f>
        <v>ComCuatro</v>
      </c>
      <c r="BC54" s="34" t="s">
        <v>199</v>
      </c>
      <c r="BD54" s="34" t="s">
        <v>49</v>
      </c>
      <c r="BE54" s="56" t="s">
        <v>52</v>
      </c>
      <c r="BF54" s="34" t="str">
        <f>VLOOKUP($BE54,[1]Listas!$AA$1:$AB$10,2,FALSE)</f>
        <v>DAF</v>
      </c>
      <c r="BG54" s="34" t="s">
        <v>200</v>
      </c>
      <c r="BH54" s="39"/>
      <c r="BI54" s="39"/>
      <c r="BJ54" s="39"/>
      <c r="BK54" s="39"/>
      <c r="BL54" s="39"/>
      <c r="BM54" s="39"/>
      <c r="BN54" s="39"/>
      <c r="BO54" s="39"/>
      <c r="BP54" s="39"/>
      <c r="BQ54" s="39"/>
      <c r="BR54" s="39"/>
      <c r="BS54" s="39"/>
      <c r="BT54" s="39"/>
      <c r="BU54" s="39"/>
      <c r="BV54" s="39"/>
      <c r="BW54" s="39"/>
      <c r="BX54" s="39"/>
      <c r="BY54" s="39"/>
      <c r="BZ54" s="39"/>
      <c r="CA54" s="39"/>
    </row>
    <row r="55" spans="1:79" s="54" customFormat="1" ht="83.65" customHeight="1">
      <c r="A55" s="35"/>
      <c r="B55" s="63" t="s">
        <v>46</v>
      </c>
      <c r="C55" s="64" t="str">
        <f>VLOOKUP($B55,[1]Listas!$A$2:$B$5,2,FALSE)</f>
        <v>PerUno</v>
      </c>
      <c r="D55" s="63" t="s">
        <v>47</v>
      </c>
      <c r="E55" s="64" t="str">
        <f>VLOOKUP($D55,[1]Listas!$E$2:$F$11,2,FALSE)</f>
        <v>ObjUno</v>
      </c>
      <c r="F55" s="204" t="s">
        <v>48</v>
      </c>
      <c r="G55" s="145" t="s">
        <v>49</v>
      </c>
      <c r="H55" s="138" t="s">
        <v>211</v>
      </c>
      <c r="I55" s="140" t="s">
        <v>51</v>
      </c>
      <c r="J55" s="138" t="s">
        <v>52</v>
      </c>
      <c r="K55" s="138" t="s">
        <v>212</v>
      </c>
      <c r="L55" s="138" t="s">
        <v>213</v>
      </c>
      <c r="M55" s="138" t="s">
        <v>214</v>
      </c>
      <c r="N55" s="133" t="s">
        <v>197</v>
      </c>
      <c r="O55" s="133"/>
      <c r="P55" s="136">
        <v>44562</v>
      </c>
      <c r="Q55" s="136">
        <v>44926</v>
      </c>
      <c r="R55" s="132"/>
      <c r="S55" s="32"/>
      <c r="T55" s="68">
        <v>20</v>
      </c>
      <c r="U55" s="32"/>
      <c r="V55" s="32"/>
      <c r="W55" s="32"/>
      <c r="X55" s="32"/>
      <c r="Y55" s="32"/>
      <c r="Z55" s="32"/>
      <c r="AA55" s="32" t="s">
        <v>58</v>
      </c>
      <c r="AB55" s="32"/>
      <c r="AC55" s="32"/>
      <c r="AD55" s="32"/>
      <c r="AE55" s="32"/>
      <c r="AF55" s="32"/>
      <c r="AG55" s="32"/>
      <c r="AH55" s="32"/>
      <c r="AI55" s="32"/>
      <c r="AJ55" s="32"/>
      <c r="AK55" s="34"/>
      <c r="AL55" s="34"/>
      <c r="AM55" s="34"/>
      <c r="AN55" s="32"/>
      <c r="AO55" s="32"/>
      <c r="AP55" s="32"/>
      <c r="AQ55" s="32"/>
      <c r="AR55" s="32"/>
      <c r="AS55" s="32"/>
      <c r="AT55" s="32"/>
      <c r="AU55" s="32"/>
      <c r="AV55" s="32" t="s">
        <v>58</v>
      </c>
      <c r="AW55" s="32"/>
      <c r="AX55" s="32"/>
      <c r="AY55" s="32"/>
      <c r="AZ55" s="32"/>
      <c r="BA55" s="34" t="s">
        <v>198</v>
      </c>
      <c r="BB55" s="55" t="str">
        <f>VLOOKUP($BA55,[2]Listas!$L$2:$M$8,2,FALSE)</f>
        <v>ComCuatro</v>
      </c>
      <c r="BC55" s="34" t="s">
        <v>199</v>
      </c>
      <c r="BD55" s="34" t="s">
        <v>49</v>
      </c>
      <c r="BE55" s="56" t="s">
        <v>52</v>
      </c>
      <c r="BF55" s="34" t="str">
        <f>VLOOKUP($BE55,[1]Listas!$AA$1:$AB$10,2,FALSE)</f>
        <v>DAF</v>
      </c>
      <c r="BG55" s="34" t="s">
        <v>200</v>
      </c>
      <c r="BH55" s="39"/>
      <c r="BI55" s="39"/>
      <c r="BJ55" s="39"/>
      <c r="BK55" s="39"/>
      <c r="BL55" s="39"/>
      <c r="BM55" s="39"/>
      <c r="BN55" s="39"/>
      <c r="BO55" s="39"/>
      <c r="BP55" s="39"/>
      <c r="BQ55" s="39"/>
      <c r="BR55" s="39"/>
      <c r="BS55" s="39"/>
      <c r="BT55" s="39"/>
      <c r="BU55" s="39"/>
      <c r="BV55" s="39"/>
      <c r="BW55" s="39"/>
      <c r="BX55" s="39"/>
      <c r="BY55" s="39"/>
      <c r="BZ55" s="39"/>
      <c r="CA55" s="39"/>
    </row>
    <row r="56" spans="1:79" s="54" customFormat="1" ht="83.65" customHeight="1">
      <c r="A56" s="35"/>
      <c r="B56" s="63" t="s">
        <v>46</v>
      </c>
      <c r="C56" s="64" t="str">
        <f>VLOOKUP($B56,[1]Listas!$A$2:$B$5,2,FALSE)</f>
        <v>PerUno</v>
      </c>
      <c r="D56" s="63" t="s">
        <v>47</v>
      </c>
      <c r="E56" s="64" t="str">
        <f>VLOOKUP($D56,[1]Listas!$E$2:$F$11,2,FALSE)</f>
        <v>ObjUno</v>
      </c>
      <c r="F56" s="204" t="s">
        <v>48</v>
      </c>
      <c r="G56" s="145" t="s">
        <v>49</v>
      </c>
      <c r="H56" s="138" t="s">
        <v>211</v>
      </c>
      <c r="I56" s="140" t="s">
        <v>51</v>
      </c>
      <c r="J56" s="138" t="s">
        <v>52</v>
      </c>
      <c r="K56" s="138" t="s">
        <v>215</v>
      </c>
      <c r="L56" s="138" t="s">
        <v>216</v>
      </c>
      <c r="M56" s="138" t="s">
        <v>217</v>
      </c>
      <c r="N56" s="133" t="s">
        <v>197</v>
      </c>
      <c r="O56" s="133"/>
      <c r="P56" s="136">
        <v>44562</v>
      </c>
      <c r="Q56" s="136">
        <v>44621</v>
      </c>
      <c r="R56" s="132"/>
      <c r="S56" s="32"/>
      <c r="T56" s="68">
        <v>20</v>
      </c>
      <c r="U56" s="32"/>
      <c r="V56" s="32"/>
      <c r="W56" s="32"/>
      <c r="X56" s="32"/>
      <c r="Y56" s="32"/>
      <c r="Z56" s="32"/>
      <c r="AA56" s="32" t="s">
        <v>58</v>
      </c>
      <c r="AB56" s="32"/>
      <c r="AC56" s="32"/>
      <c r="AD56" s="32"/>
      <c r="AE56" s="32"/>
      <c r="AF56" s="32"/>
      <c r="AG56" s="32"/>
      <c r="AH56" s="32"/>
      <c r="AI56" s="32"/>
      <c r="AJ56" s="32"/>
      <c r="AK56" s="34"/>
      <c r="AL56" s="34"/>
      <c r="AM56" s="34"/>
      <c r="AN56" s="32"/>
      <c r="AO56" s="32"/>
      <c r="AP56" s="32"/>
      <c r="AQ56" s="32"/>
      <c r="AR56" s="32"/>
      <c r="AS56" s="32"/>
      <c r="AT56" s="32"/>
      <c r="AU56" s="32"/>
      <c r="AV56" s="32" t="s">
        <v>58</v>
      </c>
      <c r="AW56" s="32"/>
      <c r="AX56" s="32"/>
      <c r="AY56" s="32"/>
      <c r="AZ56" s="32"/>
      <c r="BA56" s="34" t="s">
        <v>198</v>
      </c>
      <c r="BB56" s="55" t="str">
        <f>VLOOKUP($BA56,[2]Listas!$L$2:$M$8,2,FALSE)</f>
        <v>ComCuatro</v>
      </c>
      <c r="BC56" s="34" t="s">
        <v>199</v>
      </c>
      <c r="BD56" s="34" t="s">
        <v>49</v>
      </c>
      <c r="BE56" s="56" t="s">
        <v>52</v>
      </c>
      <c r="BF56" s="34" t="str">
        <f>VLOOKUP($BE56,[1]Listas!$AA$1:$AB$10,2,FALSE)</f>
        <v>DAF</v>
      </c>
      <c r="BG56" s="34" t="s">
        <v>200</v>
      </c>
      <c r="BH56" s="39"/>
      <c r="BI56" s="39"/>
      <c r="BJ56" s="39"/>
      <c r="BK56" s="39"/>
      <c r="BL56" s="39"/>
      <c r="BM56" s="39"/>
      <c r="BN56" s="39"/>
      <c r="BO56" s="39"/>
      <c r="BP56" s="39"/>
      <c r="BQ56" s="39"/>
      <c r="BR56" s="39"/>
      <c r="BS56" s="39"/>
      <c r="BT56" s="39"/>
      <c r="BU56" s="39"/>
      <c r="BV56" s="39"/>
      <c r="BW56" s="39"/>
      <c r="BX56" s="39"/>
      <c r="BY56" s="39"/>
      <c r="BZ56" s="39"/>
      <c r="CA56" s="39"/>
    </row>
    <row r="57" spans="1:79" s="54" customFormat="1" ht="83.65" customHeight="1">
      <c r="A57" s="35"/>
      <c r="B57" s="63" t="s">
        <v>46</v>
      </c>
      <c r="C57" s="64" t="str">
        <f>VLOOKUP($B57,[1]Listas!$A$2:$B$5,2,FALSE)</f>
        <v>PerUno</v>
      </c>
      <c r="D57" s="63" t="s">
        <v>47</v>
      </c>
      <c r="E57" s="64" t="str">
        <f>VLOOKUP($D57,[1]Listas!$E$2:$F$11,2,FALSE)</f>
        <v>ObjUno</v>
      </c>
      <c r="F57" s="204" t="s">
        <v>48</v>
      </c>
      <c r="G57" s="145" t="s">
        <v>49</v>
      </c>
      <c r="H57" s="138" t="s">
        <v>211</v>
      </c>
      <c r="I57" s="140" t="s">
        <v>51</v>
      </c>
      <c r="J57" s="138" t="s">
        <v>52</v>
      </c>
      <c r="K57" s="138" t="s">
        <v>218</v>
      </c>
      <c r="L57" s="138" t="s">
        <v>216</v>
      </c>
      <c r="M57" s="138" t="s">
        <v>217</v>
      </c>
      <c r="N57" s="133" t="s">
        <v>197</v>
      </c>
      <c r="O57" s="133"/>
      <c r="P57" s="136">
        <v>44652</v>
      </c>
      <c r="Q57" s="136">
        <v>44713</v>
      </c>
      <c r="R57" s="132"/>
      <c r="S57" s="32"/>
      <c r="T57" s="68">
        <v>20</v>
      </c>
      <c r="U57" s="32"/>
      <c r="V57" s="32"/>
      <c r="W57" s="32"/>
      <c r="X57" s="32"/>
      <c r="Y57" s="32"/>
      <c r="Z57" s="32"/>
      <c r="AA57" s="32" t="s">
        <v>58</v>
      </c>
      <c r="AB57" s="32"/>
      <c r="AC57" s="32"/>
      <c r="AD57" s="32"/>
      <c r="AE57" s="32"/>
      <c r="AF57" s="32"/>
      <c r="AG57" s="32"/>
      <c r="AH57" s="32"/>
      <c r="AI57" s="32"/>
      <c r="AJ57" s="32"/>
      <c r="AK57" s="34"/>
      <c r="AL57" s="34"/>
      <c r="AM57" s="34"/>
      <c r="AN57" s="32"/>
      <c r="AO57" s="32"/>
      <c r="AP57" s="32"/>
      <c r="AQ57" s="32"/>
      <c r="AR57" s="32"/>
      <c r="AS57" s="32"/>
      <c r="AT57" s="32"/>
      <c r="AU57" s="32"/>
      <c r="AV57" s="32" t="s">
        <v>58</v>
      </c>
      <c r="AW57" s="32"/>
      <c r="AX57" s="32"/>
      <c r="AY57" s="32"/>
      <c r="AZ57" s="32"/>
      <c r="BA57" s="34" t="s">
        <v>198</v>
      </c>
      <c r="BB57" s="55" t="str">
        <f>VLOOKUP($BA57,[2]Listas!$L$2:$M$8,2,FALSE)</f>
        <v>ComCuatro</v>
      </c>
      <c r="BC57" s="34" t="s">
        <v>199</v>
      </c>
      <c r="BD57" s="34" t="s">
        <v>49</v>
      </c>
      <c r="BE57" s="56" t="s">
        <v>52</v>
      </c>
      <c r="BF57" s="34" t="str">
        <f>VLOOKUP($BE57,[1]Listas!$AA$1:$AB$10,2,FALSE)</f>
        <v>DAF</v>
      </c>
      <c r="BG57" s="34" t="s">
        <v>200</v>
      </c>
      <c r="BH57" s="39"/>
      <c r="BI57" s="39"/>
      <c r="BJ57" s="39"/>
      <c r="BK57" s="39"/>
      <c r="BL57" s="39"/>
      <c r="BM57" s="39"/>
      <c r="BN57" s="39"/>
      <c r="BO57" s="39"/>
      <c r="BP57" s="39"/>
      <c r="BQ57" s="39"/>
      <c r="BR57" s="39"/>
      <c r="BS57" s="39"/>
      <c r="BT57" s="39"/>
      <c r="BU57" s="39"/>
      <c r="BV57" s="39"/>
      <c r="BW57" s="39"/>
      <c r="BX57" s="39"/>
      <c r="BY57" s="39"/>
      <c r="BZ57" s="39"/>
      <c r="CA57" s="39"/>
    </row>
    <row r="58" spans="1:79" s="54" customFormat="1" ht="83.65" customHeight="1">
      <c r="A58" s="35"/>
      <c r="B58" s="63" t="s">
        <v>46</v>
      </c>
      <c r="C58" s="64" t="str">
        <f>VLOOKUP($B58,[1]Listas!$A$2:$B$5,2,FALSE)</f>
        <v>PerUno</v>
      </c>
      <c r="D58" s="63" t="s">
        <v>47</v>
      </c>
      <c r="E58" s="64" t="str">
        <f>VLOOKUP($D58,[1]Listas!$E$2:$F$11,2,FALSE)</f>
        <v>ObjUno</v>
      </c>
      <c r="F58" s="204" t="s">
        <v>48</v>
      </c>
      <c r="G58" s="145" t="s">
        <v>49</v>
      </c>
      <c r="H58" s="138" t="s">
        <v>211</v>
      </c>
      <c r="I58" s="140" t="s">
        <v>51</v>
      </c>
      <c r="J58" s="138" t="s">
        <v>52</v>
      </c>
      <c r="K58" s="138" t="s">
        <v>219</v>
      </c>
      <c r="L58" s="138" t="s">
        <v>216</v>
      </c>
      <c r="M58" s="138" t="s">
        <v>217</v>
      </c>
      <c r="N58" s="133" t="s">
        <v>197</v>
      </c>
      <c r="O58" s="133"/>
      <c r="P58" s="136">
        <v>44743</v>
      </c>
      <c r="Q58" s="136">
        <v>44834</v>
      </c>
      <c r="R58" s="132"/>
      <c r="S58" s="32"/>
      <c r="T58" s="68">
        <v>20</v>
      </c>
      <c r="U58" s="32"/>
      <c r="V58" s="32"/>
      <c r="W58" s="32"/>
      <c r="X58" s="32"/>
      <c r="Y58" s="32"/>
      <c r="Z58" s="32"/>
      <c r="AA58" s="32" t="s">
        <v>58</v>
      </c>
      <c r="AB58" s="32"/>
      <c r="AC58" s="32"/>
      <c r="AD58" s="32"/>
      <c r="AE58" s="32"/>
      <c r="AF58" s="32"/>
      <c r="AG58" s="32"/>
      <c r="AH58" s="32"/>
      <c r="AI58" s="32"/>
      <c r="AJ58" s="32"/>
      <c r="AK58" s="34"/>
      <c r="AL58" s="34"/>
      <c r="AM58" s="34"/>
      <c r="AN58" s="32"/>
      <c r="AO58" s="32"/>
      <c r="AP58" s="32"/>
      <c r="AQ58" s="32"/>
      <c r="AR58" s="32"/>
      <c r="AS58" s="32"/>
      <c r="AT58" s="32"/>
      <c r="AU58" s="32"/>
      <c r="AV58" s="32" t="s">
        <v>58</v>
      </c>
      <c r="AW58" s="32"/>
      <c r="AX58" s="32"/>
      <c r="AY58" s="32"/>
      <c r="AZ58" s="32"/>
      <c r="BA58" s="34" t="s">
        <v>198</v>
      </c>
      <c r="BB58" s="55" t="str">
        <f>VLOOKUP($BA58,[2]Listas!$L$2:$M$8,2,FALSE)</f>
        <v>ComCuatro</v>
      </c>
      <c r="BC58" s="34" t="s">
        <v>199</v>
      </c>
      <c r="BD58" s="34" t="s">
        <v>49</v>
      </c>
      <c r="BE58" s="56" t="s">
        <v>52</v>
      </c>
      <c r="BF58" s="34" t="str">
        <f>VLOOKUP($BE58,[1]Listas!$AA$1:$AB$10,2,FALSE)</f>
        <v>DAF</v>
      </c>
      <c r="BG58" s="34" t="s">
        <v>200</v>
      </c>
      <c r="BH58" s="39"/>
      <c r="BI58" s="39"/>
      <c r="BJ58" s="39"/>
      <c r="BK58" s="39"/>
      <c r="BL58" s="39"/>
      <c r="BM58" s="39"/>
      <c r="BN58" s="39"/>
      <c r="BO58" s="39"/>
      <c r="BP58" s="39"/>
      <c r="BQ58" s="39"/>
      <c r="BR58" s="39"/>
      <c r="BS58" s="39"/>
      <c r="BT58" s="39"/>
      <c r="BU58" s="39"/>
      <c r="BV58" s="39"/>
      <c r="BW58" s="39"/>
      <c r="BX58" s="39"/>
      <c r="BY58" s="39"/>
      <c r="BZ58" s="39"/>
      <c r="CA58" s="39"/>
    </row>
    <row r="59" spans="1:79" s="54" customFormat="1" ht="83.65" customHeight="1">
      <c r="A59" s="35"/>
      <c r="B59" s="63" t="s">
        <v>46</v>
      </c>
      <c r="C59" s="64" t="str">
        <f>VLOOKUP($B59,[1]Listas!$A$2:$B$5,2,FALSE)</f>
        <v>PerUno</v>
      </c>
      <c r="D59" s="63" t="s">
        <v>47</v>
      </c>
      <c r="E59" s="64" t="str">
        <f>VLOOKUP($D59,[1]Listas!$E$2:$F$11,2,FALSE)</f>
        <v>ObjUno</v>
      </c>
      <c r="F59" s="204" t="s">
        <v>48</v>
      </c>
      <c r="G59" s="145" t="s">
        <v>49</v>
      </c>
      <c r="H59" s="138" t="s">
        <v>211</v>
      </c>
      <c r="I59" s="140" t="s">
        <v>51</v>
      </c>
      <c r="J59" s="138" t="s">
        <v>52</v>
      </c>
      <c r="K59" s="138" t="s">
        <v>220</v>
      </c>
      <c r="L59" s="138" t="s">
        <v>216</v>
      </c>
      <c r="M59" s="138" t="s">
        <v>217</v>
      </c>
      <c r="N59" s="133" t="s">
        <v>197</v>
      </c>
      <c r="O59" s="133"/>
      <c r="P59" s="136">
        <v>44835</v>
      </c>
      <c r="Q59" s="136">
        <v>44925</v>
      </c>
      <c r="R59" s="132"/>
      <c r="S59" s="32"/>
      <c r="T59" s="68">
        <v>20</v>
      </c>
      <c r="U59" s="32"/>
      <c r="V59" s="32"/>
      <c r="W59" s="32"/>
      <c r="X59" s="32"/>
      <c r="Y59" s="32"/>
      <c r="Z59" s="32"/>
      <c r="AA59" s="32" t="s">
        <v>58</v>
      </c>
      <c r="AB59" s="32"/>
      <c r="AC59" s="32"/>
      <c r="AD59" s="32"/>
      <c r="AE59" s="32"/>
      <c r="AF59" s="32"/>
      <c r="AG59" s="32"/>
      <c r="AH59" s="32"/>
      <c r="AI59" s="32"/>
      <c r="AJ59" s="32"/>
      <c r="AK59" s="34"/>
      <c r="AL59" s="34"/>
      <c r="AM59" s="34"/>
      <c r="AN59" s="32"/>
      <c r="AO59" s="32"/>
      <c r="AP59" s="32"/>
      <c r="AQ59" s="32"/>
      <c r="AR59" s="32"/>
      <c r="AS59" s="32"/>
      <c r="AT59" s="32"/>
      <c r="AU59" s="32"/>
      <c r="AV59" s="32" t="s">
        <v>58</v>
      </c>
      <c r="AW59" s="32"/>
      <c r="AX59" s="32"/>
      <c r="AY59" s="32"/>
      <c r="AZ59" s="32"/>
      <c r="BA59" s="34" t="s">
        <v>198</v>
      </c>
      <c r="BB59" s="55" t="str">
        <f>VLOOKUP($BA59,[2]Listas!$L$2:$M$8,2,FALSE)</f>
        <v>ComCuatro</v>
      </c>
      <c r="BC59" s="34" t="s">
        <v>199</v>
      </c>
      <c r="BD59" s="34" t="s">
        <v>49</v>
      </c>
      <c r="BE59" s="56" t="s">
        <v>52</v>
      </c>
      <c r="BF59" s="34" t="str">
        <f>VLOOKUP($BE59,[1]Listas!$AA$1:$AB$10,2,FALSE)</f>
        <v>DAF</v>
      </c>
      <c r="BG59" s="34" t="s">
        <v>200</v>
      </c>
      <c r="BH59" s="39"/>
      <c r="BI59" s="39"/>
      <c r="BJ59" s="39"/>
      <c r="BK59" s="39"/>
      <c r="BL59" s="39"/>
      <c r="BM59" s="39"/>
      <c r="BN59" s="39"/>
      <c r="BO59" s="39"/>
      <c r="BP59" s="39"/>
      <c r="BQ59" s="39"/>
      <c r="BR59" s="39"/>
      <c r="BS59" s="39"/>
      <c r="BT59" s="39"/>
      <c r="BU59" s="39"/>
      <c r="BV59" s="39"/>
      <c r="BW59" s="39"/>
      <c r="BX59" s="39"/>
      <c r="BY59" s="39"/>
      <c r="BZ59" s="39"/>
      <c r="CA59" s="39"/>
    </row>
    <row r="60" spans="1:79" s="54" customFormat="1" ht="83.65" customHeight="1">
      <c r="A60" s="35"/>
      <c r="B60" s="63" t="s">
        <v>46</v>
      </c>
      <c r="C60" s="64" t="str">
        <f>VLOOKUP($B60,[1]Listas!$A$2:$B$5,2,FALSE)</f>
        <v>PerUno</v>
      </c>
      <c r="D60" s="63" t="s">
        <v>47</v>
      </c>
      <c r="E60" s="64" t="str">
        <f>VLOOKUP($D60,[1]Listas!$E$2:$F$11,2,FALSE)</f>
        <v>ObjUno</v>
      </c>
      <c r="F60" s="204" t="s">
        <v>48</v>
      </c>
      <c r="G60" s="145" t="s">
        <v>49</v>
      </c>
      <c r="H60" s="126" t="s">
        <v>221</v>
      </c>
      <c r="I60" s="140" t="s">
        <v>51</v>
      </c>
      <c r="J60" s="138" t="s">
        <v>52</v>
      </c>
      <c r="K60" s="138" t="s">
        <v>222</v>
      </c>
      <c r="L60" s="138" t="s">
        <v>223</v>
      </c>
      <c r="M60" s="138" t="s">
        <v>224</v>
      </c>
      <c r="N60" s="133" t="s">
        <v>197</v>
      </c>
      <c r="O60" s="133"/>
      <c r="P60" s="136">
        <v>44562</v>
      </c>
      <c r="Q60" s="136">
        <v>44742</v>
      </c>
      <c r="R60" s="132"/>
      <c r="S60" s="32"/>
      <c r="T60" s="68">
        <v>20</v>
      </c>
      <c r="U60" s="32"/>
      <c r="V60" s="32"/>
      <c r="W60" s="32"/>
      <c r="X60" s="32"/>
      <c r="Y60" s="32"/>
      <c r="Z60" s="32"/>
      <c r="AA60" s="32" t="s">
        <v>58</v>
      </c>
      <c r="AB60" s="32"/>
      <c r="AC60" s="32"/>
      <c r="AD60" s="32"/>
      <c r="AE60" s="32"/>
      <c r="AF60" s="32"/>
      <c r="AG60" s="32"/>
      <c r="AH60" s="32"/>
      <c r="AI60" s="32"/>
      <c r="AJ60" s="32"/>
      <c r="AK60" s="34"/>
      <c r="AL60" s="34"/>
      <c r="AM60" s="34"/>
      <c r="AN60" s="32"/>
      <c r="AO60" s="32"/>
      <c r="AP60" s="32"/>
      <c r="AQ60" s="32"/>
      <c r="AR60" s="32"/>
      <c r="AS60" s="32"/>
      <c r="AT60" s="32"/>
      <c r="AU60" s="32"/>
      <c r="AV60" s="32" t="s">
        <v>58</v>
      </c>
      <c r="AW60" s="32"/>
      <c r="AX60" s="32"/>
      <c r="AY60" s="32"/>
      <c r="AZ60" s="32"/>
      <c r="BA60" s="34" t="s">
        <v>198</v>
      </c>
      <c r="BB60" s="55" t="str">
        <f>VLOOKUP($BA60,[2]Listas!$L$2:$M$8,2,FALSE)</f>
        <v>ComCuatro</v>
      </c>
      <c r="BC60" s="34" t="s">
        <v>199</v>
      </c>
      <c r="BD60" s="34" t="s">
        <v>49</v>
      </c>
      <c r="BE60" s="56" t="s">
        <v>52</v>
      </c>
      <c r="BF60" s="34" t="str">
        <f>VLOOKUP($BE60,[1]Listas!$AA$1:$AB$10,2,FALSE)</f>
        <v>DAF</v>
      </c>
      <c r="BG60" s="34" t="s">
        <v>200</v>
      </c>
      <c r="BH60" s="39"/>
      <c r="BI60" s="39"/>
      <c r="BJ60" s="39"/>
      <c r="BK60" s="39"/>
      <c r="BL60" s="39"/>
      <c r="BM60" s="39"/>
      <c r="BN60" s="39"/>
      <c r="BO60" s="39"/>
      <c r="BP60" s="39"/>
      <c r="BQ60" s="39"/>
      <c r="BR60" s="39"/>
      <c r="BS60" s="39"/>
      <c r="BT60" s="39"/>
      <c r="BU60" s="39"/>
      <c r="BV60" s="39"/>
      <c r="BW60" s="39"/>
      <c r="BX60" s="39"/>
      <c r="BY60" s="39"/>
      <c r="BZ60" s="39"/>
      <c r="CA60" s="39"/>
    </row>
    <row r="61" spans="1:79" s="54" customFormat="1" ht="83.65" customHeight="1">
      <c r="A61" s="35"/>
      <c r="B61" s="63" t="s">
        <v>46</v>
      </c>
      <c r="C61" s="64" t="str">
        <f>VLOOKUP($B61,[1]Listas!$A$2:$B$5,2,FALSE)</f>
        <v>PerUno</v>
      </c>
      <c r="D61" s="63" t="s">
        <v>47</v>
      </c>
      <c r="E61" s="64" t="str">
        <f>VLOOKUP($D61,[1]Listas!$E$2:$F$11,2,FALSE)</f>
        <v>ObjUno</v>
      </c>
      <c r="F61" s="204" t="s">
        <v>48</v>
      </c>
      <c r="G61" s="145" t="s">
        <v>49</v>
      </c>
      <c r="H61" s="126" t="s">
        <v>221</v>
      </c>
      <c r="I61" s="140" t="s">
        <v>51</v>
      </c>
      <c r="J61" s="138" t="s">
        <v>52</v>
      </c>
      <c r="K61" s="126" t="s">
        <v>225</v>
      </c>
      <c r="L61" s="138" t="s">
        <v>226</v>
      </c>
      <c r="M61" s="138" t="s">
        <v>227</v>
      </c>
      <c r="N61" s="133" t="s">
        <v>197</v>
      </c>
      <c r="O61" s="133"/>
      <c r="P61" s="136">
        <v>44743</v>
      </c>
      <c r="Q61" s="136">
        <v>44803</v>
      </c>
      <c r="R61" s="132"/>
      <c r="S61" s="32"/>
      <c r="T61" s="68">
        <v>20</v>
      </c>
      <c r="U61" s="32"/>
      <c r="V61" s="32"/>
      <c r="W61" s="32"/>
      <c r="X61" s="32"/>
      <c r="Y61" s="32"/>
      <c r="Z61" s="32"/>
      <c r="AA61" s="32" t="s">
        <v>58</v>
      </c>
      <c r="AB61" s="32"/>
      <c r="AC61" s="32"/>
      <c r="AD61" s="32"/>
      <c r="AE61" s="32"/>
      <c r="AF61" s="32"/>
      <c r="AG61" s="32"/>
      <c r="AH61" s="32"/>
      <c r="AI61" s="32"/>
      <c r="AJ61" s="32"/>
      <c r="AK61" s="34"/>
      <c r="AL61" s="34"/>
      <c r="AM61" s="34"/>
      <c r="AN61" s="32"/>
      <c r="AO61" s="32"/>
      <c r="AP61" s="32"/>
      <c r="AQ61" s="32"/>
      <c r="AR61" s="32"/>
      <c r="AS61" s="32"/>
      <c r="AT61" s="32"/>
      <c r="AU61" s="32"/>
      <c r="AV61" s="32" t="s">
        <v>58</v>
      </c>
      <c r="AW61" s="32"/>
      <c r="AX61" s="32"/>
      <c r="AY61" s="32"/>
      <c r="AZ61" s="32"/>
      <c r="BA61" s="34" t="s">
        <v>198</v>
      </c>
      <c r="BB61" s="55" t="str">
        <f>VLOOKUP($BA61,[2]Listas!$L$2:$M$8,2,FALSE)</f>
        <v>ComCuatro</v>
      </c>
      <c r="BC61" s="34" t="s">
        <v>199</v>
      </c>
      <c r="BD61" s="34" t="s">
        <v>49</v>
      </c>
      <c r="BE61" s="56" t="s">
        <v>52</v>
      </c>
      <c r="BF61" s="34" t="str">
        <f>VLOOKUP($BE61,[1]Listas!$AA$1:$AB$10,2,FALSE)</f>
        <v>DAF</v>
      </c>
      <c r="BG61" s="34" t="s">
        <v>200</v>
      </c>
      <c r="BH61" s="39"/>
      <c r="BI61" s="39"/>
      <c r="BJ61" s="39"/>
      <c r="BK61" s="39"/>
      <c r="BL61" s="39"/>
      <c r="BM61" s="39"/>
      <c r="BN61" s="39"/>
      <c r="BO61" s="39"/>
      <c r="BP61" s="39"/>
      <c r="BQ61" s="39"/>
      <c r="BR61" s="39"/>
      <c r="BS61" s="39"/>
      <c r="BT61" s="39"/>
      <c r="BU61" s="39"/>
      <c r="BV61" s="39"/>
      <c r="BW61" s="39"/>
      <c r="BX61" s="39"/>
      <c r="BY61" s="39"/>
      <c r="BZ61" s="39"/>
      <c r="CA61" s="39"/>
    </row>
    <row r="62" spans="1:79" s="54" customFormat="1" ht="83.65" customHeight="1">
      <c r="A62" s="35"/>
      <c r="B62" s="63" t="s">
        <v>46</v>
      </c>
      <c r="C62" s="64" t="str">
        <f>VLOOKUP($B62,[1]Listas!$A$2:$B$5,2,FALSE)</f>
        <v>PerUno</v>
      </c>
      <c r="D62" s="63" t="s">
        <v>47</v>
      </c>
      <c r="E62" s="64" t="str">
        <f>VLOOKUP($D62,[1]Listas!$E$2:$F$11,2,FALSE)</f>
        <v>ObjUno</v>
      </c>
      <c r="F62" s="204" t="s">
        <v>48</v>
      </c>
      <c r="G62" s="145" t="s">
        <v>49</v>
      </c>
      <c r="H62" s="126" t="s">
        <v>221</v>
      </c>
      <c r="I62" s="140" t="s">
        <v>51</v>
      </c>
      <c r="J62" s="138" t="s">
        <v>52</v>
      </c>
      <c r="K62" s="126" t="s">
        <v>228</v>
      </c>
      <c r="L62" s="138" t="s">
        <v>229</v>
      </c>
      <c r="M62" s="138" t="s">
        <v>230</v>
      </c>
      <c r="N62" s="133" t="s">
        <v>197</v>
      </c>
      <c r="O62" s="133"/>
      <c r="P62" s="136">
        <v>44805</v>
      </c>
      <c r="Q62" s="136">
        <v>44910</v>
      </c>
      <c r="R62" s="132"/>
      <c r="S62" s="32"/>
      <c r="T62" s="68">
        <v>20</v>
      </c>
      <c r="U62" s="32"/>
      <c r="V62" s="32"/>
      <c r="W62" s="32"/>
      <c r="X62" s="32"/>
      <c r="Y62" s="32"/>
      <c r="Z62" s="32"/>
      <c r="AA62" s="32" t="s">
        <v>58</v>
      </c>
      <c r="AB62" s="32"/>
      <c r="AC62" s="32"/>
      <c r="AD62" s="32"/>
      <c r="AE62" s="32"/>
      <c r="AF62" s="32"/>
      <c r="AG62" s="32"/>
      <c r="AH62" s="32"/>
      <c r="AI62" s="32"/>
      <c r="AJ62" s="32"/>
      <c r="AK62" s="34"/>
      <c r="AL62" s="34"/>
      <c r="AM62" s="34"/>
      <c r="AN62" s="32"/>
      <c r="AO62" s="32"/>
      <c r="AP62" s="32"/>
      <c r="AQ62" s="32"/>
      <c r="AR62" s="32"/>
      <c r="AS62" s="32"/>
      <c r="AT62" s="32"/>
      <c r="AU62" s="32"/>
      <c r="AV62" s="32" t="s">
        <v>58</v>
      </c>
      <c r="AW62" s="32"/>
      <c r="AX62" s="32"/>
      <c r="AY62" s="32"/>
      <c r="AZ62" s="32"/>
      <c r="BA62" s="34" t="s">
        <v>198</v>
      </c>
      <c r="BB62" s="55" t="str">
        <f>VLOOKUP($BA62,[2]Listas!$L$2:$M$8,2,FALSE)</f>
        <v>ComCuatro</v>
      </c>
      <c r="BC62" s="34" t="s">
        <v>199</v>
      </c>
      <c r="BD62" s="34" t="s">
        <v>49</v>
      </c>
      <c r="BE62" s="56" t="s">
        <v>52</v>
      </c>
      <c r="BF62" s="34" t="str">
        <f>VLOOKUP($BE62,[1]Listas!$AA$1:$AB$10,2,FALSE)</f>
        <v>DAF</v>
      </c>
      <c r="BG62" s="34" t="s">
        <v>200</v>
      </c>
      <c r="BH62" s="39"/>
      <c r="BI62" s="39"/>
      <c r="BJ62" s="39"/>
      <c r="BK62" s="39"/>
      <c r="BL62" s="39"/>
      <c r="BM62" s="39"/>
      <c r="BN62" s="39"/>
      <c r="BO62" s="39"/>
      <c r="BP62" s="39"/>
      <c r="BQ62" s="39"/>
      <c r="BR62" s="39"/>
      <c r="BS62" s="39"/>
      <c r="BT62" s="39"/>
      <c r="BU62" s="39"/>
      <c r="BV62" s="39"/>
      <c r="BW62" s="39"/>
      <c r="BX62" s="39"/>
      <c r="BY62" s="39"/>
      <c r="BZ62" s="39"/>
      <c r="CA62" s="39"/>
    </row>
    <row r="63" spans="1:79" s="54" customFormat="1" ht="83.65" customHeight="1">
      <c r="A63" s="35"/>
      <c r="B63" s="63" t="s">
        <v>46</v>
      </c>
      <c r="C63" s="64" t="str">
        <f>VLOOKUP($B63,[1]Listas!$A$2:$B$5,2,FALSE)</f>
        <v>PerUno</v>
      </c>
      <c r="D63" s="63" t="s">
        <v>47</v>
      </c>
      <c r="E63" s="64" t="str">
        <f>VLOOKUP($D63,[1]Listas!$E$2:$F$11,2,FALSE)</f>
        <v>ObjUno</v>
      </c>
      <c r="F63" s="204" t="s">
        <v>48</v>
      </c>
      <c r="G63" s="145" t="s">
        <v>49</v>
      </c>
      <c r="H63" s="126" t="s">
        <v>221</v>
      </c>
      <c r="I63" s="140" t="s">
        <v>51</v>
      </c>
      <c r="J63" s="138" t="s">
        <v>52</v>
      </c>
      <c r="K63" s="126" t="s">
        <v>231</v>
      </c>
      <c r="L63" s="138" t="s">
        <v>231</v>
      </c>
      <c r="M63" s="138" t="s">
        <v>232</v>
      </c>
      <c r="N63" s="133" t="s">
        <v>197</v>
      </c>
      <c r="O63" s="133"/>
      <c r="P63" s="136">
        <v>44562</v>
      </c>
      <c r="Q63" s="136">
        <v>44742</v>
      </c>
      <c r="R63" s="132"/>
      <c r="S63" s="32"/>
      <c r="T63" s="68">
        <v>20</v>
      </c>
      <c r="U63" s="32"/>
      <c r="V63" s="32"/>
      <c r="W63" s="32"/>
      <c r="X63" s="32"/>
      <c r="Y63" s="32"/>
      <c r="Z63" s="32"/>
      <c r="AA63" s="32" t="s">
        <v>58</v>
      </c>
      <c r="AB63" s="32"/>
      <c r="AC63" s="32"/>
      <c r="AD63" s="32"/>
      <c r="AE63" s="32"/>
      <c r="AF63" s="32"/>
      <c r="AG63" s="32"/>
      <c r="AH63" s="32"/>
      <c r="AI63" s="32"/>
      <c r="AJ63" s="32"/>
      <c r="AK63" s="34"/>
      <c r="AL63" s="34"/>
      <c r="AM63" s="34"/>
      <c r="AN63" s="32"/>
      <c r="AO63" s="32"/>
      <c r="AP63" s="32"/>
      <c r="AQ63" s="32"/>
      <c r="AR63" s="32"/>
      <c r="AS63" s="32"/>
      <c r="AT63" s="32"/>
      <c r="AU63" s="32"/>
      <c r="AV63" s="32" t="s">
        <v>58</v>
      </c>
      <c r="AW63" s="32"/>
      <c r="AX63" s="32"/>
      <c r="AY63" s="32"/>
      <c r="AZ63" s="32"/>
      <c r="BA63" s="34" t="s">
        <v>198</v>
      </c>
      <c r="BB63" s="55" t="str">
        <f>VLOOKUP($BA63,[2]Listas!$L$2:$M$8,2,FALSE)</f>
        <v>ComCuatro</v>
      </c>
      <c r="BC63" s="34" t="s">
        <v>199</v>
      </c>
      <c r="BD63" s="34" t="s">
        <v>49</v>
      </c>
      <c r="BE63" s="56" t="s">
        <v>52</v>
      </c>
      <c r="BF63" s="34" t="str">
        <f>VLOOKUP($BE63,[1]Listas!$AA$1:$AB$10,2,FALSE)</f>
        <v>DAF</v>
      </c>
      <c r="BG63" s="34" t="s">
        <v>200</v>
      </c>
      <c r="BH63" s="39"/>
      <c r="BI63" s="39"/>
      <c r="BJ63" s="39"/>
      <c r="BK63" s="39"/>
      <c r="BL63" s="39"/>
      <c r="BM63" s="39"/>
      <c r="BN63" s="39"/>
      <c r="BO63" s="39"/>
      <c r="BP63" s="39"/>
      <c r="BQ63" s="39"/>
      <c r="BR63" s="39"/>
      <c r="BS63" s="39"/>
      <c r="BT63" s="39"/>
      <c r="BU63" s="39"/>
      <c r="BV63" s="39"/>
      <c r="BW63" s="39"/>
      <c r="BX63" s="39"/>
      <c r="BY63" s="39"/>
      <c r="BZ63" s="39"/>
      <c r="CA63" s="39"/>
    </row>
    <row r="64" spans="1:79" s="54" customFormat="1" ht="83.65" customHeight="1">
      <c r="A64" s="35"/>
      <c r="B64" s="63" t="s">
        <v>46</v>
      </c>
      <c r="C64" s="64" t="str">
        <f>VLOOKUP($B64,[1]Listas!$A$2:$B$5,2,FALSE)</f>
        <v>PerUno</v>
      </c>
      <c r="D64" s="63" t="s">
        <v>47</v>
      </c>
      <c r="E64" s="64" t="str">
        <f>VLOOKUP($D64,[1]Listas!$E$2:$F$11,2,FALSE)</f>
        <v>ObjUno</v>
      </c>
      <c r="F64" s="204" t="s">
        <v>48</v>
      </c>
      <c r="G64" s="145" t="s">
        <v>49</v>
      </c>
      <c r="H64" s="126" t="s">
        <v>221</v>
      </c>
      <c r="I64" s="140" t="s">
        <v>51</v>
      </c>
      <c r="J64" s="138" t="s">
        <v>52</v>
      </c>
      <c r="K64" s="126" t="s">
        <v>233</v>
      </c>
      <c r="L64" s="138" t="s">
        <v>234</v>
      </c>
      <c r="M64" s="138" t="s">
        <v>235</v>
      </c>
      <c r="N64" s="133" t="s">
        <v>197</v>
      </c>
      <c r="O64" s="133"/>
      <c r="P64" s="136">
        <v>44743</v>
      </c>
      <c r="Q64" s="136">
        <v>44804</v>
      </c>
      <c r="R64" s="132"/>
      <c r="S64" s="32"/>
      <c r="T64" s="68">
        <v>20</v>
      </c>
      <c r="U64" s="32"/>
      <c r="V64" s="32"/>
      <c r="W64" s="32"/>
      <c r="X64" s="32"/>
      <c r="Y64" s="32"/>
      <c r="Z64" s="32"/>
      <c r="AA64" s="32" t="s">
        <v>58</v>
      </c>
      <c r="AB64" s="32"/>
      <c r="AC64" s="32"/>
      <c r="AD64" s="32"/>
      <c r="AE64" s="32"/>
      <c r="AF64" s="32"/>
      <c r="AG64" s="32"/>
      <c r="AH64" s="32"/>
      <c r="AI64" s="32"/>
      <c r="AJ64" s="32"/>
      <c r="AK64" s="34"/>
      <c r="AL64" s="34"/>
      <c r="AM64" s="34"/>
      <c r="AN64" s="32"/>
      <c r="AO64" s="32"/>
      <c r="AP64" s="32"/>
      <c r="AQ64" s="32"/>
      <c r="AR64" s="32"/>
      <c r="AS64" s="32"/>
      <c r="AT64" s="32"/>
      <c r="AU64" s="32"/>
      <c r="AV64" s="32" t="s">
        <v>58</v>
      </c>
      <c r="AW64" s="32"/>
      <c r="AX64" s="32"/>
      <c r="AY64" s="32"/>
      <c r="AZ64" s="32"/>
      <c r="BA64" s="34" t="s">
        <v>198</v>
      </c>
      <c r="BB64" s="55" t="str">
        <f>VLOOKUP($BA64,[2]Listas!$L$2:$M$8,2,FALSE)</f>
        <v>ComCuatro</v>
      </c>
      <c r="BC64" s="34" t="s">
        <v>199</v>
      </c>
      <c r="BD64" s="34" t="s">
        <v>49</v>
      </c>
      <c r="BE64" s="56" t="s">
        <v>52</v>
      </c>
      <c r="BF64" s="34" t="str">
        <f>VLOOKUP($BE64,[1]Listas!$AA$1:$AB$10,2,FALSE)</f>
        <v>DAF</v>
      </c>
      <c r="BG64" s="34" t="s">
        <v>200</v>
      </c>
      <c r="BH64" s="39"/>
      <c r="BI64" s="39"/>
      <c r="BJ64" s="39"/>
      <c r="BK64" s="39"/>
      <c r="BL64" s="39"/>
      <c r="BM64" s="39"/>
      <c r="BN64" s="39"/>
      <c r="BO64" s="39"/>
      <c r="BP64" s="39"/>
      <c r="BQ64" s="39"/>
      <c r="BR64" s="39"/>
      <c r="BS64" s="39"/>
      <c r="BT64" s="39"/>
      <c r="BU64" s="39"/>
      <c r="BV64" s="39"/>
      <c r="BW64" s="39"/>
      <c r="BX64" s="39"/>
      <c r="BY64" s="39"/>
      <c r="BZ64" s="39"/>
      <c r="CA64" s="39"/>
    </row>
    <row r="65" spans="1:79" s="54" customFormat="1" ht="83.65" customHeight="1">
      <c r="A65" s="35"/>
      <c r="B65" s="63" t="s">
        <v>46</v>
      </c>
      <c r="C65" s="64" t="str">
        <f>VLOOKUP($B65,[1]Listas!$A$2:$B$5,2,FALSE)</f>
        <v>PerUno</v>
      </c>
      <c r="D65" s="63" t="s">
        <v>47</v>
      </c>
      <c r="E65" s="64" t="str">
        <f>VLOOKUP($D65,[1]Listas!$E$2:$F$11,2,FALSE)</f>
        <v>ObjUno</v>
      </c>
      <c r="F65" s="204" t="s">
        <v>48</v>
      </c>
      <c r="G65" s="214" t="s">
        <v>49</v>
      </c>
      <c r="H65" s="215" t="s">
        <v>236</v>
      </c>
      <c r="I65" s="154" t="s">
        <v>51</v>
      </c>
      <c r="J65" s="154" t="s">
        <v>52</v>
      </c>
      <c r="K65" s="215" t="s">
        <v>237</v>
      </c>
      <c r="L65" s="154" t="s">
        <v>238</v>
      </c>
      <c r="M65" s="154" t="s">
        <v>239</v>
      </c>
      <c r="N65" s="154" t="s">
        <v>197</v>
      </c>
      <c r="O65" s="155"/>
      <c r="P65" s="156">
        <v>44621</v>
      </c>
      <c r="Q65" s="156">
        <v>44865</v>
      </c>
      <c r="R65" s="157"/>
      <c r="S65" s="75"/>
      <c r="T65" s="76">
        <v>100</v>
      </c>
      <c r="U65" s="32"/>
      <c r="V65" s="32"/>
      <c r="W65" s="32"/>
      <c r="X65" s="32"/>
      <c r="Y65" s="32"/>
      <c r="Z65" s="32"/>
      <c r="AA65" s="32" t="s">
        <v>58</v>
      </c>
      <c r="AB65" s="32"/>
      <c r="AC65" s="32"/>
      <c r="AD65" s="32"/>
      <c r="AE65" s="32"/>
      <c r="AF65" s="32"/>
      <c r="AG65" s="32"/>
      <c r="AH65" s="32"/>
      <c r="AI65" s="32"/>
      <c r="AJ65" s="32"/>
      <c r="AK65" s="34"/>
      <c r="AL65" s="34"/>
      <c r="AM65" s="34"/>
      <c r="AN65" s="32"/>
      <c r="AO65" s="32"/>
      <c r="AP65" s="32"/>
      <c r="AQ65" s="32"/>
      <c r="AR65" s="32"/>
      <c r="AS65" s="32"/>
      <c r="AT65" s="32"/>
      <c r="AU65" s="32"/>
      <c r="AV65" s="32" t="s">
        <v>58</v>
      </c>
      <c r="AW65" s="32"/>
      <c r="AX65" s="32"/>
      <c r="AY65" s="32"/>
      <c r="AZ65" s="32"/>
      <c r="BA65" s="34" t="s">
        <v>198</v>
      </c>
      <c r="BB65" s="55" t="str">
        <f>VLOOKUP($BA65,[2]Listas!$L$2:$M$8,2,FALSE)</f>
        <v>ComCuatro</v>
      </c>
      <c r="BC65" s="34" t="s">
        <v>199</v>
      </c>
      <c r="BD65" s="34" t="s">
        <v>49</v>
      </c>
      <c r="BE65" s="56" t="s">
        <v>52</v>
      </c>
      <c r="BF65" s="34" t="str">
        <f>VLOOKUP($BE65,[1]Listas!$AA$1:$AB$10,2,FALSE)</f>
        <v>DAF</v>
      </c>
      <c r="BG65" s="34" t="s">
        <v>200</v>
      </c>
      <c r="BH65" s="39"/>
      <c r="BI65" s="39"/>
      <c r="BJ65" s="39"/>
      <c r="BK65" s="39"/>
      <c r="BL65" s="39"/>
      <c r="BM65" s="39"/>
      <c r="BN65" s="39"/>
      <c r="BO65" s="39"/>
      <c r="BP65" s="39"/>
      <c r="BQ65" s="39"/>
      <c r="BR65" s="39"/>
      <c r="BS65" s="39"/>
      <c r="BT65" s="39"/>
      <c r="BU65" s="39"/>
      <c r="BV65" s="39"/>
      <c r="BW65" s="39"/>
      <c r="BX65" s="39"/>
      <c r="BY65" s="39"/>
      <c r="BZ65" s="39"/>
      <c r="CA65" s="39"/>
    </row>
    <row r="66" spans="1:79" s="54" customFormat="1" ht="83.65" customHeight="1">
      <c r="A66" s="35"/>
      <c r="B66" s="63" t="s">
        <v>46</v>
      </c>
      <c r="C66" s="64" t="str">
        <f>VLOOKUP($B66,[1]Listas!$A$2:$B$5,2,FALSE)</f>
        <v>PerUno</v>
      </c>
      <c r="D66" s="63" t="s">
        <v>47</v>
      </c>
      <c r="E66" s="64" t="str">
        <f>VLOOKUP($D66,[1]Listas!$E$2:$F$11,2,FALSE)</f>
        <v>ObjUno</v>
      </c>
      <c r="F66" s="204" t="s">
        <v>48</v>
      </c>
      <c r="G66" s="145" t="s">
        <v>49</v>
      </c>
      <c r="H66" s="130" t="s">
        <v>240</v>
      </c>
      <c r="I66" s="140" t="s">
        <v>51</v>
      </c>
      <c r="J66" s="138" t="s">
        <v>52</v>
      </c>
      <c r="K66" s="165" t="s">
        <v>241</v>
      </c>
      <c r="L66" s="130" t="s">
        <v>242</v>
      </c>
      <c r="M66" s="138" t="s">
        <v>243</v>
      </c>
      <c r="N66" s="133" t="s">
        <v>146</v>
      </c>
      <c r="O66" s="133"/>
      <c r="P66" s="136">
        <v>44562</v>
      </c>
      <c r="Q66" s="136">
        <v>44650</v>
      </c>
      <c r="R66" s="132"/>
      <c r="S66" s="32"/>
      <c r="T66" s="68">
        <v>20</v>
      </c>
      <c r="U66" s="32"/>
      <c r="V66" s="32"/>
      <c r="W66" s="32"/>
      <c r="X66" s="32"/>
      <c r="Y66" s="32"/>
      <c r="Z66" s="32" t="s">
        <v>58</v>
      </c>
      <c r="AA66" s="32"/>
      <c r="AB66" s="32"/>
      <c r="AC66" s="32"/>
      <c r="AD66" s="32"/>
      <c r="AE66" s="32"/>
      <c r="AF66" s="32"/>
      <c r="AG66" s="32"/>
      <c r="AH66" s="32"/>
      <c r="AI66" s="32"/>
      <c r="AJ66" s="32"/>
      <c r="AK66" s="34"/>
      <c r="AL66" s="34"/>
      <c r="AM66" s="34"/>
      <c r="AN66" s="32"/>
      <c r="AO66" s="32"/>
      <c r="AP66" s="32"/>
      <c r="AQ66" s="32"/>
      <c r="AR66" s="32"/>
      <c r="AS66" s="32" t="s">
        <v>58</v>
      </c>
      <c r="AT66" s="32"/>
      <c r="AU66" s="32"/>
      <c r="AV66" s="32"/>
      <c r="AW66" s="32"/>
      <c r="AX66" s="32"/>
      <c r="AY66" s="32"/>
      <c r="AZ66" s="32" t="s">
        <v>58</v>
      </c>
      <c r="BA66" s="34" t="s">
        <v>49</v>
      </c>
      <c r="BB66" s="55" t="str">
        <f>VLOOKUP($BA66,[1]Listas!$L$2:$M$8,2,FALSE)</f>
        <v>NA</v>
      </c>
      <c r="BC66" s="34" t="s">
        <v>49</v>
      </c>
      <c r="BD66" s="34" t="s">
        <v>49</v>
      </c>
      <c r="BE66" s="34" t="s">
        <v>52</v>
      </c>
      <c r="BF66" s="34" t="str">
        <f>VLOOKUP($BE66,[1]Listas!$AA$1:$AB$10,2,FALSE)</f>
        <v>DAF</v>
      </c>
      <c r="BG66" s="34" t="s">
        <v>244</v>
      </c>
      <c r="BH66" s="39"/>
      <c r="BI66" s="39"/>
      <c r="BJ66" s="39"/>
      <c r="BK66" s="39"/>
      <c r="BL66" s="39"/>
      <c r="BM66" s="39"/>
      <c r="BN66" s="39"/>
      <c r="BO66" s="39"/>
      <c r="BP66" s="39"/>
      <c r="BQ66" s="39"/>
      <c r="BR66" s="39"/>
      <c r="BS66" s="39"/>
      <c r="BT66" s="39"/>
      <c r="BU66" s="39"/>
      <c r="BV66" s="39"/>
      <c r="BW66" s="39"/>
      <c r="BX66" s="39"/>
      <c r="BY66" s="39"/>
      <c r="BZ66" s="39"/>
      <c r="CA66" s="39"/>
    </row>
    <row r="67" spans="1:79" s="54" customFormat="1" ht="83.65" customHeight="1">
      <c r="A67" s="35"/>
      <c r="B67" s="63" t="s">
        <v>46</v>
      </c>
      <c r="C67" s="64" t="str">
        <f>VLOOKUP($B67,[1]Listas!$A$2:$B$5,2,FALSE)</f>
        <v>PerUno</v>
      </c>
      <c r="D67" s="63" t="s">
        <v>47</v>
      </c>
      <c r="E67" s="64" t="str">
        <f>VLOOKUP($D67,[1]Listas!$E$2:$F$11,2,FALSE)</f>
        <v>ObjUno</v>
      </c>
      <c r="F67" s="204" t="s">
        <v>48</v>
      </c>
      <c r="G67" s="145" t="s">
        <v>49</v>
      </c>
      <c r="H67" s="130" t="s">
        <v>240</v>
      </c>
      <c r="I67" s="140" t="s">
        <v>51</v>
      </c>
      <c r="J67" s="138" t="s">
        <v>52</v>
      </c>
      <c r="K67" s="165" t="s">
        <v>245</v>
      </c>
      <c r="L67" s="130" t="s">
        <v>246</v>
      </c>
      <c r="M67" s="138" t="s">
        <v>243</v>
      </c>
      <c r="N67" s="133" t="s">
        <v>146</v>
      </c>
      <c r="O67" s="133"/>
      <c r="P67" s="136">
        <v>44652</v>
      </c>
      <c r="Q67" s="136">
        <v>44742</v>
      </c>
      <c r="R67" s="132"/>
      <c r="S67" s="32"/>
      <c r="T67" s="68">
        <v>20</v>
      </c>
      <c r="U67" s="32"/>
      <c r="V67" s="32" t="s">
        <v>58</v>
      </c>
      <c r="W67" s="32"/>
      <c r="X67" s="32"/>
      <c r="Y67" s="32"/>
      <c r="Z67" s="32" t="s">
        <v>58</v>
      </c>
      <c r="AA67" s="32"/>
      <c r="AB67" s="32"/>
      <c r="AC67" s="32"/>
      <c r="AD67" s="32"/>
      <c r="AE67" s="32"/>
      <c r="AF67" s="32"/>
      <c r="AG67" s="32"/>
      <c r="AH67" s="32"/>
      <c r="AI67" s="32"/>
      <c r="AJ67" s="32"/>
      <c r="AK67" s="34"/>
      <c r="AL67" s="34"/>
      <c r="AM67" s="34"/>
      <c r="AN67" s="32"/>
      <c r="AO67" s="32"/>
      <c r="AP67" s="32"/>
      <c r="AQ67" s="32"/>
      <c r="AR67" s="32"/>
      <c r="AS67" s="32" t="s">
        <v>58</v>
      </c>
      <c r="AT67" s="32"/>
      <c r="AU67" s="32"/>
      <c r="AV67" s="32"/>
      <c r="AW67" s="32"/>
      <c r="AX67" s="32"/>
      <c r="AY67" s="32"/>
      <c r="AZ67" s="32" t="s">
        <v>58</v>
      </c>
      <c r="BA67" s="34" t="s">
        <v>49</v>
      </c>
      <c r="BB67" s="55" t="str">
        <f>VLOOKUP($BA67,[1]Listas!$L$2:$M$8,2,FALSE)</f>
        <v>NA</v>
      </c>
      <c r="BC67" s="34" t="s">
        <v>49</v>
      </c>
      <c r="BD67" s="34" t="s">
        <v>49</v>
      </c>
      <c r="BE67" s="34" t="s">
        <v>52</v>
      </c>
      <c r="BF67" s="34" t="str">
        <f>VLOOKUP($BE67,[1]Listas!$AA$1:$AB$10,2,FALSE)</f>
        <v>DAF</v>
      </c>
      <c r="BG67" s="34" t="s">
        <v>244</v>
      </c>
      <c r="BH67" s="39"/>
      <c r="BI67" s="39"/>
      <c r="BJ67" s="39"/>
      <c r="BK67" s="39"/>
      <c r="BL67" s="39"/>
      <c r="BM67" s="39"/>
      <c r="BN67" s="39"/>
      <c r="BO67" s="39"/>
      <c r="BP67" s="39"/>
      <c r="BQ67" s="39"/>
      <c r="BR67" s="39"/>
      <c r="BS67" s="39"/>
      <c r="BT67" s="39"/>
      <c r="BU67" s="39"/>
      <c r="BV67" s="39"/>
      <c r="BW67" s="39"/>
      <c r="BX67" s="39"/>
      <c r="BY67" s="39"/>
      <c r="BZ67" s="39"/>
      <c r="CA67" s="39"/>
    </row>
    <row r="68" spans="1:79" s="54" customFormat="1" ht="83.65" customHeight="1">
      <c r="A68" s="35"/>
      <c r="B68" s="63" t="s">
        <v>46</v>
      </c>
      <c r="C68" s="64" t="str">
        <f>VLOOKUP($B68,[1]Listas!$A$2:$B$5,2,FALSE)</f>
        <v>PerUno</v>
      </c>
      <c r="D68" s="63" t="s">
        <v>47</v>
      </c>
      <c r="E68" s="64" t="str">
        <f>VLOOKUP($D68,[1]Listas!$E$2:$F$11,2,FALSE)</f>
        <v>ObjUno</v>
      </c>
      <c r="F68" s="204" t="s">
        <v>48</v>
      </c>
      <c r="G68" s="145" t="s">
        <v>49</v>
      </c>
      <c r="H68" s="130" t="s">
        <v>240</v>
      </c>
      <c r="I68" s="140" t="s">
        <v>51</v>
      </c>
      <c r="J68" s="138" t="s">
        <v>52</v>
      </c>
      <c r="K68" s="165" t="s">
        <v>247</v>
      </c>
      <c r="L68" s="130" t="s">
        <v>248</v>
      </c>
      <c r="M68" s="138" t="s">
        <v>243</v>
      </c>
      <c r="N68" s="133" t="s">
        <v>146</v>
      </c>
      <c r="O68" s="133"/>
      <c r="P68" s="136">
        <v>44743</v>
      </c>
      <c r="Q68" s="136">
        <v>44834</v>
      </c>
      <c r="R68" s="132"/>
      <c r="S68" s="32"/>
      <c r="T68" s="68">
        <v>20</v>
      </c>
      <c r="U68" s="32"/>
      <c r="V68" s="32" t="s">
        <v>58</v>
      </c>
      <c r="W68" s="32"/>
      <c r="X68" s="32"/>
      <c r="Y68" s="32"/>
      <c r="Z68" s="32" t="s">
        <v>58</v>
      </c>
      <c r="AA68" s="32"/>
      <c r="AB68" s="32"/>
      <c r="AC68" s="32"/>
      <c r="AD68" s="32"/>
      <c r="AE68" s="32"/>
      <c r="AF68" s="32"/>
      <c r="AG68" s="32"/>
      <c r="AH68" s="32"/>
      <c r="AI68" s="32"/>
      <c r="AJ68" s="32"/>
      <c r="AK68" s="34"/>
      <c r="AL68" s="34"/>
      <c r="AM68" s="34"/>
      <c r="AN68" s="32"/>
      <c r="AO68" s="32"/>
      <c r="AP68" s="32"/>
      <c r="AQ68" s="32"/>
      <c r="AR68" s="32"/>
      <c r="AS68" s="32" t="s">
        <v>58</v>
      </c>
      <c r="AT68" s="32"/>
      <c r="AU68" s="32"/>
      <c r="AV68" s="32"/>
      <c r="AW68" s="32"/>
      <c r="AX68" s="32"/>
      <c r="AY68" s="32"/>
      <c r="AZ68" s="32" t="s">
        <v>58</v>
      </c>
      <c r="BA68" s="34" t="s">
        <v>49</v>
      </c>
      <c r="BB68" s="55" t="str">
        <f>VLOOKUP($BA68,[1]Listas!$L$2:$M$8,2,FALSE)</f>
        <v>NA</v>
      </c>
      <c r="BC68" s="34" t="s">
        <v>49</v>
      </c>
      <c r="BD68" s="34" t="s">
        <v>49</v>
      </c>
      <c r="BE68" s="34" t="s">
        <v>52</v>
      </c>
      <c r="BF68" s="34" t="str">
        <f>VLOOKUP($BE68,[1]Listas!$AA$1:$AB$10,2,FALSE)</f>
        <v>DAF</v>
      </c>
      <c r="BG68" s="34" t="s">
        <v>244</v>
      </c>
      <c r="BH68" s="39"/>
      <c r="BI68" s="39"/>
      <c r="BJ68" s="39"/>
      <c r="BK68" s="39"/>
      <c r="BL68" s="39"/>
      <c r="BM68" s="39"/>
      <c r="BN68" s="39"/>
      <c r="BO68" s="39"/>
      <c r="BP68" s="39"/>
      <c r="BQ68" s="39"/>
      <c r="BR68" s="39"/>
      <c r="BS68" s="39"/>
      <c r="BT68" s="39"/>
      <c r="BU68" s="39"/>
      <c r="BV68" s="39"/>
      <c r="BW68" s="39"/>
      <c r="BX68" s="39"/>
      <c r="BY68" s="39"/>
      <c r="BZ68" s="39"/>
      <c r="CA68" s="39"/>
    </row>
    <row r="69" spans="1:79" s="54" customFormat="1" ht="83.65" customHeight="1">
      <c r="A69" s="35"/>
      <c r="B69" s="63" t="s">
        <v>46</v>
      </c>
      <c r="C69" s="64" t="str">
        <f>VLOOKUP($B69,[1]Listas!$A$2:$B$5,2,FALSE)</f>
        <v>PerUno</v>
      </c>
      <c r="D69" s="63" t="s">
        <v>47</v>
      </c>
      <c r="E69" s="64" t="str">
        <f>VLOOKUP($D69,[1]Listas!$E$2:$F$11,2,FALSE)</f>
        <v>ObjUno</v>
      </c>
      <c r="F69" s="204" t="s">
        <v>48</v>
      </c>
      <c r="G69" s="145" t="s">
        <v>49</v>
      </c>
      <c r="H69" s="130" t="s">
        <v>240</v>
      </c>
      <c r="I69" s="140" t="s">
        <v>51</v>
      </c>
      <c r="J69" s="138" t="s">
        <v>52</v>
      </c>
      <c r="K69" s="138" t="s">
        <v>249</v>
      </c>
      <c r="L69" s="138" t="s">
        <v>250</v>
      </c>
      <c r="M69" s="138" t="s">
        <v>243</v>
      </c>
      <c r="N69" s="133" t="s">
        <v>146</v>
      </c>
      <c r="O69" s="133" t="s">
        <v>251</v>
      </c>
      <c r="P69" s="136">
        <v>44562</v>
      </c>
      <c r="Q69" s="136">
        <v>44742</v>
      </c>
      <c r="R69" s="132"/>
      <c r="S69" s="32"/>
      <c r="T69" s="68">
        <v>20</v>
      </c>
      <c r="U69" s="32"/>
      <c r="V69" s="32" t="s">
        <v>58</v>
      </c>
      <c r="W69" s="32"/>
      <c r="X69" s="32"/>
      <c r="Y69" s="32"/>
      <c r="Z69" s="32" t="s">
        <v>58</v>
      </c>
      <c r="AA69" s="32"/>
      <c r="AB69" s="32"/>
      <c r="AC69" s="32"/>
      <c r="AD69" s="32"/>
      <c r="AE69" s="32"/>
      <c r="AF69" s="32"/>
      <c r="AG69" s="32"/>
      <c r="AH69" s="32"/>
      <c r="AI69" s="32"/>
      <c r="AJ69" s="32"/>
      <c r="AK69" s="34"/>
      <c r="AL69" s="34"/>
      <c r="AM69" s="34"/>
      <c r="AN69" s="32"/>
      <c r="AO69" s="32"/>
      <c r="AP69" s="32"/>
      <c r="AQ69" s="32"/>
      <c r="AR69" s="32"/>
      <c r="AS69" s="32"/>
      <c r="AT69" s="32"/>
      <c r="AU69" s="32"/>
      <c r="AV69" s="32"/>
      <c r="AW69" s="32"/>
      <c r="AX69" s="32"/>
      <c r="AY69" s="32"/>
      <c r="AZ69" s="32" t="s">
        <v>58</v>
      </c>
      <c r="BA69" s="34" t="s">
        <v>49</v>
      </c>
      <c r="BB69" s="55" t="str">
        <f>VLOOKUP($BA69,[1]Listas!$L$2:$M$8,2,FALSE)</f>
        <v>NA</v>
      </c>
      <c r="BC69" s="34" t="s">
        <v>49</v>
      </c>
      <c r="BD69" s="34" t="s">
        <v>49</v>
      </c>
      <c r="BE69" s="34" t="s">
        <v>52</v>
      </c>
      <c r="BF69" s="34" t="str">
        <f>VLOOKUP($BE69,[1]Listas!$AA$1:$AB$10,2,FALSE)</f>
        <v>DAF</v>
      </c>
      <c r="BG69" s="34" t="s">
        <v>244</v>
      </c>
      <c r="BH69" s="39"/>
      <c r="BI69" s="39"/>
      <c r="BJ69" s="39"/>
      <c r="BK69" s="39"/>
      <c r="BL69" s="39"/>
      <c r="BM69" s="39"/>
      <c r="BN69" s="39"/>
      <c r="BO69" s="39"/>
      <c r="BP69" s="39"/>
      <c r="BQ69" s="39"/>
      <c r="BR69" s="39"/>
      <c r="BS69" s="39"/>
      <c r="BT69" s="39"/>
      <c r="BU69" s="39"/>
      <c r="BV69" s="39"/>
      <c r="BW69" s="39"/>
      <c r="BX69" s="39"/>
      <c r="BY69" s="39"/>
      <c r="BZ69" s="39"/>
      <c r="CA69" s="39"/>
    </row>
    <row r="70" spans="1:79" s="54" customFormat="1" ht="83.65" customHeight="1">
      <c r="A70" s="35"/>
      <c r="B70" s="63" t="s">
        <v>46</v>
      </c>
      <c r="C70" s="64" t="str">
        <f>VLOOKUP($B70,[1]Listas!$A$2:$B$5,2,FALSE)</f>
        <v>PerUno</v>
      </c>
      <c r="D70" s="63" t="s">
        <v>47</v>
      </c>
      <c r="E70" s="64" t="str">
        <f>VLOOKUP($D70,[1]Listas!$E$2:$F$11,2,FALSE)</f>
        <v>ObjUno</v>
      </c>
      <c r="F70" s="204" t="s">
        <v>48</v>
      </c>
      <c r="G70" s="145" t="s">
        <v>49</v>
      </c>
      <c r="H70" s="130" t="s">
        <v>240</v>
      </c>
      <c r="I70" s="140" t="s">
        <v>51</v>
      </c>
      <c r="J70" s="138" t="s">
        <v>52</v>
      </c>
      <c r="K70" s="212" t="s">
        <v>252</v>
      </c>
      <c r="L70" s="138" t="s">
        <v>253</v>
      </c>
      <c r="M70" s="138" t="s">
        <v>254</v>
      </c>
      <c r="N70" s="133" t="s">
        <v>146</v>
      </c>
      <c r="O70" s="133" t="s">
        <v>251</v>
      </c>
      <c r="P70" s="136">
        <v>44743</v>
      </c>
      <c r="Q70" s="136">
        <v>44915</v>
      </c>
      <c r="R70" s="132"/>
      <c r="S70" s="32"/>
      <c r="T70" s="68">
        <v>20</v>
      </c>
      <c r="U70" s="32"/>
      <c r="V70" s="32" t="s">
        <v>58</v>
      </c>
      <c r="W70" s="32"/>
      <c r="X70" s="32"/>
      <c r="Y70" s="32"/>
      <c r="Z70" s="32" t="s">
        <v>58</v>
      </c>
      <c r="AA70" s="32"/>
      <c r="AB70" s="32"/>
      <c r="AC70" s="32"/>
      <c r="AD70" s="32"/>
      <c r="AE70" s="32"/>
      <c r="AF70" s="32"/>
      <c r="AG70" s="32"/>
      <c r="AH70" s="32"/>
      <c r="AI70" s="32"/>
      <c r="AJ70" s="32"/>
      <c r="AK70" s="34"/>
      <c r="AL70" s="34"/>
      <c r="AM70" s="34"/>
      <c r="AN70" s="32"/>
      <c r="AO70" s="32"/>
      <c r="AP70" s="32"/>
      <c r="AQ70" s="32"/>
      <c r="AR70" s="32"/>
      <c r="AS70" s="32"/>
      <c r="AT70" s="32"/>
      <c r="AU70" s="32"/>
      <c r="AV70" s="32"/>
      <c r="AW70" s="32"/>
      <c r="AX70" s="32"/>
      <c r="AY70" s="32"/>
      <c r="AZ70" s="32" t="s">
        <v>58</v>
      </c>
      <c r="BA70" s="34" t="s">
        <v>49</v>
      </c>
      <c r="BB70" s="55" t="str">
        <f>VLOOKUP($BA70,[1]Listas!$L$2:$M$8,2,FALSE)</f>
        <v>NA</v>
      </c>
      <c r="BC70" s="34" t="s">
        <v>49</v>
      </c>
      <c r="BD70" s="34" t="s">
        <v>49</v>
      </c>
      <c r="BE70" s="34" t="s">
        <v>52</v>
      </c>
      <c r="BF70" s="34" t="str">
        <f>VLOOKUP($BE70,[1]Listas!$AA$1:$AB$10,2,FALSE)</f>
        <v>DAF</v>
      </c>
      <c r="BG70" s="34" t="s">
        <v>244</v>
      </c>
      <c r="BH70" s="39"/>
      <c r="BI70" s="39"/>
      <c r="BJ70" s="39"/>
      <c r="BK70" s="39"/>
      <c r="BL70" s="39"/>
      <c r="BM70" s="39"/>
      <c r="BN70" s="39"/>
      <c r="BO70" s="39"/>
      <c r="BP70" s="39"/>
      <c r="BQ70" s="39"/>
      <c r="BR70" s="39"/>
      <c r="BS70" s="39"/>
      <c r="BT70" s="39"/>
      <c r="BU70" s="39"/>
      <c r="BV70" s="39"/>
      <c r="BW70" s="39"/>
      <c r="BX70" s="39"/>
      <c r="BY70" s="39"/>
      <c r="BZ70" s="39"/>
      <c r="CA70" s="39"/>
    </row>
    <row r="71" spans="1:79" s="54" customFormat="1" ht="83.65" customHeight="1">
      <c r="A71" s="35"/>
      <c r="B71" s="63" t="s">
        <v>46</v>
      </c>
      <c r="C71" s="64" t="str">
        <f>VLOOKUP($B71,[1]Listas!$A$2:$B$5,2,FALSE)</f>
        <v>PerUno</v>
      </c>
      <c r="D71" s="63" t="s">
        <v>47</v>
      </c>
      <c r="E71" s="64" t="str">
        <f>VLOOKUP($D71,[1]Listas!$E$2:$F$11,2,FALSE)</f>
        <v>ObjUno</v>
      </c>
      <c r="F71" s="204" t="s">
        <v>255</v>
      </c>
      <c r="G71" s="145" t="s">
        <v>49</v>
      </c>
      <c r="H71" s="138" t="s">
        <v>256</v>
      </c>
      <c r="I71" s="140" t="s">
        <v>51</v>
      </c>
      <c r="J71" s="138" t="s">
        <v>52</v>
      </c>
      <c r="K71" s="138" t="s">
        <v>257</v>
      </c>
      <c r="L71" s="138" t="s">
        <v>258</v>
      </c>
      <c r="M71" s="138" t="s">
        <v>259</v>
      </c>
      <c r="N71" s="133" t="s">
        <v>260</v>
      </c>
      <c r="O71" s="133"/>
      <c r="P71" s="136">
        <v>44562</v>
      </c>
      <c r="Q71" s="136">
        <v>44591</v>
      </c>
      <c r="R71" s="132"/>
      <c r="S71" s="32"/>
      <c r="T71" s="68">
        <v>50</v>
      </c>
      <c r="U71" s="32"/>
      <c r="V71" s="32"/>
      <c r="W71" s="32"/>
      <c r="X71" s="32"/>
      <c r="Y71" s="32"/>
      <c r="Z71" s="32" t="s">
        <v>58</v>
      </c>
      <c r="AA71" s="32"/>
      <c r="AB71" s="32"/>
      <c r="AC71" s="32"/>
      <c r="AD71" s="32"/>
      <c r="AE71" s="32"/>
      <c r="AF71" s="32"/>
      <c r="AG71" s="32"/>
      <c r="AH71" s="32"/>
      <c r="AI71" s="32"/>
      <c r="AJ71" s="32"/>
      <c r="AK71" s="34"/>
      <c r="AL71" s="34"/>
      <c r="AM71" s="34"/>
      <c r="AN71" s="32"/>
      <c r="AO71" s="32"/>
      <c r="AP71" s="32"/>
      <c r="AQ71" s="32"/>
      <c r="AR71" s="32"/>
      <c r="AS71" s="32"/>
      <c r="AT71" s="32"/>
      <c r="AU71" s="32"/>
      <c r="AV71" s="32"/>
      <c r="AW71" s="32"/>
      <c r="AX71" s="32"/>
      <c r="AY71" s="32"/>
      <c r="AZ71" s="32"/>
      <c r="BA71" s="34" t="s">
        <v>49</v>
      </c>
      <c r="BB71" s="55" t="str">
        <f>VLOOKUP($BA71,[1]Listas!$L$2:$M$8,2,FALSE)</f>
        <v>NA</v>
      </c>
      <c r="BC71" s="34" t="s">
        <v>49</v>
      </c>
      <c r="BD71" s="34" t="s">
        <v>49</v>
      </c>
      <c r="BE71" s="34" t="s">
        <v>52</v>
      </c>
      <c r="BF71" s="34" t="str">
        <f>VLOOKUP($BE71,[1]Listas!$AA$1:$AB$10,2,FALSE)</f>
        <v>DAF</v>
      </c>
      <c r="BG71" s="34" t="s">
        <v>244</v>
      </c>
      <c r="BH71" s="39"/>
      <c r="BI71" s="39"/>
      <c r="BJ71" s="39"/>
      <c r="BK71" s="39"/>
      <c r="BL71" s="39"/>
      <c r="BM71" s="39"/>
      <c r="BN71" s="39"/>
      <c r="BO71" s="39"/>
      <c r="BP71" s="39"/>
      <c r="BQ71" s="39"/>
      <c r="BR71" s="39"/>
      <c r="BS71" s="39"/>
      <c r="BT71" s="39"/>
      <c r="BU71" s="39"/>
      <c r="BV71" s="39"/>
      <c r="BW71" s="39"/>
      <c r="BX71" s="39"/>
      <c r="BY71" s="39"/>
      <c r="BZ71" s="39"/>
      <c r="CA71" s="39"/>
    </row>
    <row r="72" spans="1:79" s="54" customFormat="1" ht="83.65" customHeight="1">
      <c r="A72" s="35"/>
      <c r="B72" s="63" t="s">
        <v>46</v>
      </c>
      <c r="C72" s="64" t="str">
        <f>VLOOKUP($B72,[1]Listas!$A$2:$B$5,2,FALSE)</f>
        <v>PerUno</v>
      </c>
      <c r="D72" s="63" t="s">
        <v>47</v>
      </c>
      <c r="E72" s="64" t="str">
        <f>VLOOKUP($D72,[1]Listas!$E$2:$F$11,2,FALSE)</f>
        <v>ObjUno</v>
      </c>
      <c r="F72" s="204" t="s">
        <v>48</v>
      </c>
      <c r="G72" s="145" t="s">
        <v>49</v>
      </c>
      <c r="H72" s="138" t="s">
        <v>256</v>
      </c>
      <c r="I72" s="140" t="s">
        <v>51</v>
      </c>
      <c r="J72" s="138" t="s">
        <v>52</v>
      </c>
      <c r="K72" s="138" t="s">
        <v>261</v>
      </c>
      <c r="L72" s="138" t="s">
        <v>262</v>
      </c>
      <c r="M72" s="138" t="s">
        <v>263</v>
      </c>
      <c r="N72" s="133" t="s">
        <v>260</v>
      </c>
      <c r="O72" s="133"/>
      <c r="P72" s="136">
        <v>44593</v>
      </c>
      <c r="Q72" s="136">
        <v>44650</v>
      </c>
      <c r="R72" s="132"/>
      <c r="S72" s="32"/>
      <c r="T72" s="68">
        <v>50</v>
      </c>
      <c r="U72" s="32"/>
      <c r="V72" s="32"/>
      <c r="W72" s="32"/>
      <c r="X72" s="32"/>
      <c r="Y72" s="32"/>
      <c r="Z72" s="32" t="s">
        <v>58</v>
      </c>
      <c r="AA72" s="32"/>
      <c r="AB72" s="32"/>
      <c r="AC72" s="32"/>
      <c r="AD72" s="32"/>
      <c r="AE72" s="32"/>
      <c r="AF72" s="32"/>
      <c r="AG72" s="32"/>
      <c r="AH72" s="32"/>
      <c r="AI72" s="32"/>
      <c r="AJ72" s="32"/>
      <c r="AK72" s="34"/>
      <c r="AL72" s="34"/>
      <c r="AM72" s="34"/>
      <c r="AN72" s="32"/>
      <c r="AO72" s="32"/>
      <c r="AP72" s="32"/>
      <c r="AQ72" s="32"/>
      <c r="AR72" s="32"/>
      <c r="AS72" s="32"/>
      <c r="AT72" s="32"/>
      <c r="AU72" s="32"/>
      <c r="AV72" s="32"/>
      <c r="AW72" s="32"/>
      <c r="AX72" s="32"/>
      <c r="AY72" s="32"/>
      <c r="AZ72" s="32"/>
      <c r="BA72" s="34" t="s">
        <v>49</v>
      </c>
      <c r="BB72" s="55" t="str">
        <f>VLOOKUP($BA72,[1]Listas!$L$2:$M$8,2,FALSE)</f>
        <v>NA</v>
      </c>
      <c r="BC72" s="34" t="s">
        <v>49</v>
      </c>
      <c r="BD72" s="34" t="s">
        <v>49</v>
      </c>
      <c r="BE72" s="34" t="s">
        <v>52</v>
      </c>
      <c r="BF72" s="34" t="str">
        <f>VLOOKUP($BE72,[1]Listas!$AA$1:$AB$10,2,FALSE)</f>
        <v>DAF</v>
      </c>
      <c r="BG72" s="34" t="s">
        <v>244</v>
      </c>
      <c r="BH72" s="39"/>
      <c r="BI72" s="39"/>
      <c r="BJ72" s="39"/>
      <c r="BK72" s="39"/>
      <c r="BL72" s="39"/>
      <c r="BM72" s="39"/>
      <c r="BN72" s="39"/>
      <c r="BO72" s="39"/>
      <c r="BP72" s="39"/>
      <c r="BQ72" s="39"/>
      <c r="BR72" s="39"/>
      <c r="BS72" s="39"/>
      <c r="BT72" s="39"/>
      <c r="BU72" s="39"/>
      <c r="BV72" s="39"/>
      <c r="BW72" s="39"/>
      <c r="BX72" s="39"/>
      <c r="BY72" s="39"/>
      <c r="BZ72" s="39"/>
      <c r="CA72" s="39"/>
    </row>
    <row r="73" spans="1:79" s="54" customFormat="1" ht="83.65" customHeight="1">
      <c r="A73" s="35"/>
      <c r="B73" s="63" t="s">
        <v>46</v>
      </c>
      <c r="C73" s="64" t="str">
        <f>VLOOKUP($B73,[1]Listas!$A$2:$B$5,2,FALSE)</f>
        <v>PerUno</v>
      </c>
      <c r="D73" s="63" t="s">
        <v>47</v>
      </c>
      <c r="E73" s="64" t="str">
        <f>VLOOKUP($D73,[1]Listas!$E$2:$F$11,2,FALSE)</f>
        <v>ObjUno</v>
      </c>
      <c r="F73" s="204" t="s">
        <v>48</v>
      </c>
      <c r="G73" s="145" t="s">
        <v>49</v>
      </c>
      <c r="H73" s="138" t="s">
        <v>264</v>
      </c>
      <c r="I73" s="140" t="s">
        <v>51</v>
      </c>
      <c r="J73" s="138" t="s">
        <v>52</v>
      </c>
      <c r="K73" s="138" t="s">
        <v>265</v>
      </c>
      <c r="L73" s="138" t="s">
        <v>266</v>
      </c>
      <c r="M73" s="138" t="s">
        <v>267</v>
      </c>
      <c r="N73" s="133" t="s">
        <v>260</v>
      </c>
      <c r="O73" s="158"/>
      <c r="P73" s="136">
        <v>44562</v>
      </c>
      <c r="Q73" s="136">
        <v>44650</v>
      </c>
      <c r="R73" s="132"/>
      <c r="S73" s="32"/>
      <c r="T73" s="68">
        <v>40</v>
      </c>
      <c r="U73" s="32"/>
      <c r="V73" s="32"/>
      <c r="W73" s="32"/>
      <c r="X73" s="32"/>
      <c r="Y73" s="32"/>
      <c r="Z73" s="32" t="s">
        <v>58</v>
      </c>
      <c r="AA73" s="32"/>
      <c r="AB73" s="32"/>
      <c r="AC73" s="32"/>
      <c r="AD73" s="32"/>
      <c r="AE73" s="32"/>
      <c r="AF73" s="32"/>
      <c r="AG73" s="32"/>
      <c r="AH73" s="32"/>
      <c r="AI73" s="32"/>
      <c r="AJ73" s="32"/>
      <c r="AK73" s="34"/>
      <c r="AL73" s="34"/>
      <c r="AM73" s="34"/>
      <c r="AN73" s="32"/>
      <c r="AO73" s="32"/>
      <c r="AP73" s="32"/>
      <c r="AQ73" s="32"/>
      <c r="AR73" s="32"/>
      <c r="AS73" s="32"/>
      <c r="AT73" s="32"/>
      <c r="AU73" s="32"/>
      <c r="AV73" s="32"/>
      <c r="AW73" s="32"/>
      <c r="AX73" s="32"/>
      <c r="AY73" s="32"/>
      <c r="AZ73" s="32"/>
      <c r="BA73" s="34" t="s">
        <v>49</v>
      </c>
      <c r="BB73" s="55" t="str">
        <f>VLOOKUP($BA73,[1]Listas!$L$2:$M$8,2,FALSE)</f>
        <v>NA</v>
      </c>
      <c r="BC73" s="34" t="s">
        <v>49</v>
      </c>
      <c r="BD73" s="34" t="s">
        <v>49</v>
      </c>
      <c r="BE73" s="34" t="s">
        <v>52</v>
      </c>
      <c r="BF73" s="34" t="str">
        <f>VLOOKUP($BE73,[1]Listas!$AA$1:$AB$10,2,FALSE)</f>
        <v>DAF</v>
      </c>
      <c r="BG73" s="34" t="s">
        <v>244</v>
      </c>
      <c r="BH73" s="39"/>
      <c r="BI73" s="39"/>
      <c r="BJ73" s="39"/>
      <c r="BK73" s="39"/>
      <c r="BL73" s="39"/>
      <c r="BM73" s="39"/>
      <c r="BN73" s="39"/>
      <c r="BO73" s="39"/>
      <c r="BP73" s="39"/>
      <c r="BQ73" s="39"/>
      <c r="BR73" s="39"/>
      <c r="BS73" s="39"/>
      <c r="BT73" s="39"/>
      <c r="BU73" s="39"/>
      <c r="BV73" s="39"/>
      <c r="BW73" s="39"/>
      <c r="BX73" s="39"/>
      <c r="BY73" s="39"/>
      <c r="BZ73" s="39"/>
      <c r="CA73" s="39"/>
    </row>
    <row r="74" spans="1:79" s="54" customFormat="1" ht="83.65" customHeight="1">
      <c r="A74" s="35"/>
      <c r="B74" s="63" t="s">
        <v>46</v>
      </c>
      <c r="C74" s="64" t="str">
        <f>VLOOKUP($B74,[1]Listas!$A$2:$B$5,2,FALSE)</f>
        <v>PerUno</v>
      </c>
      <c r="D74" s="63" t="s">
        <v>47</v>
      </c>
      <c r="E74" s="64" t="str">
        <f>VLOOKUP($D74,[1]Listas!$E$2:$F$11,2,FALSE)</f>
        <v>ObjUno</v>
      </c>
      <c r="F74" s="204" t="s">
        <v>48</v>
      </c>
      <c r="G74" s="145" t="s">
        <v>49</v>
      </c>
      <c r="H74" s="138" t="s">
        <v>264</v>
      </c>
      <c r="I74" s="140" t="s">
        <v>51</v>
      </c>
      <c r="J74" s="138" t="s">
        <v>52</v>
      </c>
      <c r="K74" s="212" t="s">
        <v>268</v>
      </c>
      <c r="L74" s="138" t="s">
        <v>269</v>
      </c>
      <c r="M74" s="130" t="s">
        <v>270</v>
      </c>
      <c r="N74" s="133" t="s">
        <v>260</v>
      </c>
      <c r="O74" s="158"/>
      <c r="P74" s="136">
        <v>44562</v>
      </c>
      <c r="Q74" s="136">
        <v>44650</v>
      </c>
      <c r="R74" s="132"/>
      <c r="S74" s="32"/>
      <c r="T74" s="68">
        <v>40</v>
      </c>
      <c r="U74" s="32"/>
      <c r="V74" s="32"/>
      <c r="W74" s="32"/>
      <c r="X74" s="32"/>
      <c r="Y74" s="32"/>
      <c r="Z74" s="32" t="s">
        <v>58</v>
      </c>
      <c r="AA74" s="32"/>
      <c r="AB74" s="32"/>
      <c r="AC74" s="32"/>
      <c r="AD74" s="32"/>
      <c r="AE74" s="32"/>
      <c r="AF74" s="32"/>
      <c r="AG74" s="32"/>
      <c r="AH74" s="32"/>
      <c r="AI74" s="32"/>
      <c r="AJ74" s="32"/>
      <c r="AK74" s="34"/>
      <c r="AL74" s="34"/>
      <c r="AM74" s="34"/>
      <c r="AN74" s="32"/>
      <c r="AO74" s="32"/>
      <c r="AP74" s="32"/>
      <c r="AQ74" s="32"/>
      <c r="AR74" s="32"/>
      <c r="AS74" s="32"/>
      <c r="AT74" s="32"/>
      <c r="AU74" s="32"/>
      <c r="AV74" s="32"/>
      <c r="AW74" s="32"/>
      <c r="AX74" s="32"/>
      <c r="AY74" s="32"/>
      <c r="AZ74" s="32"/>
      <c r="BA74" s="34" t="s">
        <v>49</v>
      </c>
      <c r="BB74" s="55" t="str">
        <f>VLOOKUP($BA74,[1]Listas!$L$2:$M$8,2,FALSE)</f>
        <v>NA</v>
      </c>
      <c r="BC74" s="34" t="s">
        <v>49</v>
      </c>
      <c r="BD74" s="34" t="s">
        <v>49</v>
      </c>
      <c r="BE74" s="34" t="s">
        <v>52</v>
      </c>
      <c r="BF74" s="34" t="str">
        <f>VLOOKUP($BE74,[1]Listas!$AA$1:$AB$10,2,FALSE)</f>
        <v>DAF</v>
      </c>
      <c r="BG74" s="34" t="s">
        <v>244</v>
      </c>
      <c r="BH74" s="39"/>
      <c r="BI74" s="39"/>
      <c r="BJ74" s="39"/>
      <c r="BK74" s="39"/>
      <c r="BL74" s="39"/>
      <c r="BM74" s="39"/>
      <c r="BN74" s="39"/>
      <c r="BO74" s="39"/>
      <c r="BP74" s="39"/>
      <c r="BQ74" s="39"/>
      <c r="BR74" s="39"/>
      <c r="BS74" s="39"/>
      <c r="BT74" s="39"/>
      <c r="BU74" s="39"/>
      <c r="BV74" s="39"/>
      <c r="BW74" s="39"/>
      <c r="BX74" s="39"/>
      <c r="BY74" s="39"/>
      <c r="BZ74" s="39"/>
      <c r="CA74" s="39"/>
    </row>
    <row r="75" spans="1:79" s="54" customFormat="1" ht="83.65" customHeight="1">
      <c r="A75" s="35"/>
      <c r="B75" s="63" t="s">
        <v>46</v>
      </c>
      <c r="C75" s="64" t="str">
        <f>VLOOKUP($B75,[1]Listas!$A$2:$B$5,2,FALSE)</f>
        <v>PerUno</v>
      </c>
      <c r="D75" s="63" t="s">
        <v>47</v>
      </c>
      <c r="E75" s="64" t="str">
        <f>VLOOKUP($D75,[1]Listas!$E$2:$F$11,2,FALSE)</f>
        <v>ObjUno</v>
      </c>
      <c r="F75" s="204" t="s">
        <v>48</v>
      </c>
      <c r="G75" s="145" t="s">
        <v>49</v>
      </c>
      <c r="H75" s="138" t="s">
        <v>264</v>
      </c>
      <c r="I75" s="140" t="s">
        <v>51</v>
      </c>
      <c r="J75" s="138" t="s">
        <v>52</v>
      </c>
      <c r="K75" s="138" t="s">
        <v>271</v>
      </c>
      <c r="L75" s="138" t="s">
        <v>272</v>
      </c>
      <c r="M75" s="130" t="s">
        <v>62</v>
      </c>
      <c r="N75" s="133" t="s">
        <v>260</v>
      </c>
      <c r="O75" s="158"/>
      <c r="P75" s="136">
        <v>44652</v>
      </c>
      <c r="Q75" s="136">
        <v>44742</v>
      </c>
      <c r="R75" s="132"/>
      <c r="S75" s="32"/>
      <c r="T75" s="68">
        <v>20</v>
      </c>
      <c r="U75" s="32"/>
      <c r="V75" s="32"/>
      <c r="W75" s="32"/>
      <c r="X75" s="32"/>
      <c r="Y75" s="32"/>
      <c r="Z75" s="32" t="s">
        <v>58</v>
      </c>
      <c r="AA75" s="32"/>
      <c r="AB75" s="32"/>
      <c r="AC75" s="32"/>
      <c r="AD75" s="32"/>
      <c r="AE75" s="32"/>
      <c r="AF75" s="32"/>
      <c r="AG75" s="32"/>
      <c r="AH75" s="32"/>
      <c r="AI75" s="32"/>
      <c r="AJ75" s="32"/>
      <c r="AK75" s="34"/>
      <c r="AL75" s="34"/>
      <c r="AM75" s="34"/>
      <c r="AN75" s="32"/>
      <c r="AO75" s="32"/>
      <c r="AP75" s="32"/>
      <c r="AQ75" s="32"/>
      <c r="AR75" s="32"/>
      <c r="AS75" s="32"/>
      <c r="AT75" s="32"/>
      <c r="AU75" s="32"/>
      <c r="AV75" s="32"/>
      <c r="AW75" s="32"/>
      <c r="AX75" s="32"/>
      <c r="AY75" s="32"/>
      <c r="AZ75" s="32"/>
      <c r="BA75" s="34" t="s">
        <v>49</v>
      </c>
      <c r="BB75" s="55" t="str">
        <f>VLOOKUP($BA75,[1]Listas!$L$2:$M$8,2,FALSE)</f>
        <v>NA</v>
      </c>
      <c r="BC75" s="34" t="s">
        <v>49</v>
      </c>
      <c r="BD75" s="34" t="s">
        <v>49</v>
      </c>
      <c r="BE75" s="34" t="s">
        <v>52</v>
      </c>
      <c r="BF75" s="34" t="str">
        <f>VLOOKUP($BE75,[1]Listas!$AA$1:$AB$10,2,FALSE)</f>
        <v>DAF</v>
      </c>
      <c r="BG75" s="34" t="s">
        <v>244</v>
      </c>
      <c r="BH75" s="39"/>
      <c r="BI75" s="39"/>
      <c r="BJ75" s="39"/>
      <c r="BK75" s="39"/>
      <c r="BL75" s="39"/>
      <c r="BM75" s="39"/>
      <c r="BN75" s="39"/>
      <c r="BO75" s="39"/>
      <c r="BP75" s="39"/>
      <c r="BQ75" s="39"/>
      <c r="BR75" s="39"/>
      <c r="BS75" s="39"/>
      <c r="BT75" s="39"/>
      <c r="BU75" s="39"/>
      <c r="BV75" s="39"/>
      <c r="BW75" s="39"/>
      <c r="BX75" s="39"/>
      <c r="BY75" s="39"/>
      <c r="BZ75" s="39"/>
      <c r="CA75" s="39"/>
    </row>
    <row r="76" spans="1:79" s="54" customFormat="1" ht="83.65" customHeight="1">
      <c r="A76" s="35"/>
      <c r="B76" s="63" t="s">
        <v>46</v>
      </c>
      <c r="C76" s="64" t="str">
        <f>VLOOKUP($B76,[1]Listas!$A$2:$B$5,2,FALSE)</f>
        <v>PerUno</v>
      </c>
      <c r="D76" s="63" t="s">
        <v>121</v>
      </c>
      <c r="E76" s="64" t="str">
        <f>VLOOKUP($D76,[1]Listas!$E$2:$F$11,2,FALSE)</f>
        <v>ObjDos</v>
      </c>
      <c r="F76" s="204" t="s">
        <v>122</v>
      </c>
      <c r="G76" s="145" t="s">
        <v>49</v>
      </c>
      <c r="H76" s="137" t="s">
        <v>273</v>
      </c>
      <c r="I76" s="216" t="s">
        <v>51</v>
      </c>
      <c r="J76" s="126" t="s">
        <v>52</v>
      </c>
      <c r="K76" s="126" t="s">
        <v>274</v>
      </c>
      <c r="L76" s="126" t="s">
        <v>275</v>
      </c>
      <c r="M76" s="126" t="s">
        <v>276</v>
      </c>
      <c r="N76" s="133" t="s">
        <v>277</v>
      </c>
      <c r="O76" s="158"/>
      <c r="P76" s="136">
        <v>44562</v>
      </c>
      <c r="Q76" s="136">
        <v>44621</v>
      </c>
      <c r="R76" s="132"/>
      <c r="S76" s="32"/>
      <c r="T76" s="68">
        <v>20</v>
      </c>
      <c r="U76" s="32"/>
      <c r="V76" s="32"/>
      <c r="W76" s="32"/>
      <c r="X76" s="32" t="s">
        <v>58</v>
      </c>
      <c r="Y76" s="32" t="s">
        <v>58</v>
      </c>
      <c r="Z76" s="32"/>
      <c r="AA76" s="32"/>
      <c r="AB76" s="32"/>
      <c r="AC76" s="32"/>
      <c r="AD76" s="32"/>
      <c r="AE76" s="32"/>
      <c r="AF76" s="32"/>
      <c r="AG76" s="32"/>
      <c r="AH76" s="32"/>
      <c r="AI76" s="32"/>
      <c r="AJ76" s="32"/>
      <c r="AK76" s="34"/>
      <c r="AL76" s="34"/>
      <c r="AM76" s="34"/>
      <c r="AN76" s="32"/>
      <c r="AO76" s="32"/>
      <c r="AP76" s="32"/>
      <c r="AQ76" s="32"/>
      <c r="AR76" s="32"/>
      <c r="AS76" s="32" t="s">
        <v>58</v>
      </c>
      <c r="AT76" s="32"/>
      <c r="AU76" s="32"/>
      <c r="AV76" s="32" t="s">
        <v>58</v>
      </c>
      <c r="AW76" s="32"/>
      <c r="AX76" s="32"/>
      <c r="AY76" s="32"/>
      <c r="AZ76" s="32"/>
      <c r="BA76" s="34" t="s">
        <v>138</v>
      </c>
      <c r="BB76" s="55" t="str">
        <f>VLOOKUP($BA76,[1]Listas!$L$2:$M$8,2,FALSE)</f>
        <v>ComSeis</v>
      </c>
      <c r="BC76" s="34" t="s">
        <v>49</v>
      </c>
      <c r="BD76" s="34" t="s">
        <v>49</v>
      </c>
      <c r="BE76" s="34" t="s">
        <v>52</v>
      </c>
      <c r="BF76" s="34" t="str">
        <f>VLOOKUP($BE76,[1]Listas!$AA$1:$AB$10,2,FALSE)</f>
        <v>DAF</v>
      </c>
      <c r="BG76" s="34" t="s">
        <v>278</v>
      </c>
      <c r="BH76" s="39"/>
      <c r="BI76" s="39"/>
      <c r="BJ76" s="39"/>
      <c r="BK76" s="39"/>
      <c r="BL76" s="39"/>
      <c r="BM76" s="39"/>
      <c r="BN76" s="39"/>
      <c r="BO76" s="39"/>
      <c r="BP76" s="39"/>
      <c r="BQ76" s="39"/>
      <c r="BR76" s="39"/>
      <c r="BS76" s="39"/>
      <c r="BT76" s="39"/>
      <c r="BU76" s="39"/>
      <c r="BV76" s="39"/>
      <c r="BW76" s="39"/>
      <c r="BX76" s="39"/>
      <c r="BY76" s="39"/>
      <c r="BZ76" s="39"/>
      <c r="CA76" s="39"/>
    </row>
    <row r="77" spans="1:79" s="54" customFormat="1" ht="83.65" customHeight="1">
      <c r="A77" s="35"/>
      <c r="B77" s="63" t="s">
        <v>46</v>
      </c>
      <c r="C77" s="64" t="str">
        <f>VLOOKUP($B77,[1]Listas!$A$2:$B$5,2,FALSE)</f>
        <v>PerUno</v>
      </c>
      <c r="D77" s="63" t="s">
        <v>47</v>
      </c>
      <c r="E77" s="64" t="str">
        <f>VLOOKUP($D77,[1]Listas!$E$2:$F$11,2,FALSE)</f>
        <v>ObjUno</v>
      </c>
      <c r="F77" s="204" t="s">
        <v>48</v>
      </c>
      <c r="G77" s="145" t="s">
        <v>49</v>
      </c>
      <c r="H77" s="137" t="s">
        <v>273</v>
      </c>
      <c r="I77" s="216" t="s">
        <v>51</v>
      </c>
      <c r="J77" s="126" t="s">
        <v>52</v>
      </c>
      <c r="K77" s="126" t="s">
        <v>274</v>
      </c>
      <c r="L77" s="126" t="s">
        <v>279</v>
      </c>
      <c r="M77" s="126" t="s">
        <v>276</v>
      </c>
      <c r="N77" s="133" t="s">
        <v>277</v>
      </c>
      <c r="O77" s="158"/>
      <c r="P77" s="136">
        <v>44652</v>
      </c>
      <c r="Q77" s="136">
        <v>44742</v>
      </c>
      <c r="R77" s="132"/>
      <c r="S77" s="32"/>
      <c r="T77" s="68">
        <v>20</v>
      </c>
      <c r="U77" s="32"/>
      <c r="V77" s="32"/>
      <c r="W77" s="32"/>
      <c r="X77" s="32" t="s">
        <v>58</v>
      </c>
      <c r="Y77" s="32" t="s">
        <v>58</v>
      </c>
      <c r="Z77" s="32"/>
      <c r="AA77" s="32"/>
      <c r="AB77" s="32"/>
      <c r="AC77" s="32"/>
      <c r="AD77" s="32"/>
      <c r="AE77" s="32"/>
      <c r="AF77" s="32"/>
      <c r="AG77" s="32"/>
      <c r="AH77" s="32"/>
      <c r="AI77" s="32"/>
      <c r="AJ77" s="32"/>
      <c r="AK77" s="34"/>
      <c r="AL77" s="34"/>
      <c r="AM77" s="34"/>
      <c r="AN77" s="32"/>
      <c r="AO77" s="32"/>
      <c r="AP77" s="32"/>
      <c r="AQ77" s="32"/>
      <c r="AR77" s="32"/>
      <c r="AS77" s="32" t="s">
        <v>58</v>
      </c>
      <c r="AT77" s="32"/>
      <c r="AU77" s="32"/>
      <c r="AV77" s="32" t="s">
        <v>58</v>
      </c>
      <c r="AW77" s="32"/>
      <c r="AX77" s="32"/>
      <c r="AY77" s="32"/>
      <c r="AZ77" s="32"/>
      <c r="BA77" s="34" t="s">
        <v>138</v>
      </c>
      <c r="BB77" s="55" t="str">
        <f>VLOOKUP($BA77,[1]Listas!$L$2:$M$8,2,FALSE)</f>
        <v>ComSeis</v>
      </c>
      <c r="BC77" s="34" t="s">
        <v>49</v>
      </c>
      <c r="BD77" s="34" t="s">
        <v>49</v>
      </c>
      <c r="BE77" s="34" t="s">
        <v>52</v>
      </c>
      <c r="BF77" s="34" t="str">
        <f>VLOOKUP($BE77,[1]Listas!$AA$1:$AB$10,2,FALSE)</f>
        <v>DAF</v>
      </c>
      <c r="BG77" s="34" t="s">
        <v>278</v>
      </c>
      <c r="BH77" s="39"/>
      <c r="BI77" s="39"/>
      <c r="BJ77" s="39"/>
      <c r="BK77" s="39"/>
      <c r="BL77" s="39"/>
      <c r="BM77" s="39"/>
      <c r="BN77" s="39"/>
      <c r="BO77" s="39"/>
      <c r="BP77" s="39"/>
      <c r="BQ77" s="39"/>
      <c r="BR77" s="39"/>
      <c r="BS77" s="39"/>
      <c r="BT77" s="39"/>
      <c r="BU77" s="39"/>
      <c r="BV77" s="39"/>
      <c r="BW77" s="39"/>
      <c r="BX77" s="39"/>
      <c r="BY77" s="39"/>
      <c r="BZ77" s="39"/>
      <c r="CA77" s="39"/>
    </row>
    <row r="78" spans="1:79" s="54" customFormat="1" ht="83.65" customHeight="1">
      <c r="A78" s="35"/>
      <c r="B78" s="63" t="s">
        <v>46</v>
      </c>
      <c r="C78" s="64" t="str">
        <f>VLOOKUP($B78,[1]Listas!$A$2:$B$5,2,FALSE)</f>
        <v>PerUno</v>
      </c>
      <c r="D78" s="63" t="s">
        <v>47</v>
      </c>
      <c r="E78" s="64" t="str">
        <f>VLOOKUP($D78,[1]Listas!$E$2:$F$11,2,FALSE)</f>
        <v>ObjUno</v>
      </c>
      <c r="F78" s="204" t="s">
        <v>48</v>
      </c>
      <c r="G78" s="145" t="s">
        <v>49</v>
      </c>
      <c r="H78" s="137" t="s">
        <v>273</v>
      </c>
      <c r="I78" s="216" t="s">
        <v>51</v>
      </c>
      <c r="J78" s="126" t="s">
        <v>52</v>
      </c>
      <c r="K78" s="126" t="s">
        <v>274</v>
      </c>
      <c r="L78" s="126" t="s">
        <v>280</v>
      </c>
      <c r="M78" s="126" t="s">
        <v>276</v>
      </c>
      <c r="N78" s="133" t="s">
        <v>277</v>
      </c>
      <c r="O78" s="158"/>
      <c r="P78" s="136">
        <v>44743</v>
      </c>
      <c r="Q78" s="136">
        <v>44834</v>
      </c>
      <c r="R78" s="132"/>
      <c r="S78" s="32"/>
      <c r="T78" s="68">
        <v>20</v>
      </c>
      <c r="U78" s="32"/>
      <c r="V78" s="32"/>
      <c r="W78" s="32"/>
      <c r="X78" s="32" t="s">
        <v>58</v>
      </c>
      <c r="Y78" s="32" t="s">
        <v>58</v>
      </c>
      <c r="Z78" s="32"/>
      <c r="AA78" s="32"/>
      <c r="AB78" s="32"/>
      <c r="AC78" s="32"/>
      <c r="AD78" s="32"/>
      <c r="AE78" s="32"/>
      <c r="AF78" s="32"/>
      <c r="AG78" s="32"/>
      <c r="AH78" s="32"/>
      <c r="AI78" s="32"/>
      <c r="AJ78" s="32"/>
      <c r="AK78" s="34"/>
      <c r="AL78" s="34"/>
      <c r="AM78" s="34"/>
      <c r="AN78" s="32"/>
      <c r="AO78" s="32"/>
      <c r="AP78" s="32"/>
      <c r="AQ78" s="32"/>
      <c r="AR78" s="32"/>
      <c r="AS78" s="32" t="s">
        <v>58</v>
      </c>
      <c r="AT78" s="32"/>
      <c r="AU78" s="32"/>
      <c r="AV78" s="32" t="s">
        <v>58</v>
      </c>
      <c r="AW78" s="32"/>
      <c r="AX78" s="32"/>
      <c r="AY78" s="32"/>
      <c r="AZ78" s="32"/>
      <c r="BA78" s="34" t="s">
        <v>138</v>
      </c>
      <c r="BB78" s="55" t="str">
        <f>VLOOKUP($BA78,[1]Listas!$L$2:$M$8,2,FALSE)</f>
        <v>ComSeis</v>
      </c>
      <c r="BC78" s="34" t="s">
        <v>49</v>
      </c>
      <c r="BD78" s="34" t="s">
        <v>49</v>
      </c>
      <c r="BE78" s="34" t="s">
        <v>52</v>
      </c>
      <c r="BF78" s="34" t="str">
        <f>VLOOKUP($BE78,[1]Listas!$AA$1:$AB$10,2,FALSE)</f>
        <v>DAF</v>
      </c>
      <c r="BG78" s="34" t="s">
        <v>278</v>
      </c>
      <c r="BH78" s="39"/>
      <c r="BI78" s="39"/>
      <c r="BJ78" s="39"/>
      <c r="BK78" s="39"/>
      <c r="BL78" s="39"/>
      <c r="BM78" s="39"/>
      <c r="BN78" s="39"/>
      <c r="BO78" s="39"/>
      <c r="BP78" s="39"/>
      <c r="BQ78" s="39"/>
      <c r="BR78" s="39"/>
      <c r="BS78" s="39"/>
      <c r="BT78" s="39"/>
      <c r="BU78" s="39"/>
      <c r="BV78" s="39"/>
      <c r="BW78" s="39"/>
      <c r="BX78" s="39"/>
      <c r="BY78" s="39"/>
      <c r="BZ78" s="39"/>
      <c r="CA78" s="39"/>
    </row>
    <row r="79" spans="1:79" s="54" customFormat="1" ht="83.65" customHeight="1">
      <c r="A79" s="35"/>
      <c r="B79" s="63" t="s">
        <v>46</v>
      </c>
      <c r="C79" s="64" t="str">
        <f>VLOOKUP($B79,[1]Listas!$A$2:$B$5,2,FALSE)</f>
        <v>PerUno</v>
      </c>
      <c r="D79" s="63" t="s">
        <v>47</v>
      </c>
      <c r="E79" s="64" t="str">
        <f>VLOOKUP($D79,[1]Listas!$E$2:$F$11,2,FALSE)</f>
        <v>ObjUno</v>
      </c>
      <c r="F79" s="204" t="s">
        <v>48</v>
      </c>
      <c r="G79" s="145" t="s">
        <v>49</v>
      </c>
      <c r="H79" s="137" t="s">
        <v>273</v>
      </c>
      <c r="I79" s="216" t="s">
        <v>51</v>
      </c>
      <c r="J79" s="126" t="s">
        <v>52</v>
      </c>
      <c r="K79" s="126" t="s">
        <v>274</v>
      </c>
      <c r="L79" s="126" t="s">
        <v>281</v>
      </c>
      <c r="M79" s="126" t="s">
        <v>276</v>
      </c>
      <c r="N79" s="133" t="s">
        <v>277</v>
      </c>
      <c r="O79" s="158"/>
      <c r="P79" s="136">
        <v>44835</v>
      </c>
      <c r="Q79" s="136">
        <v>44910</v>
      </c>
      <c r="R79" s="132"/>
      <c r="S79" s="32"/>
      <c r="T79" s="68">
        <v>20</v>
      </c>
      <c r="U79" s="32"/>
      <c r="V79" s="32"/>
      <c r="W79" s="32"/>
      <c r="X79" s="32" t="s">
        <v>58</v>
      </c>
      <c r="Y79" s="32" t="s">
        <v>58</v>
      </c>
      <c r="Z79" s="32"/>
      <c r="AA79" s="32"/>
      <c r="AB79" s="32"/>
      <c r="AC79" s="32"/>
      <c r="AD79" s="32"/>
      <c r="AE79" s="32"/>
      <c r="AF79" s="32"/>
      <c r="AG79" s="32"/>
      <c r="AH79" s="32"/>
      <c r="AI79" s="32"/>
      <c r="AJ79" s="32"/>
      <c r="AK79" s="34"/>
      <c r="AL79" s="34"/>
      <c r="AM79" s="34"/>
      <c r="AN79" s="32"/>
      <c r="AO79" s="32"/>
      <c r="AP79" s="32"/>
      <c r="AQ79" s="32"/>
      <c r="AR79" s="32"/>
      <c r="AS79" s="32" t="s">
        <v>58</v>
      </c>
      <c r="AT79" s="32"/>
      <c r="AU79" s="32"/>
      <c r="AV79" s="32" t="s">
        <v>58</v>
      </c>
      <c r="AW79" s="32"/>
      <c r="AX79" s="32"/>
      <c r="AY79" s="32"/>
      <c r="AZ79" s="32"/>
      <c r="BA79" s="34" t="s">
        <v>138</v>
      </c>
      <c r="BB79" s="55" t="str">
        <f>VLOOKUP($BA79,[1]Listas!$L$2:$M$8,2,FALSE)</f>
        <v>ComSeis</v>
      </c>
      <c r="BC79" s="34" t="s">
        <v>49</v>
      </c>
      <c r="BD79" s="34" t="s">
        <v>49</v>
      </c>
      <c r="BE79" s="34" t="s">
        <v>52</v>
      </c>
      <c r="BF79" s="34" t="str">
        <f>VLOOKUP($BE79,[1]Listas!$AA$1:$AB$10,2,FALSE)</f>
        <v>DAF</v>
      </c>
      <c r="BG79" s="34" t="s">
        <v>278</v>
      </c>
      <c r="BH79" s="39"/>
      <c r="BI79" s="39"/>
      <c r="BJ79" s="39"/>
      <c r="BK79" s="39"/>
      <c r="BL79" s="39"/>
      <c r="BM79" s="39"/>
      <c r="BN79" s="39"/>
      <c r="BO79" s="39"/>
      <c r="BP79" s="39"/>
      <c r="BQ79" s="39"/>
      <c r="BR79" s="39"/>
      <c r="BS79" s="39"/>
      <c r="BT79" s="39"/>
      <c r="BU79" s="39"/>
      <c r="BV79" s="39"/>
      <c r="BW79" s="39"/>
      <c r="BX79" s="39"/>
      <c r="BY79" s="39"/>
      <c r="BZ79" s="39"/>
      <c r="CA79" s="39"/>
    </row>
    <row r="80" spans="1:79" s="54" customFormat="1" ht="83.65" customHeight="1">
      <c r="A80" s="35"/>
      <c r="B80" s="63" t="s">
        <v>46</v>
      </c>
      <c r="C80" s="64" t="str">
        <f>VLOOKUP($B80,[1]Listas!$A$2:$B$5,2,FALSE)</f>
        <v>PerUno</v>
      </c>
      <c r="D80" s="63" t="s">
        <v>47</v>
      </c>
      <c r="E80" s="64" t="str">
        <f>VLOOKUP($D80,[1]Listas!$E$2:$F$11,2,FALSE)</f>
        <v>ObjUno</v>
      </c>
      <c r="F80" s="204" t="s">
        <v>48</v>
      </c>
      <c r="G80" s="145" t="s">
        <v>49</v>
      </c>
      <c r="H80" s="137" t="s">
        <v>273</v>
      </c>
      <c r="I80" s="216" t="s">
        <v>51</v>
      </c>
      <c r="J80" s="159" t="s">
        <v>52</v>
      </c>
      <c r="K80" s="126" t="s">
        <v>282</v>
      </c>
      <c r="L80" s="126" t="s">
        <v>283</v>
      </c>
      <c r="M80" s="126" t="s">
        <v>276</v>
      </c>
      <c r="N80" s="133" t="s">
        <v>277</v>
      </c>
      <c r="O80" s="133" t="s">
        <v>284</v>
      </c>
      <c r="P80" s="136">
        <v>44835</v>
      </c>
      <c r="Q80" s="136">
        <v>44865</v>
      </c>
      <c r="R80" s="132"/>
      <c r="S80" s="32"/>
      <c r="T80" s="68">
        <v>20</v>
      </c>
      <c r="U80" s="32"/>
      <c r="V80" s="32"/>
      <c r="W80" s="32"/>
      <c r="X80" s="32" t="s">
        <v>58</v>
      </c>
      <c r="Y80" s="32" t="s">
        <v>58</v>
      </c>
      <c r="Z80" s="32"/>
      <c r="AA80" s="32"/>
      <c r="AB80" s="32"/>
      <c r="AC80" s="32"/>
      <c r="AD80" s="32"/>
      <c r="AE80" s="32"/>
      <c r="AF80" s="32"/>
      <c r="AG80" s="32"/>
      <c r="AH80" s="32"/>
      <c r="AI80" s="32"/>
      <c r="AJ80" s="32"/>
      <c r="AK80" s="34"/>
      <c r="AL80" s="34"/>
      <c r="AM80" s="34"/>
      <c r="AN80" s="32"/>
      <c r="AO80" s="32"/>
      <c r="AP80" s="32"/>
      <c r="AQ80" s="32"/>
      <c r="AR80" s="32"/>
      <c r="AS80" s="32" t="s">
        <v>58</v>
      </c>
      <c r="AT80" s="32"/>
      <c r="AU80" s="32"/>
      <c r="AV80" s="32" t="s">
        <v>58</v>
      </c>
      <c r="AW80" s="32"/>
      <c r="AX80" s="32"/>
      <c r="AY80" s="32"/>
      <c r="AZ80" s="32"/>
      <c r="BA80" s="34" t="s">
        <v>138</v>
      </c>
      <c r="BB80" s="55" t="str">
        <f>VLOOKUP($BA80,[1]Listas!$L$2:$M$8,2,FALSE)</f>
        <v>ComSeis</v>
      </c>
      <c r="BC80" s="34" t="s">
        <v>49</v>
      </c>
      <c r="BD80" s="34" t="s">
        <v>49</v>
      </c>
      <c r="BE80" s="34" t="s">
        <v>52</v>
      </c>
      <c r="BF80" s="34" t="str">
        <f>VLOOKUP($BE80,[1]Listas!$AA$1:$AB$10,2,FALSE)</f>
        <v>DAF</v>
      </c>
      <c r="BG80" s="34" t="s">
        <v>278</v>
      </c>
      <c r="BH80" s="39"/>
      <c r="BI80" s="39"/>
      <c r="BJ80" s="39"/>
      <c r="BK80" s="39"/>
      <c r="BL80" s="39"/>
      <c r="BM80" s="39"/>
      <c r="BN80" s="39"/>
      <c r="BO80" s="39"/>
      <c r="BP80" s="39"/>
      <c r="BQ80" s="39"/>
      <c r="BR80" s="39"/>
      <c r="BS80" s="39"/>
      <c r="BT80" s="39"/>
      <c r="BU80" s="39"/>
      <c r="BV80" s="39"/>
      <c r="BW80" s="39"/>
      <c r="BX80" s="39"/>
      <c r="BY80" s="39"/>
      <c r="BZ80" s="39"/>
      <c r="CA80" s="39"/>
    </row>
    <row r="81" spans="1:79" s="54" customFormat="1" ht="83.65" customHeight="1">
      <c r="A81" s="35"/>
      <c r="B81" s="63" t="s">
        <v>46</v>
      </c>
      <c r="C81" s="64" t="str">
        <f>VLOOKUP($B81,[1]Listas!$A$2:$B$5,2,FALSE)</f>
        <v>PerUno</v>
      </c>
      <c r="D81" s="63" t="s">
        <v>47</v>
      </c>
      <c r="E81" s="64" t="str">
        <f>VLOOKUP($D81,[1]Listas!$E$2:$F$11,2,FALSE)</f>
        <v>ObjUno</v>
      </c>
      <c r="F81" s="204" t="s">
        <v>48</v>
      </c>
      <c r="G81" s="147" t="s">
        <v>49</v>
      </c>
      <c r="H81" s="217" t="s">
        <v>285</v>
      </c>
      <c r="I81" s="218" t="s">
        <v>51</v>
      </c>
      <c r="J81" s="217" t="s">
        <v>52</v>
      </c>
      <c r="K81" s="159" t="s">
        <v>286</v>
      </c>
      <c r="L81" s="159" t="s">
        <v>287</v>
      </c>
      <c r="M81" s="159" t="s">
        <v>288</v>
      </c>
      <c r="N81" s="160" t="s">
        <v>277</v>
      </c>
      <c r="O81" s="158"/>
      <c r="P81" s="161">
        <v>44562</v>
      </c>
      <c r="Q81" s="161">
        <v>44651</v>
      </c>
      <c r="R81" s="162"/>
      <c r="S81" s="78"/>
      <c r="T81" s="79">
        <v>50</v>
      </c>
      <c r="U81" s="78"/>
      <c r="V81" s="78"/>
      <c r="W81" s="78"/>
      <c r="X81" s="32" t="s">
        <v>58</v>
      </c>
      <c r="Y81" s="32" t="s">
        <v>58</v>
      </c>
      <c r="Z81" s="78"/>
      <c r="AA81" s="78"/>
      <c r="AB81" s="78"/>
      <c r="AC81" s="78"/>
      <c r="AD81" s="78"/>
      <c r="AE81" s="78"/>
      <c r="AF81" s="78"/>
      <c r="AG81" s="78"/>
      <c r="AH81" s="78"/>
      <c r="AI81" s="78"/>
      <c r="AJ81" s="78"/>
      <c r="AK81" s="34"/>
      <c r="AL81" s="34"/>
      <c r="AM81" s="34"/>
      <c r="AN81" s="78"/>
      <c r="AO81" s="78"/>
      <c r="AP81" s="78"/>
      <c r="AQ81" s="78"/>
      <c r="AR81" s="78"/>
      <c r="AS81" s="78"/>
      <c r="AT81" s="78"/>
      <c r="AU81" s="78"/>
      <c r="AV81" s="78" t="s">
        <v>58</v>
      </c>
      <c r="AW81" s="78"/>
      <c r="AX81" s="78"/>
      <c r="AY81" s="78"/>
      <c r="AZ81" s="78"/>
      <c r="BA81" s="34" t="s">
        <v>138</v>
      </c>
      <c r="BB81" s="55" t="str">
        <f>VLOOKUP($BA81,[1]Listas!$L$2:$M$8,2,FALSE)</f>
        <v>ComSeis</v>
      </c>
      <c r="BC81" s="34" t="s">
        <v>49</v>
      </c>
      <c r="BD81" s="34" t="s">
        <v>49</v>
      </c>
      <c r="BE81" s="34" t="s">
        <v>52</v>
      </c>
      <c r="BF81" s="34" t="str">
        <f>VLOOKUP($BE81,[1]Listas!$AA$1:$AB$10,2,FALSE)</f>
        <v>DAF</v>
      </c>
      <c r="BG81" s="34" t="s">
        <v>278</v>
      </c>
      <c r="BH81" s="39"/>
      <c r="BI81" s="39"/>
      <c r="BJ81" s="39"/>
      <c r="BK81" s="39"/>
      <c r="BL81" s="39"/>
      <c r="BM81" s="39"/>
      <c r="BN81" s="39"/>
      <c r="BO81" s="39"/>
      <c r="BP81" s="39"/>
      <c r="BQ81" s="39"/>
      <c r="BR81" s="39"/>
      <c r="BS81" s="39"/>
      <c r="BT81" s="39"/>
      <c r="BU81" s="39"/>
      <c r="BV81" s="39"/>
      <c r="BW81" s="39"/>
      <c r="BX81" s="39"/>
      <c r="BY81" s="39"/>
      <c r="BZ81" s="39"/>
      <c r="CA81" s="39"/>
    </row>
    <row r="82" spans="1:79" s="54" customFormat="1" ht="83.65" customHeight="1">
      <c r="A82" s="35"/>
      <c r="B82" s="63" t="s">
        <v>46</v>
      </c>
      <c r="C82" s="64" t="str">
        <f>VLOOKUP($B82,[1]Listas!$A$2:$B$5,2,FALSE)</f>
        <v>PerUno</v>
      </c>
      <c r="D82" s="63" t="s">
        <v>47</v>
      </c>
      <c r="E82" s="64" t="str">
        <f>VLOOKUP($D82,[1]Listas!$E$2:$F$11,2,FALSE)</f>
        <v>ObjUno</v>
      </c>
      <c r="F82" s="204" t="s">
        <v>48</v>
      </c>
      <c r="G82" s="219" t="s">
        <v>49</v>
      </c>
      <c r="H82" s="217" t="s">
        <v>285</v>
      </c>
      <c r="I82" s="169" t="s">
        <v>51</v>
      </c>
      <c r="J82" s="137" t="s">
        <v>52</v>
      </c>
      <c r="K82" s="137" t="s">
        <v>289</v>
      </c>
      <c r="L82" s="137" t="s">
        <v>290</v>
      </c>
      <c r="M82" s="137" t="s">
        <v>291</v>
      </c>
      <c r="N82" s="144" t="s">
        <v>277</v>
      </c>
      <c r="O82" s="158"/>
      <c r="P82" s="151">
        <v>44652</v>
      </c>
      <c r="Q82" s="151">
        <v>44742</v>
      </c>
      <c r="R82" s="163"/>
      <c r="S82" s="30"/>
      <c r="T82" s="80">
        <v>50</v>
      </c>
      <c r="U82" s="30"/>
      <c r="V82" s="30"/>
      <c r="W82" s="30"/>
      <c r="X82" s="32" t="s">
        <v>58</v>
      </c>
      <c r="Y82" s="32" t="s">
        <v>58</v>
      </c>
      <c r="Z82" s="30"/>
      <c r="AA82" s="30"/>
      <c r="AB82" s="30"/>
      <c r="AC82" s="30"/>
      <c r="AD82" s="30"/>
      <c r="AE82" s="30"/>
      <c r="AF82" s="30"/>
      <c r="AG82" s="30"/>
      <c r="AH82" s="30"/>
      <c r="AI82" s="30"/>
      <c r="AJ82" s="30"/>
      <c r="AK82" s="34"/>
      <c r="AL82" s="34"/>
      <c r="AM82" s="34"/>
      <c r="AN82" s="30"/>
      <c r="AO82" s="30"/>
      <c r="AP82" s="30"/>
      <c r="AQ82" s="30"/>
      <c r="AR82" s="30"/>
      <c r="AS82" s="30" t="s">
        <v>58</v>
      </c>
      <c r="AT82" s="30"/>
      <c r="AU82" s="30"/>
      <c r="AV82" s="30" t="s">
        <v>58</v>
      </c>
      <c r="AW82" s="30"/>
      <c r="AX82" s="30"/>
      <c r="AY82" s="30"/>
      <c r="AZ82" s="30"/>
      <c r="BA82" s="34" t="s">
        <v>138</v>
      </c>
      <c r="BB82" s="55" t="str">
        <f>VLOOKUP($BA82,[1]Listas!$L$2:$M$8,2,FALSE)</f>
        <v>ComSeis</v>
      </c>
      <c r="BC82" s="34" t="s">
        <v>49</v>
      </c>
      <c r="BD82" s="34" t="s">
        <v>49</v>
      </c>
      <c r="BE82" s="34" t="s">
        <v>52</v>
      </c>
      <c r="BF82" s="34" t="str">
        <f>VLOOKUP($BE82,[1]Listas!$AA$1:$AB$10,2,FALSE)</f>
        <v>DAF</v>
      </c>
      <c r="BG82" s="34" t="s">
        <v>278</v>
      </c>
      <c r="BH82" s="39"/>
      <c r="BI82" s="39"/>
      <c r="BJ82" s="39"/>
      <c r="BK82" s="39"/>
      <c r="BL82" s="39"/>
      <c r="BM82" s="39"/>
      <c r="BN82" s="39"/>
      <c r="BO82" s="39"/>
      <c r="BP82" s="39"/>
      <c r="BQ82" s="39"/>
      <c r="BR82" s="39"/>
      <c r="BS82" s="39"/>
      <c r="BT82" s="39"/>
      <c r="BU82" s="39"/>
      <c r="BV82" s="39"/>
      <c r="BW82" s="39"/>
      <c r="BX82" s="39"/>
      <c r="BY82" s="39"/>
      <c r="BZ82" s="39"/>
      <c r="CA82" s="39"/>
    </row>
    <row r="83" spans="1:79" s="54" customFormat="1" ht="83.65" customHeight="1">
      <c r="A83" s="35"/>
      <c r="B83" s="63" t="s">
        <v>46</v>
      </c>
      <c r="C83" s="64" t="str">
        <f>VLOOKUP($B83,Listas!$A$2:$B$5,2,FALSE)</f>
        <v>PerUno</v>
      </c>
      <c r="D83" s="63" t="s">
        <v>47</v>
      </c>
      <c r="E83" s="64" t="str">
        <f>VLOOKUP($D83,Listas!$E$2:$F$11,2,FALSE)</f>
        <v>ObjUno</v>
      </c>
      <c r="F83" s="204" t="s">
        <v>48</v>
      </c>
      <c r="G83" s="145" t="s">
        <v>49</v>
      </c>
      <c r="H83" s="138" t="s">
        <v>292</v>
      </c>
      <c r="I83" s="140" t="s">
        <v>293</v>
      </c>
      <c r="J83" s="138" t="s">
        <v>294</v>
      </c>
      <c r="K83" s="126" t="s">
        <v>295</v>
      </c>
      <c r="L83" s="126" t="s">
        <v>296</v>
      </c>
      <c r="M83" s="127" t="s">
        <v>297</v>
      </c>
      <c r="N83" s="127" t="s">
        <v>298</v>
      </c>
      <c r="O83" s="127" t="s">
        <v>299</v>
      </c>
      <c r="P83" s="128">
        <v>44577</v>
      </c>
      <c r="Q83" s="128">
        <v>44742</v>
      </c>
      <c r="R83" s="131"/>
      <c r="S83" s="33"/>
      <c r="T83" s="33">
        <v>50</v>
      </c>
      <c r="U83" s="30" t="s">
        <v>58</v>
      </c>
      <c r="V83" s="30"/>
      <c r="W83" s="30"/>
      <c r="X83" s="30"/>
      <c r="Y83" s="30" t="s">
        <v>58</v>
      </c>
      <c r="Z83" s="30" t="s">
        <v>58</v>
      </c>
      <c r="AA83" s="30"/>
      <c r="AB83" s="30"/>
      <c r="AC83" s="30"/>
      <c r="AD83" s="30" t="s">
        <v>58</v>
      </c>
      <c r="AE83" s="30"/>
      <c r="AF83" s="30"/>
      <c r="AG83" s="30"/>
      <c r="AH83" s="30" t="s">
        <v>58</v>
      </c>
      <c r="AI83" s="30" t="s">
        <v>58</v>
      </c>
      <c r="AJ83" s="30" t="s">
        <v>58</v>
      </c>
      <c r="AK83" s="34"/>
      <c r="AL83" s="34"/>
      <c r="AM83" s="34"/>
      <c r="AN83" s="32"/>
      <c r="AO83" s="32"/>
      <c r="AP83" s="32"/>
      <c r="AQ83" s="32"/>
      <c r="AR83" s="32"/>
      <c r="AS83" s="32"/>
      <c r="AT83" s="32"/>
      <c r="AU83" s="32"/>
      <c r="AV83" s="32"/>
      <c r="AW83" s="32"/>
      <c r="AX83" s="32"/>
      <c r="AY83" s="32"/>
      <c r="AZ83" s="32"/>
      <c r="BA83" s="34" t="s">
        <v>49</v>
      </c>
      <c r="BB83" s="55" t="str">
        <f>VLOOKUP($BA83,Listas!$L$2:$M$8,2,FALSE)</f>
        <v>NA</v>
      </c>
      <c r="BC83" s="34" t="s">
        <v>49</v>
      </c>
      <c r="BD83" s="34" t="s">
        <v>49</v>
      </c>
      <c r="BE83" s="34" t="s">
        <v>294</v>
      </c>
      <c r="BF83" s="34" t="str">
        <f>VLOOKUP($BE83,Listas!$AA$1:$AB$10,2,FALSE)</f>
        <v>OCI</v>
      </c>
      <c r="BG83" s="34" t="s">
        <v>300</v>
      </c>
      <c r="BH83" s="39"/>
      <c r="BI83" s="39"/>
      <c r="BJ83" s="39"/>
      <c r="BK83" s="39"/>
      <c r="BL83" s="39"/>
      <c r="BM83" s="39"/>
      <c r="BN83" s="39"/>
      <c r="BO83" s="39"/>
      <c r="BP83" s="39"/>
      <c r="BQ83" s="39"/>
      <c r="BR83" s="39"/>
      <c r="BS83" s="39"/>
      <c r="BT83" s="39"/>
      <c r="BU83" s="39"/>
      <c r="BV83" s="39"/>
      <c r="BW83" s="39"/>
      <c r="BX83" s="39"/>
      <c r="BY83" s="39"/>
      <c r="BZ83" s="39"/>
      <c r="CA83" s="39"/>
    </row>
    <row r="84" spans="1:79" s="54" customFormat="1" ht="83.65" customHeight="1">
      <c r="A84" s="35"/>
      <c r="B84" s="63" t="s">
        <v>46</v>
      </c>
      <c r="C84" s="64" t="str">
        <f>VLOOKUP($B84,Listas!$A$2:$B$5,2,FALSE)</f>
        <v>PerUno</v>
      </c>
      <c r="D84" s="63" t="s">
        <v>47</v>
      </c>
      <c r="E84" s="64" t="str">
        <f>VLOOKUP($D84,Listas!$E$2:$F$11,2,FALSE)</f>
        <v>ObjUno</v>
      </c>
      <c r="F84" s="204" t="s">
        <v>48</v>
      </c>
      <c r="G84" s="145" t="s">
        <v>49</v>
      </c>
      <c r="H84" s="138" t="s">
        <v>292</v>
      </c>
      <c r="I84" s="140" t="s">
        <v>293</v>
      </c>
      <c r="J84" s="138" t="s">
        <v>294</v>
      </c>
      <c r="K84" s="126" t="s">
        <v>301</v>
      </c>
      <c r="L84" s="126" t="s">
        <v>302</v>
      </c>
      <c r="M84" s="127" t="s">
        <v>297</v>
      </c>
      <c r="N84" s="127" t="s">
        <v>298</v>
      </c>
      <c r="O84" s="127" t="s">
        <v>299</v>
      </c>
      <c r="P84" s="128">
        <v>44743</v>
      </c>
      <c r="Q84" s="128">
        <v>44895</v>
      </c>
      <c r="R84" s="131"/>
      <c r="S84" s="33"/>
      <c r="T84" s="33">
        <v>50</v>
      </c>
      <c r="U84" s="30" t="s">
        <v>58</v>
      </c>
      <c r="V84" s="30"/>
      <c r="W84" s="30"/>
      <c r="X84" s="30"/>
      <c r="Y84" s="30" t="s">
        <v>58</v>
      </c>
      <c r="Z84" s="30" t="s">
        <v>58</v>
      </c>
      <c r="AA84" s="30"/>
      <c r="AB84" s="30"/>
      <c r="AC84" s="30"/>
      <c r="AD84" s="30" t="s">
        <v>58</v>
      </c>
      <c r="AE84" s="30"/>
      <c r="AF84" s="30"/>
      <c r="AG84" s="30"/>
      <c r="AH84" s="30" t="s">
        <v>58</v>
      </c>
      <c r="AI84" s="30" t="s">
        <v>58</v>
      </c>
      <c r="AJ84" s="30" t="s">
        <v>58</v>
      </c>
      <c r="AK84" s="34"/>
      <c r="AL84" s="34"/>
      <c r="AM84" s="34"/>
      <c r="AN84" s="32"/>
      <c r="AO84" s="32"/>
      <c r="AP84" s="32"/>
      <c r="AQ84" s="32"/>
      <c r="AR84" s="32"/>
      <c r="AS84" s="32"/>
      <c r="AT84" s="32"/>
      <c r="AU84" s="32"/>
      <c r="AV84" s="32"/>
      <c r="AW84" s="32"/>
      <c r="AX84" s="32"/>
      <c r="AY84" s="32"/>
      <c r="AZ84" s="32"/>
      <c r="BA84" s="34" t="s">
        <v>49</v>
      </c>
      <c r="BB84" s="55" t="str">
        <f>VLOOKUP($BA84,Listas!$L$2:$M$8,2,FALSE)</f>
        <v>NA</v>
      </c>
      <c r="BC84" s="34" t="s">
        <v>49</v>
      </c>
      <c r="BD84" s="34" t="s">
        <v>49</v>
      </c>
      <c r="BE84" s="34" t="s">
        <v>294</v>
      </c>
      <c r="BF84" s="34" t="str">
        <f>VLOOKUP($BE84,Listas!$AA$1:$AB$10,2,FALSE)</f>
        <v>OCI</v>
      </c>
      <c r="BG84" s="34" t="s">
        <v>300</v>
      </c>
      <c r="BH84" s="39"/>
      <c r="BI84" s="39"/>
      <c r="BJ84" s="39"/>
      <c r="BK84" s="39"/>
      <c r="BL84" s="39"/>
      <c r="BM84" s="39"/>
      <c r="BN84" s="39"/>
      <c r="BO84" s="39"/>
      <c r="BP84" s="39"/>
      <c r="BQ84" s="39"/>
      <c r="BR84" s="39"/>
      <c r="BS84" s="39"/>
      <c r="BT84" s="39"/>
      <c r="BU84" s="39"/>
      <c r="BV84" s="39"/>
      <c r="BW84" s="39"/>
      <c r="BX84" s="39"/>
      <c r="BY84" s="39"/>
      <c r="BZ84" s="39"/>
      <c r="CA84" s="39"/>
    </row>
    <row r="85" spans="1:79" s="54" customFormat="1" ht="83.65" customHeight="1">
      <c r="A85" s="35"/>
      <c r="B85" s="63" t="s">
        <v>46</v>
      </c>
      <c r="C85" s="64" t="str">
        <f>VLOOKUP($B85,Listas!$A$2:$B$5,2,FALSE)</f>
        <v>PerUno</v>
      </c>
      <c r="D85" s="63" t="s">
        <v>47</v>
      </c>
      <c r="E85" s="64" t="str">
        <f>VLOOKUP($D85,Listas!$E$2:$F$11,2,FALSE)</f>
        <v>ObjUno</v>
      </c>
      <c r="F85" s="204" t="s">
        <v>48</v>
      </c>
      <c r="G85" s="145" t="s">
        <v>49</v>
      </c>
      <c r="H85" s="138" t="s">
        <v>303</v>
      </c>
      <c r="I85" s="140" t="s">
        <v>293</v>
      </c>
      <c r="J85" s="138" t="s">
        <v>294</v>
      </c>
      <c r="K85" s="126" t="s">
        <v>304</v>
      </c>
      <c r="L85" s="126" t="s">
        <v>305</v>
      </c>
      <c r="M85" s="127" t="s">
        <v>306</v>
      </c>
      <c r="N85" s="127" t="s">
        <v>298</v>
      </c>
      <c r="O85" s="127" t="s">
        <v>299</v>
      </c>
      <c r="P85" s="128">
        <v>44577</v>
      </c>
      <c r="Q85" s="128">
        <v>44620</v>
      </c>
      <c r="R85" s="164"/>
      <c r="S85" s="33"/>
      <c r="T85" s="33">
        <v>20</v>
      </c>
      <c r="U85" s="30" t="s">
        <v>58</v>
      </c>
      <c r="V85" s="30"/>
      <c r="W85" s="30"/>
      <c r="X85" s="30"/>
      <c r="Y85" s="30" t="s">
        <v>58</v>
      </c>
      <c r="Z85" s="30" t="s">
        <v>58</v>
      </c>
      <c r="AA85" s="30"/>
      <c r="AB85" s="30"/>
      <c r="AC85" s="30"/>
      <c r="AD85" s="30" t="s">
        <v>58</v>
      </c>
      <c r="AE85" s="30"/>
      <c r="AF85" s="30"/>
      <c r="AG85" s="30"/>
      <c r="AH85" s="30" t="s">
        <v>58</v>
      </c>
      <c r="AI85" s="30" t="s">
        <v>58</v>
      </c>
      <c r="AJ85" s="30" t="s">
        <v>58</v>
      </c>
      <c r="AK85" s="34"/>
      <c r="AL85" s="34"/>
      <c r="AM85" s="34"/>
      <c r="AN85" s="32"/>
      <c r="AO85" s="32"/>
      <c r="AP85" s="32"/>
      <c r="AQ85" s="32"/>
      <c r="AR85" s="32"/>
      <c r="AS85" s="32"/>
      <c r="AT85" s="32"/>
      <c r="AU85" s="32"/>
      <c r="AV85" s="32"/>
      <c r="AW85" s="32"/>
      <c r="AX85" s="32"/>
      <c r="AY85" s="32"/>
      <c r="AZ85" s="32"/>
      <c r="BA85" s="34" t="s">
        <v>49</v>
      </c>
      <c r="BB85" s="55" t="str">
        <f>VLOOKUP($BA85,Listas!$L$2:$M$8,2,FALSE)</f>
        <v>NA</v>
      </c>
      <c r="BC85" s="34" t="s">
        <v>49</v>
      </c>
      <c r="BD85" s="34" t="s">
        <v>49</v>
      </c>
      <c r="BE85" s="34" t="s">
        <v>294</v>
      </c>
      <c r="BF85" s="34" t="str">
        <f>VLOOKUP($BE85,Listas!$AA$1:$AB$10,2,FALSE)</f>
        <v>OCI</v>
      </c>
      <c r="BG85" s="34" t="s">
        <v>300</v>
      </c>
      <c r="BH85" s="39"/>
      <c r="BI85" s="39"/>
      <c r="BJ85" s="39"/>
      <c r="BK85" s="39"/>
      <c r="BL85" s="39"/>
      <c r="BM85" s="39"/>
      <c r="BN85" s="39"/>
      <c r="BO85" s="39"/>
      <c r="BP85" s="39"/>
      <c r="BQ85" s="39"/>
      <c r="BR85" s="39"/>
      <c r="BS85" s="39"/>
      <c r="BT85" s="39"/>
      <c r="BU85" s="39"/>
      <c r="BV85" s="39"/>
      <c r="BW85" s="39"/>
      <c r="BX85" s="39"/>
      <c r="BY85" s="39"/>
      <c r="BZ85" s="39"/>
      <c r="CA85" s="39"/>
    </row>
    <row r="86" spans="1:79" s="54" customFormat="1" ht="83.65" customHeight="1">
      <c r="A86" s="35"/>
      <c r="B86" s="63" t="s">
        <v>46</v>
      </c>
      <c r="C86" s="64" t="str">
        <f>VLOOKUP($B86,Listas!$A$2:$B$5,2,FALSE)</f>
        <v>PerUno</v>
      </c>
      <c r="D86" s="63" t="s">
        <v>47</v>
      </c>
      <c r="E86" s="64" t="str">
        <f>VLOOKUP($D86,Listas!$E$2:$F$11,2,FALSE)</f>
        <v>ObjUno</v>
      </c>
      <c r="F86" s="204" t="s">
        <v>48</v>
      </c>
      <c r="G86" s="145" t="s">
        <v>49</v>
      </c>
      <c r="H86" s="138" t="s">
        <v>303</v>
      </c>
      <c r="I86" s="140" t="s">
        <v>293</v>
      </c>
      <c r="J86" s="138" t="s">
        <v>294</v>
      </c>
      <c r="K86" s="126" t="s">
        <v>307</v>
      </c>
      <c r="L86" s="126" t="s">
        <v>308</v>
      </c>
      <c r="M86" s="127" t="s">
        <v>309</v>
      </c>
      <c r="N86" s="127" t="s">
        <v>298</v>
      </c>
      <c r="O86" s="127" t="s">
        <v>299</v>
      </c>
      <c r="P86" s="128">
        <v>44621</v>
      </c>
      <c r="Q86" s="128">
        <v>44681</v>
      </c>
      <c r="R86" s="164"/>
      <c r="S86" s="33"/>
      <c r="T86" s="33">
        <v>80</v>
      </c>
      <c r="U86" s="30" t="s">
        <v>58</v>
      </c>
      <c r="V86" s="30"/>
      <c r="W86" s="30"/>
      <c r="X86" s="30"/>
      <c r="Y86" s="30" t="s">
        <v>58</v>
      </c>
      <c r="Z86" s="30" t="s">
        <v>58</v>
      </c>
      <c r="AA86" s="30"/>
      <c r="AB86" s="30"/>
      <c r="AC86" s="30"/>
      <c r="AD86" s="30" t="s">
        <v>58</v>
      </c>
      <c r="AE86" s="30"/>
      <c r="AF86" s="30"/>
      <c r="AG86" s="30"/>
      <c r="AH86" s="30" t="s">
        <v>58</v>
      </c>
      <c r="AI86" s="30" t="s">
        <v>58</v>
      </c>
      <c r="AJ86" s="30" t="s">
        <v>58</v>
      </c>
      <c r="AK86" s="34"/>
      <c r="AL86" s="34"/>
      <c r="AM86" s="34"/>
      <c r="AN86" s="32"/>
      <c r="AO86" s="32"/>
      <c r="AP86" s="32"/>
      <c r="AQ86" s="32"/>
      <c r="AR86" s="32"/>
      <c r="AS86" s="32"/>
      <c r="AT86" s="32"/>
      <c r="AU86" s="32"/>
      <c r="AV86" s="32"/>
      <c r="AW86" s="32"/>
      <c r="AX86" s="32"/>
      <c r="AY86" s="32"/>
      <c r="AZ86" s="32"/>
      <c r="BA86" s="34" t="s">
        <v>49</v>
      </c>
      <c r="BB86" s="55" t="str">
        <f>VLOOKUP($BA86,Listas!$L$2:$M$8,2,FALSE)</f>
        <v>NA</v>
      </c>
      <c r="BC86" s="34" t="s">
        <v>49</v>
      </c>
      <c r="BD86" s="34" t="s">
        <v>49</v>
      </c>
      <c r="BE86" s="34" t="s">
        <v>294</v>
      </c>
      <c r="BF86" s="34" t="str">
        <f>VLOOKUP($BE86,Listas!$AA$1:$AB$10,2,FALSE)</f>
        <v>OCI</v>
      </c>
      <c r="BG86" s="34" t="s">
        <v>300</v>
      </c>
      <c r="BH86" s="39"/>
      <c r="BI86" s="39"/>
      <c r="BJ86" s="39"/>
      <c r="BK86" s="39"/>
      <c r="BL86" s="39"/>
      <c r="BM86" s="39"/>
      <c r="BN86" s="39"/>
      <c r="BO86" s="39"/>
      <c r="BP86" s="39"/>
      <c r="BQ86" s="39"/>
      <c r="BR86" s="39"/>
      <c r="BS86" s="39"/>
      <c r="BT86" s="39"/>
      <c r="BU86" s="39"/>
      <c r="BV86" s="39"/>
      <c r="BW86" s="39"/>
      <c r="BX86" s="39"/>
      <c r="BY86" s="39"/>
      <c r="BZ86" s="39"/>
      <c r="CA86" s="39"/>
    </row>
    <row r="87" spans="1:79" s="54" customFormat="1" ht="83.65" customHeight="1">
      <c r="A87" s="35"/>
      <c r="B87" s="63" t="s">
        <v>310</v>
      </c>
      <c r="C87" s="64" t="str">
        <f>VLOOKUP($B87,Listas!$A$2:$B$5,2,FALSE)</f>
        <v>PerDos</v>
      </c>
      <c r="D87" s="63" t="s">
        <v>311</v>
      </c>
      <c r="E87" s="64" t="str">
        <f>VLOOKUP($D87,Listas!$E$2:$F$11,2,FALSE)</f>
        <v>ObjCuatro</v>
      </c>
      <c r="F87" s="204" t="s">
        <v>312</v>
      </c>
      <c r="G87" s="145" t="s">
        <v>313</v>
      </c>
      <c r="H87" s="126" t="s">
        <v>314</v>
      </c>
      <c r="I87" s="140" t="s">
        <v>315</v>
      </c>
      <c r="J87" s="126" t="s">
        <v>316</v>
      </c>
      <c r="K87" s="126" t="s">
        <v>317</v>
      </c>
      <c r="L87" s="126" t="s">
        <v>318</v>
      </c>
      <c r="M87" s="127" t="s">
        <v>319</v>
      </c>
      <c r="N87" s="127" t="s">
        <v>320</v>
      </c>
      <c r="O87" s="127" t="s">
        <v>321</v>
      </c>
      <c r="P87" s="128">
        <v>44587</v>
      </c>
      <c r="Q87" s="128">
        <v>44742</v>
      </c>
      <c r="R87" s="164">
        <v>12000000</v>
      </c>
      <c r="S87" s="33" t="s">
        <v>322</v>
      </c>
      <c r="T87" s="33">
        <v>50</v>
      </c>
      <c r="U87" s="33"/>
      <c r="V87" s="33"/>
      <c r="W87" s="33"/>
      <c r="X87" s="33"/>
      <c r="Y87" s="33"/>
      <c r="Z87" s="33"/>
      <c r="AA87" s="33"/>
      <c r="AB87" s="33"/>
      <c r="AC87" s="33"/>
      <c r="AD87" s="33"/>
      <c r="AE87" s="33"/>
      <c r="AF87" s="33"/>
      <c r="AG87" s="33" t="s">
        <v>58</v>
      </c>
      <c r="AH87" s="33"/>
      <c r="AI87" s="33"/>
      <c r="AJ87" s="33"/>
      <c r="AK87" s="57"/>
      <c r="AL87" s="57"/>
      <c r="AM87" s="57"/>
      <c r="AN87" s="57"/>
      <c r="AO87" s="30" t="s">
        <v>58</v>
      </c>
      <c r="AP87" s="57"/>
      <c r="AQ87" s="57"/>
      <c r="AR87" s="57"/>
      <c r="AS87" s="57"/>
      <c r="AT87" s="57"/>
      <c r="AU87" s="57"/>
      <c r="AV87" s="57"/>
      <c r="AW87" s="57"/>
      <c r="AX87" s="57"/>
      <c r="AY87" s="33"/>
      <c r="AZ87" s="57"/>
      <c r="BA87" s="57" t="s">
        <v>49</v>
      </c>
      <c r="BB87" s="81" t="str">
        <f>VLOOKUP($BA87,[3]Listas!$L$2:$M$8,2,FALSE)</f>
        <v>NA</v>
      </c>
      <c r="BC87" s="57" t="s">
        <v>49</v>
      </c>
      <c r="BD87" s="57" t="s">
        <v>49</v>
      </c>
      <c r="BE87" s="57" t="s">
        <v>316</v>
      </c>
      <c r="BF87" s="57" t="str">
        <f>VLOOKUP($BE87,[3]Listas!$AA$1:$AB$10,2,FALSE)</f>
        <v>OAJ</v>
      </c>
      <c r="BG87" s="57" t="s">
        <v>323</v>
      </c>
      <c r="BH87" s="39"/>
      <c r="BI87" s="39"/>
      <c r="BJ87" s="39"/>
      <c r="BK87" s="39"/>
      <c r="BL87" s="39"/>
      <c r="BM87" s="39"/>
      <c r="BN87" s="39"/>
      <c r="BO87" s="39"/>
      <c r="BP87" s="39"/>
      <c r="BQ87" s="39"/>
      <c r="BR87" s="39"/>
      <c r="BS87" s="39"/>
      <c r="BT87" s="39"/>
      <c r="BU87" s="39"/>
      <c r="BV87" s="39"/>
      <c r="BW87" s="39"/>
      <c r="BX87" s="39"/>
      <c r="BY87" s="39"/>
      <c r="BZ87" s="39"/>
      <c r="CA87" s="39"/>
    </row>
    <row r="88" spans="1:79" s="54" customFormat="1" ht="83.65" customHeight="1">
      <c r="A88" s="35"/>
      <c r="B88" s="63" t="s">
        <v>310</v>
      </c>
      <c r="C88" s="64" t="str">
        <f>VLOOKUP($B88,Listas!$A$2:$B$5,2,FALSE)</f>
        <v>PerDos</v>
      </c>
      <c r="D88" s="63" t="s">
        <v>311</v>
      </c>
      <c r="E88" s="64" t="str">
        <f>VLOOKUP($D88,Listas!$E$2:$F$11,2,FALSE)</f>
        <v>ObjCuatro</v>
      </c>
      <c r="F88" s="204" t="s">
        <v>312</v>
      </c>
      <c r="G88" s="145" t="s">
        <v>313</v>
      </c>
      <c r="H88" s="126" t="s">
        <v>314</v>
      </c>
      <c r="I88" s="140" t="s">
        <v>315</v>
      </c>
      <c r="J88" s="126" t="s">
        <v>316</v>
      </c>
      <c r="K88" s="126" t="s">
        <v>324</v>
      </c>
      <c r="L88" s="126" t="s">
        <v>325</v>
      </c>
      <c r="M88" s="127" t="s">
        <v>319</v>
      </c>
      <c r="N88" s="127" t="s">
        <v>320</v>
      </c>
      <c r="O88" s="127" t="s">
        <v>321</v>
      </c>
      <c r="P88" s="128">
        <v>44593</v>
      </c>
      <c r="Q88" s="128">
        <v>44895</v>
      </c>
      <c r="R88" s="164">
        <v>12000000</v>
      </c>
      <c r="S88" s="33" t="s">
        <v>322</v>
      </c>
      <c r="T88" s="33">
        <v>50</v>
      </c>
      <c r="U88" s="33"/>
      <c r="V88" s="33"/>
      <c r="W88" s="33"/>
      <c r="X88" s="33"/>
      <c r="Y88" s="33"/>
      <c r="Z88" s="33"/>
      <c r="AA88" s="33"/>
      <c r="AB88" s="33"/>
      <c r="AC88" s="33"/>
      <c r="AD88" s="33"/>
      <c r="AE88" s="33"/>
      <c r="AF88" s="33"/>
      <c r="AG88" s="33" t="s">
        <v>58</v>
      </c>
      <c r="AH88" s="33"/>
      <c r="AI88" s="33"/>
      <c r="AJ88" s="33"/>
      <c r="AK88" s="33" t="s">
        <v>58</v>
      </c>
      <c r="AL88" s="57"/>
      <c r="AM88" s="57"/>
      <c r="AN88" s="57"/>
      <c r="AO88" s="30" t="s">
        <v>58</v>
      </c>
      <c r="AP88" s="57"/>
      <c r="AQ88" s="57"/>
      <c r="AR88" s="57"/>
      <c r="AS88" s="57"/>
      <c r="AT88" s="57"/>
      <c r="AU88" s="57"/>
      <c r="AV88" s="57"/>
      <c r="AW88" s="57"/>
      <c r="AX88" s="57"/>
      <c r="AY88" s="33"/>
      <c r="AZ88" s="57"/>
      <c r="BA88" s="57" t="s">
        <v>49</v>
      </c>
      <c r="BB88" s="81" t="str">
        <f>VLOOKUP($BA88,[3]Listas!$L$2:$M$8,2,FALSE)</f>
        <v>NA</v>
      </c>
      <c r="BC88" s="57" t="s">
        <v>49</v>
      </c>
      <c r="BD88" s="57" t="s">
        <v>49</v>
      </c>
      <c r="BE88" s="57" t="s">
        <v>316</v>
      </c>
      <c r="BF88" s="57" t="str">
        <f>VLOOKUP($BE88,[3]Listas!$AA$1:$AB$10,2,FALSE)</f>
        <v>OAJ</v>
      </c>
      <c r="BG88" s="57" t="s">
        <v>323</v>
      </c>
      <c r="BH88" s="39"/>
      <c r="BI88" s="39"/>
      <c r="BJ88" s="39"/>
      <c r="BK88" s="39"/>
      <c r="BL88" s="39"/>
      <c r="BM88" s="39"/>
      <c r="BN88" s="39"/>
      <c r="BO88" s="39"/>
      <c r="BP88" s="39"/>
      <c r="BQ88" s="39"/>
      <c r="BR88" s="39"/>
      <c r="BS88" s="39"/>
      <c r="BT88" s="39"/>
      <c r="BU88" s="39"/>
      <c r="BV88" s="39"/>
      <c r="BW88" s="39"/>
      <c r="BX88" s="39"/>
      <c r="BY88" s="39"/>
      <c r="BZ88" s="39"/>
      <c r="CA88" s="39"/>
    </row>
    <row r="89" spans="1:79" s="54" customFormat="1" ht="114.75" customHeight="1">
      <c r="A89" s="35"/>
      <c r="B89" s="63" t="s">
        <v>310</v>
      </c>
      <c r="C89" s="64" t="str">
        <f>VLOOKUP($B89,Listas!$A$2:$B$5,2,FALSE)</f>
        <v>PerDos</v>
      </c>
      <c r="D89" s="63" t="s">
        <v>311</v>
      </c>
      <c r="E89" s="64" t="str">
        <f>VLOOKUP($D89,Listas!$E$2:$F$11,2,FALSE)</f>
        <v>ObjCuatro</v>
      </c>
      <c r="F89" s="204" t="s">
        <v>312</v>
      </c>
      <c r="G89" s="145" t="s">
        <v>313</v>
      </c>
      <c r="H89" s="126" t="s">
        <v>326</v>
      </c>
      <c r="I89" s="140" t="s">
        <v>315</v>
      </c>
      <c r="J89" s="126" t="s">
        <v>316</v>
      </c>
      <c r="K89" s="126" t="s">
        <v>327</v>
      </c>
      <c r="L89" s="126" t="s">
        <v>328</v>
      </c>
      <c r="M89" s="127" t="s">
        <v>329</v>
      </c>
      <c r="N89" s="127" t="s">
        <v>330</v>
      </c>
      <c r="O89" s="127" t="s">
        <v>331</v>
      </c>
      <c r="P89" s="135">
        <v>44621</v>
      </c>
      <c r="Q89" s="135">
        <v>44742</v>
      </c>
      <c r="R89" s="164">
        <v>4800000</v>
      </c>
      <c r="S89" s="33" t="s">
        <v>322</v>
      </c>
      <c r="T89" s="33">
        <v>30</v>
      </c>
      <c r="U89" s="33"/>
      <c r="V89" s="33"/>
      <c r="W89" s="33"/>
      <c r="X89" s="33"/>
      <c r="Y89" s="33"/>
      <c r="Z89" s="33"/>
      <c r="AA89" s="33"/>
      <c r="AB89" s="33"/>
      <c r="AC89" s="33"/>
      <c r="AD89" s="33"/>
      <c r="AE89" s="33"/>
      <c r="AF89" s="33"/>
      <c r="AG89" s="33" t="s">
        <v>58</v>
      </c>
      <c r="AH89" s="33"/>
      <c r="AI89" s="33"/>
      <c r="AJ89" s="33"/>
      <c r="AK89" s="57"/>
      <c r="AL89" s="57"/>
      <c r="AM89" s="57"/>
      <c r="AN89" s="57"/>
      <c r="AO89" s="30" t="s">
        <v>58</v>
      </c>
      <c r="AP89" s="57"/>
      <c r="AQ89" s="57"/>
      <c r="AR89" s="57"/>
      <c r="AS89" s="57"/>
      <c r="AT89" s="57"/>
      <c r="AU89" s="57"/>
      <c r="AV89" s="57"/>
      <c r="AW89" s="57"/>
      <c r="AX89" s="57"/>
      <c r="AY89" s="33"/>
      <c r="AZ89" s="57"/>
      <c r="BA89" s="57" t="s">
        <v>49</v>
      </c>
      <c r="BB89" s="81" t="str">
        <f>VLOOKUP($BA89,[3]Listas!$L$2:$M$8,2,FALSE)</f>
        <v>NA</v>
      </c>
      <c r="BC89" s="57" t="s">
        <v>49</v>
      </c>
      <c r="BD89" s="57" t="s">
        <v>49</v>
      </c>
      <c r="BE89" s="57" t="s">
        <v>316</v>
      </c>
      <c r="BF89" s="57" t="str">
        <f>VLOOKUP($BE89,[3]Listas!$AA$1:$AB$10,2,FALSE)</f>
        <v>OAJ</v>
      </c>
      <c r="BG89" s="57" t="s">
        <v>323</v>
      </c>
      <c r="BH89" s="39"/>
      <c r="BI89" s="39"/>
      <c r="BJ89" s="39"/>
      <c r="BK89" s="39"/>
      <c r="BL89" s="39"/>
      <c r="BM89" s="39"/>
      <c r="BN89" s="39"/>
      <c r="BO89" s="39"/>
      <c r="BP89" s="39"/>
      <c r="BQ89" s="39"/>
      <c r="BR89" s="39"/>
      <c r="BS89" s="39"/>
      <c r="BT89" s="39"/>
      <c r="BU89" s="39"/>
      <c r="BV89" s="39"/>
      <c r="BW89" s="39"/>
      <c r="BX89" s="39"/>
      <c r="BY89" s="39"/>
      <c r="BZ89" s="39"/>
      <c r="CA89" s="39"/>
    </row>
    <row r="90" spans="1:79" s="54" customFormat="1" ht="83.65" customHeight="1">
      <c r="A90" s="35"/>
      <c r="B90" s="63" t="s">
        <v>310</v>
      </c>
      <c r="C90" s="64" t="str">
        <f>VLOOKUP($B90,Listas!$A$2:$B$5,2,FALSE)</f>
        <v>PerDos</v>
      </c>
      <c r="D90" s="63" t="s">
        <v>311</v>
      </c>
      <c r="E90" s="64" t="str">
        <f>VLOOKUP($D90,Listas!$E$2:$F$11,2,FALSE)</f>
        <v>ObjCuatro</v>
      </c>
      <c r="F90" s="204" t="s">
        <v>312</v>
      </c>
      <c r="G90" s="145" t="s">
        <v>313</v>
      </c>
      <c r="H90" s="126" t="s">
        <v>326</v>
      </c>
      <c r="I90" s="140" t="s">
        <v>315</v>
      </c>
      <c r="J90" s="126" t="s">
        <v>316</v>
      </c>
      <c r="K90" s="126" t="s">
        <v>332</v>
      </c>
      <c r="L90" s="126" t="s">
        <v>333</v>
      </c>
      <c r="M90" s="127" t="s">
        <v>334</v>
      </c>
      <c r="N90" s="127" t="s">
        <v>330</v>
      </c>
      <c r="O90" s="127" t="s">
        <v>331</v>
      </c>
      <c r="P90" s="135">
        <v>44743</v>
      </c>
      <c r="Q90" s="135">
        <v>44803</v>
      </c>
      <c r="R90" s="164">
        <v>8000000</v>
      </c>
      <c r="S90" s="33" t="s">
        <v>322</v>
      </c>
      <c r="T90" s="33">
        <v>35</v>
      </c>
      <c r="U90" s="33"/>
      <c r="V90" s="33"/>
      <c r="W90" s="33"/>
      <c r="X90" s="33"/>
      <c r="Y90" s="33"/>
      <c r="Z90" s="33"/>
      <c r="AA90" s="33"/>
      <c r="AB90" s="33"/>
      <c r="AC90" s="33"/>
      <c r="AD90" s="33"/>
      <c r="AE90" s="33"/>
      <c r="AF90" s="33"/>
      <c r="AG90" s="33" t="s">
        <v>58</v>
      </c>
      <c r="AH90" s="33"/>
      <c r="AI90" s="33"/>
      <c r="AJ90" s="33"/>
      <c r="AK90" s="57"/>
      <c r="AL90" s="57"/>
      <c r="AM90" s="57"/>
      <c r="AN90" s="57"/>
      <c r="AO90" s="30" t="s">
        <v>58</v>
      </c>
      <c r="AP90" s="57"/>
      <c r="AQ90" s="57"/>
      <c r="AR90" s="57"/>
      <c r="AS90" s="57"/>
      <c r="AT90" s="57"/>
      <c r="AU90" s="57"/>
      <c r="AV90" s="57"/>
      <c r="AW90" s="57"/>
      <c r="AX90" s="57"/>
      <c r="AY90" s="33"/>
      <c r="AZ90" s="57"/>
      <c r="BA90" s="57" t="s">
        <v>49</v>
      </c>
      <c r="BB90" s="81" t="str">
        <f>VLOOKUP($BA90,[3]Listas!$L$2:$M$8,2,FALSE)</f>
        <v>NA</v>
      </c>
      <c r="BC90" s="57" t="s">
        <v>49</v>
      </c>
      <c r="BD90" s="57" t="s">
        <v>49</v>
      </c>
      <c r="BE90" s="57" t="s">
        <v>316</v>
      </c>
      <c r="BF90" s="57" t="str">
        <f>VLOOKUP($BE90,[3]Listas!$AA$1:$AB$10,2,FALSE)</f>
        <v>OAJ</v>
      </c>
      <c r="BG90" s="57" t="s">
        <v>323</v>
      </c>
      <c r="BH90" s="39"/>
      <c r="BI90" s="39"/>
      <c r="BJ90" s="39"/>
      <c r="BK90" s="39"/>
      <c r="BL90" s="39"/>
      <c r="BM90" s="39"/>
      <c r="BN90" s="39"/>
      <c r="BO90" s="39"/>
      <c r="BP90" s="39"/>
      <c r="BQ90" s="39"/>
      <c r="BR90" s="39"/>
      <c r="BS90" s="39"/>
      <c r="BT90" s="39"/>
      <c r="BU90" s="39"/>
      <c r="BV90" s="39"/>
      <c r="BW90" s="39"/>
      <c r="BX90" s="39"/>
      <c r="BY90" s="39"/>
      <c r="BZ90" s="39"/>
      <c r="CA90" s="39"/>
    </row>
    <row r="91" spans="1:79" s="54" customFormat="1" ht="83.65" customHeight="1">
      <c r="A91" s="35"/>
      <c r="B91" s="63" t="s">
        <v>310</v>
      </c>
      <c r="C91" s="64" t="str">
        <f>VLOOKUP($B91,Listas!$A$2:$B$5,2,FALSE)</f>
        <v>PerDos</v>
      </c>
      <c r="D91" s="63" t="s">
        <v>311</v>
      </c>
      <c r="E91" s="64" t="str">
        <f>VLOOKUP($D91,Listas!$E$2:$F$11,2,FALSE)</f>
        <v>ObjCuatro</v>
      </c>
      <c r="F91" s="204" t="s">
        <v>312</v>
      </c>
      <c r="G91" s="145" t="s">
        <v>313</v>
      </c>
      <c r="H91" s="126" t="s">
        <v>326</v>
      </c>
      <c r="I91" s="140" t="s">
        <v>315</v>
      </c>
      <c r="J91" s="126" t="s">
        <v>316</v>
      </c>
      <c r="K91" s="126" t="s">
        <v>335</v>
      </c>
      <c r="L91" s="126" t="s">
        <v>336</v>
      </c>
      <c r="M91" s="127" t="s">
        <v>337</v>
      </c>
      <c r="N91" s="127" t="s">
        <v>330</v>
      </c>
      <c r="O91" s="127" t="s">
        <v>331</v>
      </c>
      <c r="P91" s="135">
        <v>44743</v>
      </c>
      <c r="Q91" s="135">
        <v>44905</v>
      </c>
      <c r="R91" s="164">
        <v>8000000</v>
      </c>
      <c r="S91" s="33" t="s">
        <v>322</v>
      </c>
      <c r="T91" s="33">
        <v>35</v>
      </c>
      <c r="U91" s="33"/>
      <c r="V91" s="33"/>
      <c r="W91" s="33"/>
      <c r="X91" s="33"/>
      <c r="Y91" s="33"/>
      <c r="Z91" s="33"/>
      <c r="AA91" s="33"/>
      <c r="AB91" s="33"/>
      <c r="AC91" s="33"/>
      <c r="AD91" s="33"/>
      <c r="AE91" s="33"/>
      <c r="AF91" s="33"/>
      <c r="AG91" s="33" t="s">
        <v>58</v>
      </c>
      <c r="AH91" s="33"/>
      <c r="AI91" s="33"/>
      <c r="AJ91" s="33"/>
      <c r="AK91" s="57"/>
      <c r="AL91" s="57"/>
      <c r="AM91" s="57"/>
      <c r="AN91" s="57"/>
      <c r="AO91" s="30" t="s">
        <v>58</v>
      </c>
      <c r="AP91" s="57"/>
      <c r="AQ91" s="57"/>
      <c r="AR91" s="57"/>
      <c r="AS91" s="57"/>
      <c r="AT91" s="57"/>
      <c r="AU91" s="57"/>
      <c r="AV91" s="57"/>
      <c r="AW91" s="57"/>
      <c r="AX91" s="57"/>
      <c r="AY91" s="33"/>
      <c r="AZ91" s="57"/>
      <c r="BA91" s="57" t="s">
        <v>49</v>
      </c>
      <c r="BB91" s="81" t="str">
        <f>VLOOKUP($BA91,[3]Listas!$L$2:$M$8,2,FALSE)</f>
        <v>NA</v>
      </c>
      <c r="BC91" s="57" t="s">
        <v>49</v>
      </c>
      <c r="BD91" s="57" t="s">
        <v>49</v>
      </c>
      <c r="BE91" s="57" t="s">
        <v>316</v>
      </c>
      <c r="BF91" s="57" t="str">
        <f>VLOOKUP($BE91,[3]Listas!$AA$1:$AB$10,2,FALSE)</f>
        <v>OAJ</v>
      </c>
      <c r="BG91" s="57" t="s">
        <v>323</v>
      </c>
      <c r="BH91" s="39"/>
      <c r="BI91" s="39"/>
      <c r="BJ91" s="39"/>
      <c r="BK91" s="39"/>
      <c r="BL91" s="39"/>
      <c r="BM91" s="39"/>
      <c r="BN91" s="39"/>
      <c r="BO91" s="39"/>
      <c r="BP91" s="39"/>
      <c r="BQ91" s="39"/>
      <c r="BR91" s="39"/>
      <c r="BS91" s="39"/>
      <c r="BT91" s="39"/>
      <c r="BU91" s="39"/>
      <c r="BV91" s="39"/>
      <c r="BW91" s="39"/>
      <c r="BX91" s="39"/>
      <c r="BY91" s="39"/>
      <c r="BZ91" s="39"/>
      <c r="CA91" s="39"/>
    </row>
    <row r="92" spans="1:79" s="54" customFormat="1" ht="135.75" customHeight="1">
      <c r="A92" s="35"/>
      <c r="B92" s="63" t="s">
        <v>310</v>
      </c>
      <c r="C92" s="64" t="str">
        <f>VLOOKUP($B92,Listas!$A$2:$B$5,2,FALSE)</f>
        <v>PerDos</v>
      </c>
      <c r="D92" s="63" t="s">
        <v>311</v>
      </c>
      <c r="E92" s="64" t="str">
        <f>VLOOKUP($D92,Listas!$E$2:$F$11,2,FALSE)</f>
        <v>ObjCuatro</v>
      </c>
      <c r="F92" s="204" t="s">
        <v>312</v>
      </c>
      <c r="G92" s="145" t="s">
        <v>313</v>
      </c>
      <c r="H92" s="126" t="s">
        <v>338</v>
      </c>
      <c r="I92" s="140" t="s">
        <v>315</v>
      </c>
      <c r="J92" s="126" t="s">
        <v>316</v>
      </c>
      <c r="K92" s="126" t="s">
        <v>339</v>
      </c>
      <c r="L92" s="126" t="s">
        <v>340</v>
      </c>
      <c r="M92" s="127" t="s">
        <v>341</v>
      </c>
      <c r="N92" s="127" t="s">
        <v>342</v>
      </c>
      <c r="O92" s="127" t="s">
        <v>343</v>
      </c>
      <c r="P92" s="135">
        <v>44593</v>
      </c>
      <c r="Q92" s="135">
        <v>44711</v>
      </c>
      <c r="R92" s="164">
        <v>8604220</v>
      </c>
      <c r="S92" s="33" t="s">
        <v>322</v>
      </c>
      <c r="T92" s="33">
        <v>70</v>
      </c>
      <c r="U92" s="33"/>
      <c r="V92" s="33"/>
      <c r="W92" s="33"/>
      <c r="X92" s="33"/>
      <c r="Y92" s="33"/>
      <c r="Z92" s="33"/>
      <c r="AA92" s="33"/>
      <c r="AB92" s="33"/>
      <c r="AC92" s="33"/>
      <c r="AD92" s="33"/>
      <c r="AE92" s="33"/>
      <c r="AF92" s="33"/>
      <c r="AG92" s="33" t="s">
        <v>58</v>
      </c>
      <c r="AH92" s="33"/>
      <c r="AI92" s="33"/>
      <c r="AJ92" s="33"/>
      <c r="AK92" s="57"/>
      <c r="AL92" s="57"/>
      <c r="AM92" s="57"/>
      <c r="AN92" s="57"/>
      <c r="AO92" s="30" t="s">
        <v>58</v>
      </c>
      <c r="AP92" s="57"/>
      <c r="AQ92" s="57"/>
      <c r="AR92" s="57"/>
      <c r="AS92" s="57"/>
      <c r="AT92" s="57"/>
      <c r="AU92" s="57"/>
      <c r="AV92" s="57"/>
      <c r="AW92" s="57"/>
      <c r="AX92" s="57"/>
      <c r="AY92" s="33"/>
      <c r="AZ92" s="57"/>
      <c r="BA92" s="57" t="s">
        <v>49</v>
      </c>
      <c r="BB92" s="81" t="str">
        <f>VLOOKUP($BA92,[3]Listas!$L$2:$M$8,2,FALSE)</f>
        <v>NA</v>
      </c>
      <c r="BC92" s="57" t="s">
        <v>49</v>
      </c>
      <c r="BD92" s="57" t="s">
        <v>49</v>
      </c>
      <c r="BE92" s="57" t="s">
        <v>316</v>
      </c>
      <c r="BF92" s="57" t="str">
        <f>VLOOKUP($BE92,[3]Listas!$AA$1:$AB$10,2,FALSE)</f>
        <v>OAJ</v>
      </c>
      <c r="BG92" s="57" t="s">
        <v>323</v>
      </c>
      <c r="BH92" s="39"/>
      <c r="BI92" s="39"/>
      <c r="BJ92" s="39"/>
      <c r="BK92" s="39"/>
      <c r="BL92" s="39"/>
      <c r="BM92" s="39"/>
      <c r="BN92" s="39"/>
      <c r="BO92" s="39"/>
      <c r="BP92" s="39"/>
      <c r="BQ92" s="39"/>
      <c r="BR92" s="39"/>
      <c r="BS92" s="39"/>
      <c r="BT92" s="39"/>
      <c r="BU92" s="39"/>
      <c r="BV92" s="39"/>
      <c r="BW92" s="39"/>
      <c r="BX92" s="39"/>
      <c r="BY92" s="39"/>
      <c r="BZ92" s="39"/>
      <c r="CA92" s="39"/>
    </row>
    <row r="93" spans="1:79" s="54" customFormat="1" ht="168.75" customHeight="1">
      <c r="A93" s="35"/>
      <c r="B93" s="63" t="s">
        <v>310</v>
      </c>
      <c r="C93" s="64" t="str">
        <f>VLOOKUP($B93,Listas!$A$2:$B$5,2,FALSE)</f>
        <v>PerDos</v>
      </c>
      <c r="D93" s="63" t="s">
        <v>311</v>
      </c>
      <c r="E93" s="64" t="str">
        <f>VLOOKUP($D93,Listas!$E$2:$F$11,2,FALSE)</f>
        <v>ObjCuatro</v>
      </c>
      <c r="F93" s="204" t="s">
        <v>312</v>
      </c>
      <c r="G93" s="145" t="s">
        <v>313</v>
      </c>
      <c r="H93" s="126" t="s">
        <v>338</v>
      </c>
      <c r="I93" s="140" t="s">
        <v>315</v>
      </c>
      <c r="J93" s="126" t="s">
        <v>316</v>
      </c>
      <c r="K93" s="126" t="s">
        <v>344</v>
      </c>
      <c r="L93" s="126" t="s">
        <v>345</v>
      </c>
      <c r="M93" s="126" t="s">
        <v>346</v>
      </c>
      <c r="N93" s="127" t="s">
        <v>342</v>
      </c>
      <c r="O93" s="127" t="s">
        <v>343</v>
      </c>
      <c r="P93" s="135">
        <v>44713</v>
      </c>
      <c r="Q93" s="135">
        <v>44742</v>
      </c>
      <c r="R93" s="164">
        <v>17990883</v>
      </c>
      <c r="S93" s="33" t="s">
        <v>322</v>
      </c>
      <c r="T93" s="33">
        <v>30</v>
      </c>
      <c r="U93" s="33"/>
      <c r="V93" s="33"/>
      <c r="W93" s="33"/>
      <c r="X93" s="33"/>
      <c r="Y93" s="33"/>
      <c r="Z93" s="33"/>
      <c r="AA93" s="33"/>
      <c r="AB93" s="33"/>
      <c r="AC93" s="33"/>
      <c r="AD93" s="33"/>
      <c r="AE93" s="33"/>
      <c r="AF93" s="33"/>
      <c r="AG93" s="33" t="s">
        <v>58</v>
      </c>
      <c r="AH93" s="33"/>
      <c r="AI93" s="33"/>
      <c r="AJ93" s="33"/>
      <c r="AK93" s="57"/>
      <c r="AL93" s="57"/>
      <c r="AM93" s="57"/>
      <c r="AN93" s="57"/>
      <c r="AO93" s="30" t="s">
        <v>58</v>
      </c>
      <c r="AP93" s="57"/>
      <c r="AQ93" s="57"/>
      <c r="AR93" s="57"/>
      <c r="AS93" s="57"/>
      <c r="AT93" s="57"/>
      <c r="AU93" s="57"/>
      <c r="AV93" s="57"/>
      <c r="AW93" s="57"/>
      <c r="AX93" s="57"/>
      <c r="AY93" s="33"/>
      <c r="AZ93" s="57"/>
      <c r="BA93" s="57" t="s">
        <v>49</v>
      </c>
      <c r="BB93" s="81" t="str">
        <f>VLOOKUP($BA93,[3]Listas!$L$2:$M$8,2,FALSE)</f>
        <v>NA</v>
      </c>
      <c r="BC93" s="57" t="s">
        <v>49</v>
      </c>
      <c r="BD93" s="57" t="s">
        <v>49</v>
      </c>
      <c r="BE93" s="57" t="s">
        <v>316</v>
      </c>
      <c r="BF93" s="57" t="str">
        <f>VLOOKUP($BE93,[3]Listas!$AA$1:$AB$10,2,FALSE)</f>
        <v>OAJ</v>
      </c>
      <c r="BG93" s="57" t="s">
        <v>323</v>
      </c>
      <c r="BH93" s="39"/>
      <c r="BI93" s="39"/>
      <c r="BJ93" s="39"/>
      <c r="BK93" s="39"/>
      <c r="BL93" s="39"/>
      <c r="BM93" s="39"/>
      <c r="BN93" s="39"/>
      <c r="BO93" s="39"/>
      <c r="BP93" s="39"/>
      <c r="BQ93" s="39"/>
      <c r="BR93" s="39"/>
      <c r="BS93" s="39"/>
      <c r="BT93" s="39"/>
      <c r="BU93" s="39"/>
      <c r="BV93" s="39"/>
      <c r="BW93" s="39"/>
      <c r="BX93" s="39"/>
      <c r="BY93" s="39"/>
      <c r="BZ93" s="39"/>
      <c r="CA93" s="39"/>
    </row>
    <row r="94" spans="1:79" s="54" customFormat="1" ht="83.65" customHeight="1">
      <c r="A94" s="35"/>
      <c r="B94" s="63" t="s">
        <v>310</v>
      </c>
      <c r="C94" s="64" t="str">
        <f>VLOOKUP($B94,Listas!$A$2:$B$5,2,FALSE)</f>
        <v>PerDos</v>
      </c>
      <c r="D94" s="63" t="s">
        <v>311</v>
      </c>
      <c r="E94" s="64" t="str">
        <f>VLOOKUP($D94,Listas!$E$2:$F$11,2,FALSE)</f>
        <v>ObjCuatro</v>
      </c>
      <c r="F94" s="204" t="s">
        <v>312</v>
      </c>
      <c r="G94" s="145" t="s">
        <v>313</v>
      </c>
      <c r="H94" s="126" t="s">
        <v>347</v>
      </c>
      <c r="I94" s="140" t="s">
        <v>315</v>
      </c>
      <c r="J94" s="126" t="s">
        <v>316</v>
      </c>
      <c r="K94" s="126" t="s">
        <v>348</v>
      </c>
      <c r="L94" s="126" t="s">
        <v>349</v>
      </c>
      <c r="M94" s="127" t="s">
        <v>350</v>
      </c>
      <c r="N94" s="127" t="s">
        <v>351</v>
      </c>
      <c r="O94" s="127" t="s">
        <v>352</v>
      </c>
      <c r="P94" s="135">
        <v>44586</v>
      </c>
      <c r="Q94" s="135">
        <v>44742</v>
      </c>
      <c r="R94" s="164">
        <v>27927510</v>
      </c>
      <c r="S94" s="33" t="s">
        <v>322</v>
      </c>
      <c r="T94" s="33">
        <v>40</v>
      </c>
      <c r="U94" s="33"/>
      <c r="V94" s="33"/>
      <c r="W94" s="33"/>
      <c r="X94" s="33"/>
      <c r="Y94" s="33"/>
      <c r="Z94" s="33"/>
      <c r="AA94" s="33"/>
      <c r="AB94" s="33"/>
      <c r="AC94" s="33"/>
      <c r="AD94" s="33"/>
      <c r="AE94" s="33"/>
      <c r="AF94" s="33"/>
      <c r="AG94" s="33" t="s">
        <v>58</v>
      </c>
      <c r="AH94" s="33"/>
      <c r="AI94" s="33"/>
      <c r="AJ94" s="33"/>
      <c r="AK94" s="57"/>
      <c r="AL94" s="57"/>
      <c r="AM94" s="57"/>
      <c r="AN94" s="57"/>
      <c r="AO94" s="30" t="s">
        <v>58</v>
      </c>
      <c r="AP94" s="57"/>
      <c r="AQ94" s="57"/>
      <c r="AR94" s="57"/>
      <c r="AS94" s="57"/>
      <c r="AT94" s="57"/>
      <c r="AU94" s="57"/>
      <c r="AV94" s="57"/>
      <c r="AW94" s="57"/>
      <c r="AX94" s="57"/>
      <c r="AY94" s="33"/>
      <c r="AZ94" s="57"/>
      <c r="BA94" s="57" t="s">
        <v>49</v>
      </c>
      <c r="BB94" s="81" t="str">
        <f>VLOOKUP($BA94,[3]Listas!$L$2:$M$8,2,FALSE)</f>
        <v>NA</v>
      </c>
      <c r="BC94" s="57" t="s">
        <v>49</v>
      </c>
      <c r="BD94" s="57" t="s">
        <v>49</v>
      </c>
      <c r="BE94" s="57" t="s">
        <v>316</v>
      </c>
      <c r="BF94" s="57" t="str">
        <f>VLOOKUP($BE94,[3]Listas!$AA$1:$AB$10,2,FALSE)</f>
        <v>OAJ</v>
      </c>
      <c r="BG94" s="57" t="s">
        <v>323</v>
      </c>
      <c r="BH94" s="39"/>
      <c r="BI94" s="39"/>
      <c r="BJ94" s="39"/>
      <c r="BK94" s="39"/>
      <c r="BL94" s="39"/>
      <c r="BM94" s="39"/>
      <c r="BN94" s="39"/>
      <c r="BO94" s="39"/>
      <c r="BP94" s="39"/>
      <c r="BQ94" s="39"/>
      <c r="BR94" s="39"/>
      <c r="BS94" s="39"/>
      <c r="BT94" s="39"/>
      <c r="BU94" s="39"/>
      <c r="BV94" s="39"/>
      <c r="BW94" s="39"/>
      <c r="BX94" s="39"/>
      <c r="BY94" s="39"/>
      <c r="BZ94" s="39"/>
      <c r="CA94" s="39"/>
    </row>
    <row r="95" spans="1:79" s="54" customFormat="1" ht="83.65" customHeight="1">
      <c r="A95" s="35"/>
      <c r="B95" s="63" t="s">
        <v>310</v>
      </c>
      <c r="C95" s="64" t="str">
        <f>VLOOKUP($B95,Listas!$A$2:$B$5,2,FALSE)</f>
        <v>PerDos</v>
      </c>
      <c r="D95" s="69" t="s">
        <v>311</v>
      </c>
      <c r="E95" s="26" t="str">
        <f>VLOOKUP($D95,Listas!$E$2:$F$11,2,FALSE)</f>
        <v>ObjCuatro</v>
      </c>
      <c r="F95" s="130" t="s">
        <v>312</v>
      </c>
      <c r="G95" s="145" t="s">
        <v>313</v>
      </c>
      <c r="H95" s="126" t="s">
        <v>347</v>
      </c>
      <c r="I95" s="140" t="s">
        <v>315</v>
      </c>
      <c r="J95" s="126" t="s">
        <v>316</v>
      </c>
      <c r="K95" s="126" t="s">
        <v>353</v>
      </c>
      <c r="L95" s="126" t="s">
        <v>354</v>
      </c>
      <c r="M95" s="127" t="s">
        <v>355</v>
      </c>
      <c r="N95" s="127" t="s">
        <v>351</v>
      </c>
      <c r="O95" s="127" t="s">
        <v>352</v>
      </c>
      <c r="P95" s="135">
        <v>44743</v>
      </c>
      <c r="Q95" s="135">
        <v>44910</v>
      </c>
      <c r="R95" s="164">
        <v>27927510</v>
      </c>
      <c r="S95" s="33" t="s">
        <v>322</v>
      </c>
      <c r="T95" s="33">
        <v>60</v>
      </c>
      <c r="U95" s="33"/>
      <c r="V95" s="33"/>
      <c r="W95" s="33"/>
      <c r="X95" s="33"/>
      <c r="Y95" s="33"/>
      <c r="Z95" s="33"/>
      <c r="AA95" s="33"/>
      <c r="AB95" s="33"/>
      <c r="AC95" s="33"/>
      <c r="AD95" s="33"/>
      <c r="AE95" s="33"/>
      <c r="AF95" s="33"/>
      <c r="AG95" s="33" t="s">
        <v>58</v>
      </c>
      <c r="AH95" s="33"/>
      <c r="AI95" s="33"/>
      <c r="AJ95" s="33"/>
      <c r="AK95" s="57"/>
      <c r="AL95" s="57"/>
      <c r="AM95" s="57"/>
      <c r="AN95" s="57"/>
      <c r="AO95" s="30" t="s">
        <v>58</v>
      </c>
      <c r="AP95" s="57"/>
      <c r="AQ95" s="57"/>
      <c r="AR95" s="57"/>
      <c r="AS95" s="57"/>
      <c r="AT95" s="57"/>
      <c r="AU95" s="57"/>
      <c r="AV95" s="57"/>
      <c r="AW95" s="57"/>
      <c r="AX95" s="57"/>
      <c r="AY95" s="33"/>
      <c r="AZ95" s="57"/>
      <c r="BA95" s="57" t="s">
        <v>49</v>
      </c>
      <c r="BB95" s="81" t="str">
        <f>VLOOKUP($BA95,[3]Listas!$L$2:$M$8,2,FALSE)</f>
        <v>NA</v>
      </c>
      <c r="BC95" s="57" t="s">
        <v>49</v>
      </c>
      <c r="BD95" s="57" t="s">
        <v>49</v>
      </c>
      <c r="BE95" s="57" t="s">
        <v>316</v>
      </c>
      <c r="BF95" s="57" t="str">
        <f>VLOOKUP($BE95,[3]Listas!$AA$1:$AB$10,2,FALSE)</f>
        <v>OAJ</v>
      </c>
      <c r="BG95" s="57" t="s">
        <v>323</v>
      </c>
      <c r="BH95" s="39"/>
      <c r="BI95" s="39"/>
      <c r="BJ95" s="39"/>
      <c r="BK95" s="39"/>
      <c r="BL95" s="39"/>
      <c r="BM95" s="39"/>
      <c r="BN95" s="39"/>
      <c r="BO95" s="39"/>
      <c r="BP95" s="39"/>
      <c r="BQ95" s="39"/>
      <c r="BR95" s="39"/>
      <c r="BS95" s="39"/>
      <c r="BT95" s="39"/>
      <c r="BU95" s="39"/>
      <c r="BV95" s="39"/>
      <c r="BW95" s="39"/>
      <c r="BX95" s="39"/>
      <c r="BY95" s="39"/>
      <c r="BZ95" s="39"/>
      <c r="CA95" s="39"/>
    </row>
    <row r="96" spans="1:79" s="54" customFormat="1" ht="83.65" customHeight="1">
      <c r="A96" s="35"/>
      <c r="B96" s="63" t="s">
        <v>356</v>
      </c>
      <c r="C96" s="64" t="str">
        <f>VLOOKUP($B96,Listas!$A$2:$B$5,2,FALSE)</f>
        <v>PerCuatro</v>
      </c>
      <c r="D96" s="63" t="s">
        <v>357</v>
      </c>
      <c r="E96" s="82" t="str">
        <f>VLOOKUP($D96,Listas!$E$2:$F$11,2,FALSE)</f>
        <v>ObjDiez</v>
      </c>
      <c r="F96" s="220" t="s">
        <v>358</v>
      </c>
      <c r="G96" s="221" t="s">
        <v>313</v>
      </c>
      <c r="H96" s="165" t="s">
        <v>359</v>
      </c>
      <c r="I96" s="165" t="s">
        <v>360</v>
      </c>
      <c r="J96" s="165" t="s">
        <v>361</v>
      </c>
      <c r="K96" s="165" t="s">
        <v>362</v>
      </c>
      <c r="L96" s="165" t="s">
        <v>363</v>
      </c>
      <c r="M96" s="165" t="s">
        <v>364</v>
      </c>
      <c r="N96" s="144" t="s">
        <v>360</v>
      </c>
      <c r="O96" s="133" t="s">
        <v>365</v>
      </c>
      <c r="P96" s="151">
        <v>44576</v>
      </c>
      <c r="Q96" s="151">
        <v>44651</v>
      </c>
      <c r="R96" s="166"/>
      <c r="S96" s="34"/>
      <c r="T96" s="83">
        <v>20</v>
      </c>
      <c r="U96" s="32"/>
      <c r="V96" s="32"/>
      <c r="W96" s="32"/>
      <c r="X96" s="32"/>
      <c r="Y96" s="32" t="s">
        <v>58</v>
      </c>
      <c r="Z96" s="32"/>
      <c r="AA96" s="32"/>
      <c r="AB96" s="32"/>
      <c r="AC96" s="32"/>
      <c r="AD96" s="32"/>
      <c r="AE96" s="32"/>
      <c r="AF96" s="32"/>
      <c r="AG96" s="32"/>
      <c r="AH96" s="84"/>
      <c r="AI96" s="32"/>
      <c r="AJ96" s="32"/>
      <c r="AK96" s="34"/>
      <c r="AL96" s="34"/>
      <c r="AM96" s="34"/>
      <c r="AN96" s="34"/>
      <c r="AO96" s="32"/>
      <c r="AP96" s="34"/>
      <c r="AQ96" s="34"/>
      <c r="AR96" s="34"/>
      <c r="AS96" s="34"/>
      <c r="AT96" s="34"/>
      <c r="AU96" s="34"/>
      <c r="AV96" s="32" t="s">
        <v>58</v>
      </c>
      <c r="AW96" s="34"/>
      <c r="AX96" s="34"/>
      <c r="AY96" s="32"/>
      <c r="AZ96" s="34"/>
      <c r="BA96" s="34" t="s">
        <v>366</v>
      </c>
      <c r="BB96" s="55" t="str">
        <f>VLOOKUP($BA96,Listas!$L$2:$M$8,2,FALSE)</f>
        <v>ComTres</v>
      </c>
      <c r="BC96" s="34" t="s">
        <v>367</v>
      </c>
      <c r="BD96" s="34" t="s">
        <v>49</v>
      </c>
      <c r="BE96" s="34" t="s">
        <v>361</v>
      </c>
      <c r="BF96" s="34" t="str">
        <f>VLOOKUP($BE96,Listas!$AA$1:$AB$10,2,FALSE)</f>
        <v>DG</v>
      </c>
      <c r="BG96" s="34" t="s">
        <v>368</v>
      </c>
      <c r="BH96" s="39"/>
      <c r="BI96" s="39"/>
      <c r="BJ96" s="39"/>
      <c r="BK96" s="39"/>
      <c r="BL96" s="39"/>
      <c r="BM96" s="39"/>
      <c r="BN96" s="39"/>
      <c r="BO96" s="39"/>
      <c r="BP96" s="39"/>
      <c r="BQ96" s="39"/>
      <c r="BR96" s="39"/>
      <c r="BS96" s="39"/>
      <c r="BT96" s="39"/>
      <c r="BU96" s="39"/>
      <c r="BV96" s="39"/>
      <c r="BW96" s="39"/>
      <c r="BX96" s="39"/>
      <c r="BY96" s="39"/>
      <c r="BZ96" s="39"/>
      <c r="CA96" s="39"/>
    </row>
    <row r="97" spans="1:79" s="54" customFormat="1" ht="83.65" customHeight="1">
      <c r="A97" s="35"/>
      <c r="B97" s="63" t="s">
        <v>356</v>
      </c>
      <c r="C97" s="64" t="str">
        <f>VLOOKUP($B97,Listas!$A$2:$B$5,2,FALSE)</f>
        <v>PerCuatro</v>
      </c>
      <c r="D97" s="63" t="s">
        <v>357</v>
      </c>
      <c r="E97" s="64" t="str">
        <f>VLOOKUP($D97,Listas!$E$2:$F$11,2,FALSE)</f>
        <v>ObjDiez</v>
      </c>
      <c r="F97" s="204" t="s">
        <v>358</v>
      </c>
      <c r="G97" s="221" t="s">
        <v>313</v>
      </c>
      <c r="H97" s="165" t="s">
        <v>359</v>
      </c>
      <c r="I97" s="165" t="s">
        <v>360</v>
      </c>
      <c r="J97" s="165" t="s">
        <v>361</v>
      </c>
      <c r="K97" s="165" t="s">
        <v>369</v>
      </c>
      <c r="L97" s="165" t="s">
        <v>370</v>
      </c>
      <c r="M97" s="165" t="s">
        <v>371</v>
      </c>
      <c r="N97" s="144" t="s">
        <v>360</v>
      </c>
      <c r="O97" s="133" t="s">
        <v>365</v>
      </c>
      <c r="P97" s="151">
        <v>44652</v>
      </c>
      <c r="Q97" s="167">
        <v>44742</v>
      </c>
      <c r="R97" s="166"/>
      <c r="S97" s="34"/>
      <c r="T97" s="83">
        <v>10</v>
      </c>
      <c r="U97" s="32"/>
      <c r="V97" s="32"/>
      <c r="W97" s="32"/>
      <c r="X97" s="32"/>
      <c r="Y97" s="32" t="s">
        <v>58</v>
      </c>
      <c r="Z97" s="32"/>
      <c r="AA97" s="32"/>
      <c r="AB97" s="32"/>
      <c r="AC97" s="32"/>
      <c r="AD97" s="32"/>
      <c r="AE97" s="32"/>
      <c r="AF97" s="32"/>
      <c r="AG97" s="32"/>
      <c r="AH97" s="84"/>
      <c r="AI97" s="32"/>
      <c r="AJ97" s="32"/>
      <c r="AK97" s="34"/>
      <c r="AL97" s="34"/>
      <c r="AM97" s="34"/>
      <c r="AN97" s="34"/>
      <c r="AO97" s="32"/>
      <c r="AP97" s="34"/>
      <c r="AQ97" s="34"/>
      <c r="AR97" s="34"/>
      <c r="AS97" s="34"/>
      <c r="AT97" s="34"/>
      <c r="AU97" s="34"/>
      <c r="AV97" s="32" t="s">
        <v>58</v>
      </c>
      <c r="AW97" s="34"/>
      <c r="AX97" s="34"/>
      <c r="AY97" s="32"/>
      <c r="AZ97" s="34"/>
      <c r="BA97" s="34" t="s">
        <v>366</v>
      </c>
      <c r="BB97" s="55" t="str">
        <f>VLOOKUP($BA97,Listas!$L$2:$M$8,2,FALSE)</f>
        <v>ComTres</v>
      </c>
      <c r="BC97" s="34" t="s">
        <v>367</v>
      </c>
      <c r="BD97" s="34" t="s">
        <v>49</v>
      </c>
      <c r="BE97" s="34" t="s">
        <v>361</v>
      </c>
      <c r="BF97" s="34" t="str">
        <f>VLOOKUP($BE97,Listas!$AA$1:$AB$10,2,FALSE)</f>
        <v>DG</v>
      </c>
      <c r="BG97" s="34" t="s">
        <v>368</v>
      </c>
      <c r="BH97" s="39"/>
      <c r="BI97" s="39"/>
      <c r="BJ97" s="39"/>
      <c r="BK97" s="39"/>
      <c r="BL97" s="39"/>
      <c r="BM97" s="39"/>
      <c r="BN97" s="39"/>
      <c r="BO97" s="39"/>
      <c r="BP97" s="39"/>
      <c r="BQ97" s="39"/>
      <c r="BR97" s="39"/>
      <c r="BS97" s="39"/>
      <c r="BT97" s="39"/>
      <c r="BU97" s="39"/>
      <c r="BV97" s="39"/>
      <c r="BW97" s="39"/>
      <c r="BX97" s="39"/>
      <c r="BY97" s="39"/>
      <c r="BZ97" s="39"/>
      <c r="CA97" s="39"/>
    </row>
    <row r="98" spans="1:79" s="54" customFormat="1" ht="83.65" customHeight="1">
      <c r="A98" s="35"/>
      <c r="B98" s="63" t="s">
        <v>356</v>
      </c>
      <c r="C98" s="64" t="str">
        <f>VLOOKUP($B98,Listas!$A$2:$B$5,2,FALSE)</f>
        <v>PerCuatro</v>
      </c>
      <c r="D98" s="63" t="s">
        <v>357</v>
      </c>
      <c r="E98" s="64" t="str">
        <f>VLOOKUP($D98,Listas!$E$2:$F$11,2,FALSE)</f>
        <v>ObjDiez</v>
      </c>
      <c r="F98" s="204" t="s">
        <v>358</v>
      </c>
      <c r="G98" s="221" t="s">
        <v>313</v>
      </c>
      <c r="H98" s="165" t="s">
        <v>359</v>
      </c>
      <c r="I98" s="165" t="s">
        <v>360</v>
      </c>
      <c r="J98" s="165" t="s">
        <v>361</v>
      </c>
      <c r="K98" s="165" t="s">
        <v>372</v>
      </c>
      <c r="L98" s="165" t="s">
        <v>373</v>
      </c>
      <c r="M98" s="165" t="s">
        <v>374</v>
      </c>
      <c r="N98" s="144" t="s">
        <v>365</v>
      </c>
      <c r="O98" s="133"/>
      <c r="P98" s="151">
        <v>44713</v>
      </c>
      <c r="Q98" s="151">
        <v>44772</v>
      </c>
      <c r="R98" s="166"/>
      <c r="S98" s="34"/>
      <c r="T98" s="85">
        <v>10</v>
      </c>
      <c r="U98" s="32"/>
      <c r="V98" s="32"/>
      <c r="W98" s="32"/>
      <c r="X98" s="32"/>
      <c r="Y98" s="32" t="s">
        <v>58</v>
      </c>
      <c r="Z98" s="32"/>
      <c r="AA98" s="32"/>
      <c r="AB98" s="32"/>
      <c r="AC98" s="32"/>
      <c r="AD98" s="32"/>
      <c r="AE98" s="32"/>
      <c r="AF98" s="32"/>
      <c r="AG98" s="32"/>
      <c r="AH98" s="84"/>
      <c r="AI98" s="32"/>
      <c r="AJ98" s="32"/>
      <c r="AK98" s="34"/>
      <c r="AL98" s="34"/>
      <c r="AM98" s="34"/>
      <c r="AN98" s="34"/>
      <c r="AO98" s="32"/>
      <c r="AP98" s="34"/>
      <c r="AQ98" s="34"/>
      <c r="AR98" s="34"/>
      <c r="AS98" s="34"/>
      <c r="AT98" s="34"/>
      <c r="AU98" s="34"/>
      <c r="AV98" s="32" t="s">
        <v>58</v>
      </c>
      <c r="AW98" s="34"/>
      <c r="AX98" s="34"/>
      <c r="AY98" s="32"/>
      <c r="AZ98" s="34"/>
      <c r="BA98" s="34" t="s">
        <v>366</v>
      </c>
      <c r="BB98" s="55" t="str">
        <f>VLOOKUP($BA98,Listas!$L$2:$M$8,2,FALSE)</f>
        <v>ComTres</v>
      </c>
      <c r="BC98" s="34" t="s">
        <v>367</v>
      </c>
      <c r="BD98" s="34" t="s">
        <v>49</v>
      </c>
      <c r="BE98" s="34" t="s">
        <v>361</v>
      </c>
      <c r="BF98" s="34" t="str">
        <f>VLOOKUP($BE98,Listas!$AA$1:$AB$10,2,FALSE)</f>
        <v>DG</v>
      </c>
      <c r="BG98" s="34" t="s">
        <v>368</v>
      </c>
      <c r="BH98" s="39"/>
      <c r="BI98" s="39"/>
      <c r="BJ98" s="39"/>
      <c r="BK98" s="39"/>
      <c r="BL98" s="39"/>
      <c r="BM98" s="39"/>
      <c r="BN98" s="39"/>
      <c r="BO98" s="39"/>
      <c r="BP98" s="39"/>
      <c r="BQ98" s="39"/>
      <c r="BR98" s="39"/>
      <c r="BS98" s="39"/>
      <c r="BT98" s="39"/>
      <c r="BU98" s="39"/>
      <c r="BV98" s="39"/>
      <c r="BW98" s="39"/>
      <c r="BX98" s="39"/>
      <c r="BY98" s="39"/>
      <c r="BZ98" s="39"/>
      <c r="CA98" s="39"/>
    </row>
    <row r="99" spans="1:79" s="54" customFormat="1" ht="83.65" customHeight="1">
      <c r="A99" s="35"/>
      <c r="B99" s="63" t="s">
        <v>356</v>
      </c>
      <c r="C99" s="64" t="str">
        <f>VLOOKUP($B99,Listas!$A$2:$B$5,2,FALSE)</f>
        <v>PerCuatro</v>
      </c>
      <c r="D99" s="63" t="s">
        <v>357</v>
      </c>
      <c r="E99" s="64" t="str">
        <f>VLOOKUP($D99,Listas!$E$2:$F$11,2,FALSE)</f>
        <v>ObjDiez</v>
      </c>
      <c r="F99" s="204" t="s">
        <v>358</v>
      </c>
      <c r="G99" s="221" t="s">
        <v>313</v>
      </c>
      <c r="H99" s="165" t="s">
        <v>359</v>
      </c>
      <c r="I99" s="165" t="s">
        <v>360</v>
      </c>
      <c r="J99" s="165" t="s">
        <v>361</v>
      </c>
      <c r="K99" s="165" t="s">
        <v>375</v>
      </c>
      <c r="L99" s="165" t="s">
        <v>376</v>
      </c>
      <c r="M99" s="165" t="s">
        <v>377</v>
      </c>
      <c r="N99" s="144" t="s">
        <v>360</v>
      </c>
      <c r="O99" s="133" t="s">
        <v>365</v>
      </c>
      <c r="P99" s="151">
        <v>44743</v>
      </c>
      <c r="Q99" s="151">
        <v>44865</v>
      </c>
      <c r="R99" s="166">
        <v>12000000</v>
      </c>
      <c r="S99" s="34"/>
      <c r="T99" s="85">
        <v>20</v>
      </c>
      <c r="U99" s="32"/>
      <c r="V99" s="32"/>
      <c r="W99" s="32"/>
      <c r="X99" s="32"/>
      <c r="Y99" s="32" t="s">
        <v>58</v>
      </c>
      <c r="Z99" s="32"/>
      <c r="AA99" s="32"/>
      <c r="AB99" s="32"/>
      <c r="AC99" s="32"/>
      <c r="AD99" s="32"/>
      <c r="AE99" s="32"/>
      <c r="AF99" s="32"/>
      <c r="AG99" s="32"/>
      <c r="AH99" s="84"/>
      <c r="AI99" s="32"/>
      <c r="AJ99" s="32"/>
      <c r="AK99" s="34"/>
      <c r="AL99" s="34"/>
      <c r="AM99" s="34"/>
      <c r="AN99" s="34"/>
      <c r="AO99" s="30" t="s">
        <v>58</v>
      </c>
      <c r="AP99" s="34"/>
      <c r="AQ99" s="34"/>
      <c r="AR99" s="34"/>
      <c r="AS99" s="34"/>
      <c r="AT99" s="34"/>
      <c r="AU99" s="34"/>
      <c r="AV99" s="32" t="s">
        <v>58</v>
      </c>
      <c r="AW99" s="34"/>
      <c r="AX99" s="34"/>
      <c r="AY99" s="32"/>
      <c r="AZ99" s="34"/>
      <c r="BA99" s="34" t="s">
        <v>366</v>
      </c>
      <c r="BB99" s="55" t="str">
        <f>VLOOKUP($BA99,Listas!$L$2:$M$8,2,FALSE)</f>
        <v>ComTres</v>
      </c>
      <c r="BC99" s="34" t="s">
        <v>378</v>
      </c>
      <c r="BD99" s="32" t="s">
        <v>58</v>
      </c>
      <c r="BE99" s="34" t="s">
        <v>361</v>
      </c>
      <c r="BF99" s="34" t="str">
        <f>VLOOKUP($BE99,Listas!$AA$1:$AB$10,2,FALSE)</f>
        <v>DG</v>
      </c>
      <c r="BG99" s="34" t="s">
        <v>368</v>
      </c>
      <c r="BH99" s="39"/>
      <c r="BI99" s="39"/>
      <c r="BJ99" s="39"/>
      <c r="BK99" s="39"/>
      <c r="BL99" s="39"/>
      <c r="BM99" s="39"/>
      <c r="BN99" s="39"/>
      <c r="BO99" s="39"/>
      <c r="BP99" s="39"/>
      <c r="BQ99" s="39"/>
      <c r="BR99" s="39"/>
      <c r="BS99" s="39"/>
      <c r="BT99" s="39"/>
      <c r="BU99" s="39"/>
      <c r="BV99" s="39"/>
      <c r="BW99" s="39"/>
      <c r="BX99" s="39"/>
      <c r="BY99" s="39"/>
      <c r="BZ99" s="39"/>
      <c r="CA99" s="39"/>
    </row>
    <row r="100" spans="1:79" s="54" customFormat="1" ht="83.65" customHeight="1">
      <c r="A100" s="35"/>
      <c r="B100" s="63" t="s">
        <v>356</v>
      </c>
      <c r="C100" s="64" t="str">
        <f>VLOOKUP($B100,Listas!$A$2:$B$5,2,FALSE)</f>
        <v>PerCuatro</v>
      </c>
      <c r="D100" s="63" t="s">
        <v>357</v>
      </c>
      <c r="E100" s="64" t="str">
        <f>VLOOKUP($D100,Listas!$E$2:$F$11,2,FALSE)</f>
        <v>ObjDiez</v>
      </c>
      <c r="F100" s="204" t="s">
        <v>358</v>
      </c>
      <c r="G100" s="221" t="s">
        <v>313</v>
      </c>
      <c r="H100" s="165" t="s">
        <v>359</v>
      </c>
      <c r="I100" s="165" t="s">
        <v>360</v>
      </c>
      <c r="J100" s="165" t="s">
        <v>361</v>
      </c>
      <c r="K100" s="165" t="s">
        <v>379</v>
      </c>
      <c r="L100" s="165" t="s">
        <v>380</v>
      </c>
      <c r="M100" s="165" t="s">
        <v>381</v>
      </c>
      <c r="N100" s="144" t="s">
        <v>365</v>
      </c>
      <c r="O100" s="168"/>
      <c r="P100" s="151">
        <v>44805</v>
      </c>
      <c r="Q100" s="151">
        <v>44895</v>
      </c>
      <c r="R100" s="166"/>
      <c r="S100" s="34"/>
      <c r="T100" s="85">
        <v>20</v>
      </c>
      <c r="U100" s="32"/>
      <c r="V100" s="32"/>
      <c r="W100" s="32"/>
      <c r="X100" s="32"/>
      <c r="Y100" s="32" t="s">
        <v>58</v>
      </c>
      <c r="Z100" s="32"/>
      <c r="AA100" s="32"/>
      <c r="AB100" s="32"/>
      <c r="AC100" s="32"/>
      <c r="AD100" s="32"/>
      <c r="AE100" s="32"/>
      <c r="AF100" s="32"/>
      <c r="AG100" s="32"/>
      <c r="AH100" s="84"/>
      <c r="AI100" s="32"/>
      <c r="AJ100" s="32"/>
      <c r="AK100" s="34"/>
      <c r="AL100" s="34"/>
      <c r="AM100" s="34"/>
      <c r="AN100" s="34"/>
      <c r="AO100" s="32"/>
      <c r="AP100" s="34"/>
      <c r="AQ100" s="34"/>
      <c r="AR100" s="34"/>
      <c r="AS100" s="34"/>
      <c r="AT100" s="34"/>
      <c r="AU100" s="34"/>
      <c r="AV100" s="32" t="s">
        <v>58</v>
      </c>
      <c r="AW100" s="34"/>
      <c r="AX100" s="34"/>
      <c r="AY100" s="32"/>
      <c r="AZ100" s="34"/>
      <c r="BA100" s="34" t="s">
        <v>366</v>
      </c>
      <c r="BB100" s="55" t="str">
        <f>VLOOKUP($BA100,Listas!$L$2:$M$8,2,FALSE)</f>
        <v>ComTres</v>
      </c>
      <c r="BC100" s="34" t="s">
        <v>367</v>
      </c>
      <c r="BD100" s="34" t="s">
        <v>49</v>
      </c>
      <c r="BE100" s="34" t="s">
        <v>361</v>
      </c>
      <c r="BF100" s="34" t="str">
        <f>VLOOKUP($BE100,Listas!$AA$1:$AB$10,2,FALSE)</f>
        <v>DG</v>
      </c>
      <c r="BG100" s="34" t="s">
        <v>368</v>
      </c>
      <c r="BH100" s="39"/>
      <c r="BI100" s="39"/>
      <c r="BJ100" s="39"/>
      <c r="BK100" s="39"/>
      <c r="BL100" s="39"/>
      <c r="BM100" s="39"/>
      <c r="BN100" s="39"/>
      <c r="BO100" s="39"/>
      <c r="BP100" s="39"/>
      <c r="BQ100" s="39"/>
      <c r="BR100" s="39"/>
      <c r="BS100" s="39"/>
      <c r="BT100" s="39"/>
      <c r="BU100" s="39"/>
      <c r="BV100" s="39"/>
      <c r="BW100" s="39"/>
      <c r="BX100" s="39"/>
      <c r="BY100" s="39"/>
      <c r="BZ100" s="39"/>
      <c r="CA100" s="39"/>
    </row>
    <row r="101" spans="1:79" s="54" customFormat="1" ht="83.65" customHeight="1">
      <c r="A101" s="35"/>
      <c r="B101" s="63" t="s">
        <v>356</v>
      </c>
      <c r="C101" s="64" t="str">
        <f>VLOOKUP($B101,Listas!$A$2:$B$5,2,FALSE)</f>
        <v>PerCuatro</v>
      </c>
      <c r="D101" s="63" t="s">
        <v>357</v>
      </c>
      <c r="E101" s="64" t="str">
        <f>VLOOKUP($D101,Listas!$E$2:$F$11,2,FALSE)</f>
        <v>ObjDiez</v>
      </c>
      <c r="F101" s="204" t="s">
        <v>358</v>
      </c>
      <c r="G101" s="221" t="s">
        <v>313</v>
      </c>
      <c r="H101" s="165" t="s">
        <v>359</v>
      </c>
      <c r="I101" s="165" t="s">
        <v>360</v>
      </c>
      <c r="J101" s="165" t="s">
        <v>361</v>
      </c>
      <c r="K101" s="165" t="s">
        <v>382</v>
      </c>
      <c r="L101" s="165" t="s">
        <v>383</v>
      </c>
      <c r="M101" s="165" t="s">
        <v>384</v>
      </c>
      <c r="N101" s="144" t="s">
        <v>360</v>
      </c>
      <c r="O101" s="133"/>
      <c r="P101" s="151">
        <v>44607</v>
      </c>
      <c r="Q101" s="151">
        <v>44895</v>
      </c>
      <c r="R101" s="166">
        <v>8000000</v>
      </c>
      <c r="S101" s="34"/>
      <c r="T101" s="85">
        <v>20</v>
      </c>
      <c r="U101" s="32"/>
      <c r="V101" s="32"/>
      <c r="W101" s="32"/>
      <c r="X101" s="32"/>
      <c r="Y101" s="32" t="s">
        <v>58</v>
      </c>
      <c r="Z101" s="32"/>
      <c r="AA101" s="32"/>
      <c r="AB101" s="32"/>
      <c r="AC101" s="32"/>
      <c r="AD101" s="32"/>
      <c r="AE101" s="32"/>
      <c r="AF101" s="32"/>
      <c r="AG101" s="32"/>
      <c r="AH101" s="84"/>
      <c r="AI101" s="32"/>
      <c r="AJ101" s="32"/>
      <c r="AK101" s="34"/>
      <c r="AL101" s="34"/>
      <c r="AM101" s="34"/>
      <c r="AN101" s="34"/>
      <c r="AO101" s="30" t="s">
        <v>58</v>
      </c>
      <c r="AP101" s="34"/>
      <c r="AQ101" s="34"/>
      <c r="AR101" s="34"/>
      <c r="AS101" s="34"/>
      <c r="AT101" s="34"/>
      <c r="AU101" s="34"/>
      <c r="AV101" s="32" t="s">
        <v>58</v>
      </c>
      <c r="AW101" s="34"/>
      <c r="AX101" s="34"/>
      <c r="AY101" s="32"/>
      <c r="AZ101" s="34"/>
      <c r="BA101" s="34" t="s">
        <v>366</v>
      </c>
      <c r="BB101" s="55" t="str">
        <f>VLOOKUP($BA101,Listas!$L$2:$M$8,2,FALSE)</f>
        <v>ComTres</v>
      </c>
      <c r="BC101" s="34" t="s">
        <v>378</v>
      </c>
      <c r="BD101" s="34" t="s">
        <v>49</v>
      </c>
      <c r="BE101" s="34" t="s">
        <v>361</v>
      </c>
      <c r="BF101" s="34" t="str">
        <f>VLOOKUP($BE101,Listas!$AA$1:$AB$10,2,FALSE)</f>
        <v>DG</v>
      </c>
      <c r="BG101" s="34" t="s">
        <v>368</v>
      </c>
      <c r="BH101" s="39"/>
      <c r="BI101" s="39"/>
      <c r="BJ101" s="39"/>
      <c r="BK101" s="39"/>
      <c r="BL101" s="39"/>
      <c r="BM101" s="39"/>
      <c r="BN101" s="39"/>
      <c r="BO101" s="39"/>
      <c r="BP101" s="39"/>
      <c r="BQ101" s="39"/>
      <c r="BR101" s="39"/>
      <c r="BS101" s="39"/>
      <c r="BT101" s="39"/>
      <c r="BU101" s="39"/>
      <c r="BV101" s="39"/>
      <c r="BW101" s="39"/>
      <c r="BX101" s="39"/>
      <c r="BY101" s="39"/>
      <c r="BZ101" s="39"/>
      <c r="CA101" s="39"/>
    </row>
    <row r="102" spans="1:79" s="54" customFormat="1" ht="83.65" customHeight="1">
      <c r="A102" s="35"/>
      <c r="B102" s="63" t="s">
        <v>356</v>
      </c>
      <c r="C102" s="64" t="str">
        <f>VLOOKUP($B102,Listas!$A$2:$B$5,2,FALSE)</f>
        <v>PerCuatro</v>
      </c>
      <c r="D102" s="63" t="s">
        <v>357</v>
      </c>
      <c r="E102" s="64" t="str">
        <f>VLOOKUP($D102,Listas!$E$2:$F$11,2,FALSE)</f>
        <v>ObjDiez</v>
      </c>
      <c r="F102" s="204" t="s">
        <v>358</v>
      </c>
      <c r="G102" s="221" t="s">
        <v>313</v>
      </c>
      <c r="H102" s="165" t="s">
        <v>385</v>
      </c>
      <c r="I102" s="165" t="s">
        <v>360</v>
      </c>
      <c r="J102" s="165" t="s">
        <v>361</v>
      </c>
      <c r="K102" s="165" t="s">
        <v>386</v>
      </c>
      <c r="L102" s="165" t="s">
        <v>387</v>
      </c>
      <c r="M102" s="165" t="s">
        <v>388</v>
      </c>
      <c r="N102" s="144" t="s">
        <v>360</v>
      </c>
      <c r="O102" s="133"/>
      <c r="P102" s="151">
        <v>44593</v>
      </c>
      <c r="Q102" s="151">
        <v>44681</v>
      </c>
      <c r="R102" s="166">
        <v>4500000</v>
      </c>
      <c r="S102" s="34" t="s">
        <v>389</v>
      </c>
      <c r="T102" s="85">
        <v>10</v>
      </c>
      <c r="U102" s="32"/>
      <c r="V102" s="32"/>
      <c r="W102" s="32"/>
      <c r="X102" s="32"/>
      <c r="Y102" s="32" t="s">
        <v>58</v>
      </c>
      <c r="Z102" s="32"/>
      <c r="AA102" s="32"/>
      <c r="AB102" s="32"/>
      <c r="AC102" s="32"/>
      <c r="AD102" s="32"/>
      <c r="AE102" s="32"/>
      <c r="AF102" s="32"/>
      <c r="AG102" s="32"/>
      <c r="AH102" s="84"/>
      <c r="AI102" s="32"/>
      <c r="AJ102" s="32"/>
      <c r="AK102" s="34"/>
      <c r="AL102" s="34"/>
      <c r="AM102" s="34"/>
      <c r="AN102" s="34"/>
      <c r="AO102" s="30" t="s">
        <v>58</v>
      </c>
      <c r="AP102" s="34"/>
      <c r="AQ102" s="34"/>
      <c r="AR102" s="34"/>
      <c r="AS102" s="34"/>
      <c r="AT102" s="34"/>
      <c r="AU102" s="34"/>
      <c r="AV102" s="32" t="s">
        <v>58</v>
      </c>
      <c r="AW102" s="34"/>
      <c r="AX102" s="34"/>
      <c r="AY102" s="32"/>
      <c r="AZ102" s="34"/>
      <c r="BA102" s="34" t="s">
        <v>390</v>
      </c>
      <c r="BB102" s="55" t="str">
        <f>VLOOKUP($BA102,Listas!$L$2:$M$8,2,FALSE)</f>
        <v>ComCinco</v>
      </c>
      <c r="BC102" s="34" t="s">
        <v>391</v>
      </c>
      <c r="BD102" s="34" t="s">
        <v>49</v>
      </c>
      <c r="BE102" s="34" t="s">
        <v>361</v>
      </c>
      <c r="BF102" s="34" t="str">
        <f>VLOOKUP($BE102,Listas!$AA$1:$AB$10,2,FALSE)</f>
        <v>DG</v>
      </c>
      <c r="BG102" s="34" t="s">
        <v>368</v>
      </c>
      <c r="BH102" s="39"/>
      <c r="BI102" s="39"/>
      <c r="BJ102" s="39"/>
      <c r="BK102" s="39"/>
      <c r="BL102" s="39"/>
      <c r="BM102" s="39"/>
      <c r="BN102" s="39"/>
      <c r="BO102" s="39"/>
      <c r="BP102" s="39"/>
      <c r="BQ102" s="39"/>
      <c r="BR102" s="39"/>
      <c r="BS102" s="39"/>
      <c r="BT102" s="39"/>
      <c r="BU102" s="39"/>
      <c r="BV102" s="39"/>
      <c r="BW102" s="39"/>
      <c r="BX102" s="39"/>
      <c r="BY102" s="39"/>
      <c r="BZ102" s="39"/>
      <c r="CA102" s="39"/>
    </row>
    <row r="103" spans="1:79" s="54" customFormat="1" ht="83.65" customHeight="1">
      <c r="A103" s="35"/>
      <c r="B103" s="63" t="s">
        <v>356</v>
      </c>
      <c r="C103" s="64" t="str">
        <f>VLOOKUP($B103,Listas!$A$2:$B$5,2,FALSE)</f>
        <v>PerCuatro</v>
      </c>
      <c r="D103" s="63" t="s">
        <v>357</v>
      </c>
      <c r="E103" s="64" t="str">
        <f>VLOOKUP($D103,Listas!$E$2:$F$11,2,FALSE)</f>
        <v>ObjDiez</v>
      </c>
      <c r="F103" s="204" t="s">
        <v>358</v>
      </c>
      <c r="G103" s="221" t="s">
        <v>313</v>
      </c>
      <c r="H103" s="165" t="s">
        <v>385</v>
      </c>
      <c r="I103" s="165" t="s">
        <v>360</v>
      </c>
      <c r="J103" s="165" t="s">
        <v>361</v>
      </c>
      <c r="K103" s="165" t="s">
        <v>392</v>
      </c>
      <c r="L103" s="165" t="s">
        <v>393</v>
      </c>
      <c r="M103" s="165" t="s">
        <v>394</v>
      </c>
      <c r="N103" s="144" t="s">
        <v>360</v>
      </c>
      <c r="O103" s="133"/>
      <c r="P103" s="151">
        <v>44576</v>
      </c>
      <c r="Q103" s="151">
        <v>44926</v>
      </c>
      <c r="R103" s="166">
        <v>4000000</v>
      </c>
      <c r="S103" s="34" t="s">
        <v>389</v>
      </c>
      <c r="T103" s="85">
        <v>5</v>
      </c>
      <c r="U103" s="32"/>
      <c r="V103" s="32"/>
      <c r="W103" s="32"/>
      <c r="X103" s="32"/>
      <c r="Y103" s="32" t="s">
        <v>58</v>
      </c>
      <c r="Z103" s="32"/>
      <c r="AA103" s="32"/>
      <c r="AB103" s="32"/>
      <c r="AC103" s="32"/>
      <c r="AD103" s="32"/>
      <c r="AE103" s="32"/>
      <c r="AF103" s="32"/>
      <c r="AG103" s="32"/>
      <c r="AH103" s="84"/>
      <c r="AI103" s="32"/>
      <c r="AJ103" s="32"/>
      <c r="AK103" s="34"/>
      <c r="AL103" s="34"/>
      <c r="AM103" s="34"/>
      <c r="AN103" s="34"/>
      <c r="AO103" s="30" t="s">
        <v>58</v>
      </c>
      <c r="AP103" s="34"/>
      <c r="AQ103" s="34"/>
      <c r="AR103" s="34"/>
      <c r="AS103" s="34"/>
      <c r="AT103" s="34"/>
      <c r="AU103" s="34"/>
      <c r="AV103" s="32" t="s">
        <v>58</v>
      </c>
      <c r="AW103" s="34"/>
      <c r="AX103" s="34"/>
      <c r="AY103" s="32"/>
      <c r="AZ103" s="34"/>
      <c r="BA103" s="34" t="s">
        <v>390</v>
      </c>
      <c r="BB103" s="55" t="str">
        <f>VLOOKUP($BA103,Listas!$L$2:$M$8,2,FALSE)</f>
        <v>ComCinco</v>
      </c>
      <c r="BC103" s="34" t="s">
        <v>395</v>
      </c>
      <c r="BD103" s="34" t="s">
        <v>49</v>
      </c>
      <c r="BE103" s="34" t="s">
        <v>361</v>
      </c>
      <c r="BF103" s="34" t="str">
        <f>VLOOKUP($BE103,Listas!$AA$1:$AB$10,2,FALSE)</f>
        <v>DG</v>
      </c>
      <c r="BG103" s="34" t="s">
        <v>368</v>
      </c>
      <c r="BH103" s="39"/>
      <c r="BI103" s="39"/>
      <c r="BJ103" s="39"/>
      <c r="BK103" s="39"/>
      <c r="BL103" s="39"/>
      <c r="BM103" s="39"/>
      <c r="BN103" s="39"/>
      <c r="BO103" s="39"/>
      <c r="BP103" s="39"/>
      <c r="BQ103" s="39"/>
      <c r="BR103" s="39"/>
      <c r="BS103" s="39"/>
      <c r="BT103" s="39"/>
      <c r="BU103" s="39"/>
      <c r="BV103" s="39"/>
      <c r="BW103" s="39"/>
      <c r="BX103" s="39"/>
      <c r="BY103" s="39"/>
      <c r="BZ103" s="39"/>
      <c r="CA103" s="39"/>
    </row>
    <row r="104" spans="1:79" s="54" customFormat="1" ht="83.65" customHeight="1">
      <c r="A104" s="35"/>
      <c r="B104" s="63" t="s">
        <v>356</v>
      </c>
      <c r="C104" s="64" t="str">
        <f>VLOOKUP($B104,Listas!$A$2:$B$5,2,FALSE)</f>
        <v>PerCuatro</v>
      </c>
      <c r="D104" s="63" t="s">
        <v>357</v>
      </c>
      <c r="E104" s="64" t="str">
        <f>VLOOKUP($D104,Listas!$E$2:$F$11,2,FALSE)</f>
        <v>ObjDiez</v>
      </c>
      <c r="F104" s="204" t="s">
        <v>358</v>
      </c>
      <c r="G104" s="221" t="s">
        <v>313</v>
      </c>
      <c r="H104" s="165" t="s">
        <v>385</v>
      </c>
      <c r="I104" s="165" t="s">
        <v>360</v>
      </c>
      <c r="J104" s="165" t="s">
        <v>361</v>
      </c>
      <c r="K104" s="165" t="s">
        <v>396</v>
      </c>
      <c r="L104" s="165" t="s">
        <v>397</v>
      </c>
      <c r="M104" s="165" t="s">
        <v>398</v>
      </c>
      <c r="N104" s="144" t="s">
        <v>360</v>
      </c>
      <c r="O104" s="133"/>
      <c r="P104" s="151">
        <v>44576</v>
      </c>
      <c r="Q104" s="136">
        <v>44681</v>
      </c>
      <c r="R104" s="166">
        <v>4000000</v>
      </c>
      <c r="S104" s="34" t="s">
        <v>389</v>
      </c>
      <c r="T104" s="85">
        <v>5</v>
      </c>
      <c r="U104" s="32"/>
      <c r="V104" s="32"/>
      <c r="W104" s="32"/>
      <c r="X104" s="32"/>
      <c r="Y104" s="32" t="s">
        <v>58</v>
      </c>
      <c r="Z104" s="32"/>
      <c r="AA104" s="32"/>
      <c r="AB104" s="32"/>
      <c r="AC104" s="32"/>
      <c r="AD104" s="32"/>
      <c r="AE104" s="32"/>
      <c r="AF104" s="32"/>
      <c r="AG104" s="32"/>
      <c r="AH104" s="84"/>
      <c r="AI104" s="32"/>
      <c r="AJ104" s="32"/>
      <c r="AK104" s="34"/>
      <c r="AL104" s="34"/>
      <c r="AM104" s="34"/>
      <c r="AN104" s="34"/>
      <c r="AO104" s="30" t="s">
        <v>58</v>
      </c>
      <c r="AP104" s="34"/>
      <c r="AQ104" s="34"/>
      <c r="AR104" s="34"/>
      <c r="AS104" s="34"/>
      <c r="AT104" s="34"/>
      <c r="AU104" s="34"/>
      <c r="AV104" s="32" t="s">
        <v>58</v>
      </c>
      <c r="AW104" s="34"/>
      <c r="AX104" s="34"/>
      <c r="AY104" s="32"/>
      <c r="AZ104" s="34"/>
      <c r="BA104" s="34" t="s">
        <v>198</v>
      </c>
      <c r="BB104" s="55" t="str">
        <f>VLOOKUP($BA104,Listas!$L$2:$M$8,2,FALSE)</f>
        <v>ComCuatro</v>
      </c>
      <c r="BC104" s="34" t="s">
        <v>399</v>
      </c>
      <c r="BD104" s="34" t="s">
        <v>49</v>
      </c>
      <c r="BE104" s="34" t="s">
        <v>361</v>
      </c>
      <c r="BF104" s="34" t="str">
        <f>VLOOKUP($BE104,Listas!$AA$1:$AB$10,2,FALSE)</f>
        <v>DG</v>
      </c>
      <c r="BG104" s="34" t="s">
        <v>368</v>
      </c>
      <c r="BH104" s="39"/>
      <c r="BI104" s="39"/>
      <c r="BJ104" s="39"/>
      <c r="BK104" s="39"/>
      <c r="BL104" s="39"/>
      <c r="BM104" s="39"/>
      <c r="BN104" s="39"/>
      <c r="BO104" s="39"/>
      <c r="BP104" s="39"/>
      <c r="BQ104" s="39"/>
      <c r="BR104" s="39"/>
      <c r="BS104" s="39"/>
      <c r="BT104" s="39"/>
      <c r="BU104" s="39"/>
      <c r="BV104" s="39"/>
      <c r="BW104" s="39"/>
      <c r="BX104" s="39"/>
      <c r="BY104" s="39"/>
      <c r="BZ104" s="39"/>
      <c r="CA104" s="39"/>
    </row>
    <row r="105" spans="1:79" s="54" customFormat="1" ht="83.65" customHeight="1">
      <c r="A105" s="35"/>
      <c r="B105" s="63" t="s">
        <v>356</v>
      </c>
      <c r="C105" s="64" t="str">
        <f>VLOOKUP($B105,Listas!$A$2:$B$5,2,FALSE)</f>
        <v>PerCuatro</v>
      </c>
      <c r="D105" s="63" t="s">
        <v>357</v>
      </c>
      <c r="E105" s="64" t="str">
        <f>VLOOKUP($D105,Listas!$E$2:$F$11,2,FALSE)</f>
        <v>ObjDiez</v>
      </c>
      <c r="F105" s="204" t="s">
        <v>358</v>
      </c>
      <c r="G105" s="221" t="s">
        <v>313</v>
      </c>
      <c r="H105" s="165" t="s">
        <v>385</v>
      </c>
      <c r="I105" s="165" t="s">
        <v>360</v>
      </c>
      <c r="J105" s="165" t="s">
        <v>361</v>
      </c>
      <c r="K105" s="165" t="s">
        <v>400</v>
      </c>
      <c r="L105" s="165" t="s">
        <v>401</v>
      </c>
      <c r="M105" s="165" t="s">
        <v>402</v>
      </c>
      <c r="N105" s="144" t="s">
        <v>360</v>
      </c>
      <c r="O105" s="133"/>
      <c r="P105" s="151">
        <v>44577</v>
      </c>
      <c r="Q105" s="136">
        <v>44681</v>
      </c>
      <c r="R105" s="166">
        <v>4000000</v>
      </c>
      <c r="S105" s="34" t="s">
        <v>389</v>
      </c>
      <c r="T105" s="85">
        <v>10</v>
      </c>
      <c r="U105" s="32"/>
      <c r="V105" s="32"/>
      <c r="W105" s="32"/>
      <c r="X105" s="32"/>
      <c r="Y105" s="32" t="s">
        <v>58</v>
      </c>
      <c r="Z105" s="32"/>
      <c r="AA105" s="32"/>
      <c r="AB105" s="32"/>
      <c r="AC105" s="32"/>
      <c r="AD105" s="32"/>
      <c r="AE105" s="32"/>
      <c r="AF105" s="32"/>
      <c r="AG105" s="32"/>
      <c r="AH105" s="84"/>
      <c r="AI105" s="32"/>
      <c r="AJ105" s="32"/>
      <c r="AK105" s="34"/>
      <c r="AL105" s="34"/>
      <c r="AM105" s="34"/>
      <c r="AN105" s="34"/>
      <c r="AO105" s="30" t="s">
        <v>58</v>
      </c>
      <c r="AP105" s="34"/>
      <c r="AQ105" s="34"/>
      <c r="AR105" s="34"/>
      <c r="AS105" s="34"/>
      <c r="AT105" s="34"/>
      <c r="AU105" s="34"/>
      <c r="AV105" s="32" t="s">
        <v>58</v>
      </c>
      <c r="AW105" s="34"/>
      <c r="AX105" s="34"/>
      <c r="AY105" s="32"/>
      <c r="AZ105" s="34"/>
      <c r="BA105" s="34" t="s">
        <v>198</v>
      </c>
      <c r="BB105" s="55" t="str">
        <f>VLOOKUP($BA105,Listas!$L$2:$M$8,2,FALSE)</f>
        <v>ComCuatro</v>
      </c>
      <c r="BC105" s="34" t="s">
        <v>399</v>
      </c>
      <c r="BD105" s="34" t="s">
        <v>49</v>
      </c>
      <c r="BE105" s="34" t="s">
        <v>361</v>
      </c>
      <c r="BF105" s="34" t="str">
        <f>VLOOKUP($BE105,Listas!$AA$1:$AB$10,2,FALSE)</f>
        <v>DG</v>
      </c>
      <c r="BG105" s="34" t="s">
        <v>368</v>
      </c>
      <c r="BH105" s="39"/>
      <c r="BI105" s="39"/>
      <c r="BJ105" s="39"/>
      <c r="BK105" s="39"/>
      <c r="BL105" s="39"/>
      <c r="BM105" s="39"/>
      <c r="BN105" s="39"/>
      <c r="BO105" s="39"/>
      <c r="BP105" s="39"/>
      <c r="BQ105" s="39"/>
      <c r="BR105" s="39"/>
      <c r="BS105" s="39"/>
      <c r="BT105" s="39"/>
      <c r="BU105" s="39"/>
      <c r="BV105" s="39"/>
      <c r="BW105" s="39"/>
      <c r="BX105" s="39"/>
      <c r="BY105" s="39"/>
      <c r="BZ105" s="39"/>
      <c r="CA105" s="39"/>
    </row>
    <row r="106" spans="1:79" s="54" customFormat="1" ht="83.65" customHeight="1">
      <c r="A106" s="35"/>
      <c r="B106" s="63" t="s">
        <v>356</v>
      </c>
      <c r="C106" s="64" t="str">
        <f>VLOOKUP($B106,Listas!$A$2:$B$5,2,FALSE)</f>
        <v>PerCuatro</v>
      </c>
      <c r="D106" s="63" t="s">
        <v>357</v>
      </c>
      <c r="E106" s="64" t="str">
        <f>VLOOKUP($D106,Listas!$E$2:$F$11,2,FALSE)</f>
        <v>ObjDiez</v>
      </c>
      <c r="F106" s="204" t="s">
        <v>358</v>
      </c>
      <c r="G106" s="221" t="s">
        <v>313</v>
      </c>
      <c r="H106" s="165" t="s">
        <v>385</v>
      </c>
      <c r="I106" s="165" t="s">
        <v>360</v>
      </c>
      <c r="J106" s="165" t="s">
        <v>361</v>
      </c>
      <c r="K106" s="165" t="s">
        <v>403</v>
      </c>
      <c r="L106" s="165" t="s">
        <v>404</v>
      </c>
      <c r="M106" s="165" t="s">
        <v>405</v>
      </c>
      <c r="N106" s="144" t="s">
        <v>360</v>
      </c>
      <c r="O106" s="133"/>
      <c r="P106" s="151">
        <v>44607</v>
      </c>
      <c r="Q106" s="136">
        <v>44742</v>
      </c>
      <c r="R106" s="166">
        <v>4000000</v>
      </c>
      <c r="S106" s="34" t="s">
        <v>389</v>
      </c>
      <c r="T106" s="85">
        <v>5</v>
      </c>
      <c r="U106" s="32"/>
      <c r="V106" s="32"/>
      <c r="W106" s="32"/>
      <c r="X106" s="32"/>
      <c r="Y106" s="32" t="s">
        <v>58</v>
      </c>
      <c r="Z106" s="32"/>
      <c r="AA106" s="32"/>
      <c r="AB106" s="32"/>
      <c r="AC106" s="32"/>
      <c r="AD106" s="32"/>
      <c r="AE106" s="32"/>
      <c r="AF106" s="32"/>
      <c r="AG106" s="32"/>
      <c r="AH106" s="84"/>
      <c r="AI106" s="32"/>
      <c r="AJ106" s="32"/>
      <c r="AK106" s="34"/>
      <c r="AL106" s="34"/>
      <c r="AM106" s="34"/>
      <c r="AN106" s="34"/>
      <c r="AO106" s="30" t="s">
        <v>58</v>
      </c>
      <c r="AP106" s="34"/>
      <c r="AQ106" s="34"/>
      <c r="AR106" s="34"/>
      <c r="AS106" s="34"/>
      <c r="AT106" s="34"/>
      <c r="AU106" s="34"/>
      <c r="AV106" s="32" t="s">
        <v>58</v>
      </c>
      <c r="AW106" s="34"/>
      <c r="AX106" s="34"/>
      <c r="AY106" s="32"/>
      <c r="AZ106" s="34"/>
      <c r="BA106" s="34" t="s">
        <v>390</v>
      </c>
      <c r="BB106" s="55" t="str">
        <f>VLOOKUP($BA106,Listas!$L$2:$M$8,2,FALSE)</f>
        <v>ComCinco</v>
      </c>
      <c r="BC106" s="34" t="s">
        <v>391</v>
      </c>
      <c r="BD106" s="34" t="s">
        <v>49</v>
      </c>
      <c r="BE106" s="34" t="s">
        <v>361</v>
      </c>
      <c r="BF106" s="34" t="str">
        <f>VLOOKUP($BE106,Listas!$AA$1:$AB$10,2,FALSE)</f>
        <v>DG</v>
      </c>
      <c r="BG106" s="34" t="s">
        <v>368</v>
      </c>
      <c r="BH106" s="39"/>
      <c r="BI106" s="39"/>
      <c r="BJ106" s="39"/>
      <c r="BK106" s="39"/>
      <c r="BL106" s="39"/>
      <c r="BM106" s="39"/>
      <c r="BN106" s="39"/>
      <c r="BO106" s="39"/>
      <c r="BP106" s="39"/>
      <c r="BQ106" s="39"/>
      <c r="BR106" s="39"/>
      <c r="BS106" s="39"/>
      <c r="BT106" s="39"/>
      <c r="BU106" s="39"/>
      <c r="BV106" s="39"/>
      <c r="BW106" s="39"/>
      <c r="BX106" s="39"/>
      <c r="BY106" s="39"/>
      <c r="BZ106" s="39"/>
      <c r="CA106" s="39"/>
    </row>
    <row r="107" spans="1:79" s="54" customFormat="1" ht="83.65" customHeight="1">
      <c r="A107" s="35"/>
      <c r="B107" s="63" t="s">
        <v>356</v>
      </c>
      <c r="C107" s="64" t="str">
        <f>VLOOKUP($B107,Listas!$A$2:$B$5,2,FALSE)</f>
        <v>PerCuatro</v>
      </c>
      <c r="D107" s="63" t="s">
        <v>357</v>
      </c>
      <c r="E107" s="64" t="str">
        <f>VLOOKUP($D107,Listas!$E$2:$F$11,2,FALSE)</f>
        <v>ObjDiez</v>
      </c>
      <c r="F107" s="204" t="s">
        <v>358</v>
      </c>
      <c r="G107" s="221" t="s">
        <v>313</v>
      </c>
      <c r="H107" s="165" t="s">
        <v>385</v>
      </c>
      <c r="I107" s="165" t="s">
        <v>360</v>
      </c>
      <c r="J107" s="165" t="s">
        <v>361</v>
      </c>
      <c r="K107" s="165" t="s">
        <v>406</v>
      </c>
      <c r="L107" s="165" t="s">
        <v>407</v>
      </c>
      <c r="M107" s="165" t="s">
        <v>408</v>
      </c>
      <c r="N107" s="144" t="s">
        <v>360</v>
      </c>
      <c r="O107" s="133" t="s">
        <v>409</v>
      </c>
      <c r="P107" s="151">
        <v>44652</v>
      </c>
      <c r="Q107" s="151">
        <v>44681</v>
      </c>
      <c r="R107" s="166">
        <v>4000000</v>
      </c>
      <c r="S107" s="34" t="s">
        <v>389</v>
      </c>
      <c r="T107" s="85">
        <v>5</v>
      </c>
      <c r="U107" s="32"/>
      <c r="V107" s="32"/>
      <c r="W107" s="32"/>
      <c r="X107" s="32"/>
      <c r="Y107" s="32" t="s">
        <v>58</v>
      </c>
      <c r="Z107" s="32"/>
      <c r="AA107" s="32"/>
      <c r="AB107" s="32"/>
      <c r="AC107" s="32"/>
      <c r="AD107" s="32"/>
      <c r="AE107" s="32"/>
      <c r="AF107" s="32"/>
      <c r="AG107" s="32"/>
      <c r="AH107" s="84"/>
      <c r="AI107" s="32"/>
      <c r="AJ107" s="32"/>
      <c r="AK107" s="34"/>
      <c r="AL107" s="34"/>
      <c r="AM107" s="34"/>
      <c r="AN107" s="34"/>
      <c r="AO107" s="30" t="s">
        <v>58</v>
      </c>
      <c r="AP107" s="34"/>
      <c r="AQ107" s="34"/>
      <c r="AR107" s="34"/>
      <c r="AS107" s="34"/>
      <c r="AT107" s="34"/>
      <c r="AU107" s="34"/>
      <c r="AV107" s="32" t="s">
        <v>58</v>
      </c>
      <c r="AW107" s="34"/>
      <c r="AX107" s="34"/>
      <c r="AY107" s="32"/>
      <c r="AZ107" s="34"/>
      <c r="BA107" s="34" t="s">
        <v>390</v>
      </c>
      <c r="BB107" s="55" t="str">
        <f>VLOOKUP($BA107,Listas!$L$2:$M$8,2,FALSE)</f>
        <v>ComCinco</v>
      </c>
      <c r="BC107" s="34" t="s">
        <v>395</v>
      </c>
      <c r="BD107" s="34" t="s">
        <v>49</v>
      </c>
      <c r="BE107" s="34" t="s">
        <v>361</v>
      </c>
      <c r="BF107" s="34" t="str">
        <f>VLOOKUP($BE107,Listas!$AA$1:$AB$10,2,FALSE)</f>
        <v>DG</v>
      </c>
      <c r="BG107" s="34" t="s">
        <v>368</v>
      </c>
      <c r="BH107" s="39"/>
      <c r="BI107" s="39"/>
      <c r="BJ107" s="39"/>
      <c r="BK107" s="39"/>
      <c r="BL107" s="39"/>
      <c r="BM107" s="39"/>
      <c r="BN107" s="39"/>
      <c r="BO107" s="39"/>
      <c r="BP107" s="39"/>
      <c r="BQ107" s="39"/>
      <c r="BR107" s="39"/>
      <c r="BS107" s="39"/>
      <c r="BT107" s="39"/>
      <c r="BU107" s="39"/>
      <c r="BV107" s="39"/>
      <c r="BW107" s="39"/>
      <c r="BX107" s="39"/>
      <c r="BY107" s="39"/>
      <c r="BZ107" s="39"/>
      <c r="CA107" s="39"/>
    </row>
    <row r="108" spans="1:79" s="54" customFormat="1" ht="83.65" customHeight="1">
      <c r="A108" s="35"/>
      <c r="B108" s="63" t="s">
        <v>356</v>
      </c>
      <c r="C108" s="64" t="str">
        <f>VLOOKUP($B108,Listas!$A$2:$B$5,2,FALSE)</f>
        <v>PerCuatro</v>
      </c>
      <c r="D108" s="63" t="s">
        <v>357</v>
      </c>
      <c r="E108" s="64" t="str">
        <f>VLOOKUP($D108,Listas!$E$2:$F$11,2,FALSE)</f>
        <v>ObjDiez</v>
      </c>
      <c r="F108" s="204" t="s">
        <v>358</v>
      </c>
      <c r="G108" s="221" t="s">
        <v>313</v>
      </c>
      <c r="H108" s="165" t="s">
        <v>385</v>
      </c>
      <c r="I108" s="165" t="s">
        <v>360</v>
      </c>
      <c r="J108" s="165" t="s">
        <v>361</v>
      </c>
      <c r="K108" s="165" t="s">
        <v>410</v>
      </c>
      <c r="L108" s="165" t="s">
        <v>411</v>
      </c>
      <c r="M108" s="165" t="s">
        <v>412</v>
      </c>
      <c r="N108" s="144" t="s">
        <v>360</v>
      </c>
      <c r="O108" s="133" t="s">
        <v>409</v>
      </c>
      <c r="P108" s="151">
        <v>44576</v>
      </c>
      <c r="Q108" s="151">
        <v>44681</v>
      </c>
      <c r="R108" s="166">
        <v>4000000</v>
      </c>
      <c r="S108" s="34" t="s">
        <v>389</v>
      </c>
      <c r="T108" s="85">
        <v>5</v>
      </c>
      <c r="U108" s="32"/>
      <c r="V108" s="32"/>
      <c r="W108" s="32"/>
      <c r="X108" s="32"/>
      <c r="Y108" s="32" t="s">
        <v>58</v>
      </c>
      <c r="Z108" s="32"/>
      <c r="AA108" s="32"/>
      <c r="AB108" s="32"/>
      <c r="AC108" s="32"/>
      <c r="AD108" s="32"/>
      <c r="AE108" s="32"/>
      <c r="AF108" s="32"/>
      <c r="AG108" s="32"/>
      <c r="AH108" s="84"/>
      <c r="AI108" s="32"/>
      <c r="AJ108" s="32"/>
      <c r="AK108" s="34"/>
      <c r="AL108" s="34"/>
      <c r="AM108" s="34"/>
      <c r="AN108" s="34"/>
      <c r="AO108" s="30" t="s">
        <v>58</v>
      </c>
      <c r="AP108" s="34"/>
      <c r="AQ108" s="34"/>
      <c r="AR108" s="34"/>
      <c r="AS108" s="34"/>
      <c r="AT108" s="34"/>
      <c r="AU108" s="34"/>
      <c r="AV108" s="32" t="s">
        <v>58</v>
      </c>
      <c r="AW108" s="34"/>
      <c r="AX108" s="34"/>
      <c r="AY108" s="32"/>
      <c r="AZ108" s="34"/>
      <c r="BA108" s="34" t="s">
        <v>390</v>
      </c>
      <c r="BB108" s="55" t="str">
        <f>VLOOKUP($BA108,Listas!$L$2:$M$8,2,FALSE)</f>
        <v>ComCinco</v>
      </c>
      <c r="BC108" s="34" t="s">
        <v>391</v>
      </c>
      <c r="BD108" s="34" t="s">
        <v>49</v>
      </c>
      <c r="BE108" s="34" t="s">
        <v>361</v>
      </c>
      <c r="BF108" s="34" t="str">
        <f>VLOOKUP($BE108,Listas!$AA$1:$AB$10,2,FALSE)</f>
        <v>DG</v>
      </c>
      <c r="BG108" s="34" t="s">
        <v>368</v>
      </c>
      <c r="BH108" s="39"/>
      <c r="BI108" s="39"/>
      <c r="BJ108" s="39"/>
      <c r="BK108" s="39"/>
      <c r="BL108" s="39"/>
      <c r="BM108" s="39"/>
      <c r="BN108" s="39"/>
      <c r="BO108" s="39"/>
      <c r="BP108" s="39"/>
      <c r="BQ108" s="39"/>
      <c r="BR108" s="39"/>
      <c r="BS108" s="39"/>
      <c r="BT108" s="39"/>
      <c r="BU108" s="39"/>
      <c r="BV108" s="39"/>
      <c r="BW108" s="39"/>
      <c r="BX108" s="39"/>
      <c r="BY108" s="39"/>
      <c r="BZ108" s="39"/>
      <c r="CA108" s="39"/>
    </row>
    <row r="109" spans="1:79" s="54" customFormat="1" ht="83.65" customHeight="1">
      <c r="A109" s="35"/>
      <c r="B109" s="63" t="s">
        <v>356</v>
      </c>
      <c r="C109" s="64" t="str">
        <f>VLOOKUP($B109,Listas!$A$2:$B$5,2,FALSE)</f>
        <v>PerCuatro</v>
      </c>
      <c r="D109" s="63" t="s">
        <v>357</v>
      </c>
      <c r="E109" s="64" t="str">
        <f>VLOOKUP($D109,Listas!$E$2:$F$11,2,FALSE)</f>
        <v>ObjDiez</v>
      </c>
      <c r="F109" s="204" t="s">
        <v>358</v>
      </c>
      <c r="G109" s="221" t="s">
        <v>313</v>
      </c>
      <c r="H109" s="165" t="s">
        <v>413</v>
      </c>
      <c r="I109" s="165" t="s">
        <v>360</v>
      </c>
      <c r="J109" s="165" t="s">
        <v>361</v>
      </c>
      <c r="K109" s="165" t="s">
        <v>414</v>
      </c>
      <c r="L109" s="165" t="s">
        <v>415</v>
      </c>
      <c r="M109" s="165" t="s">
        <v>416</v>
      </c>
      <c r="N109" s="144" t="s">
        <v>360</v>
      </c>
      <c r="O109" s="133" t="s">
        <v>409</v>
      </c>
      <c r="P109" s="151">
        <v>44576</v>
      </c>
      <c r="Q109" s="151">
        <v>44681</v>
      </c>
      <c r="R109" s="166">
        <v>4000000</v>
      </c>
      <c r="S109" s="34" t="s">
        <v>389</v>
      </c>
      <c r="T109" s="85">
        <v>33</v>
      </c>
      <c r="U109" s="32"/>
      <c r="V109" s="32"/>
      <c r="W109" s="32"/>
      <c r="X109" s="32"/>
      <c r="Y109" s="32"/>
      <c r="Z109" s="32"/>
      <c r="AA109" s="32"/>
      <c r="AB109" s="32"/>
      <c r="AC109" s="32"/>
      <c r="AD109" s="32"/>
      <c r="AE109" s="32"/>
      <c r="AF109" s="32"/>
      <c r="AG109" s="32"/>
      <c r="AH109" s="33" t="s">
        <v>58</v>
      </c>
      <c r="AI109" s="32"/>
      <c r="AJ109" s="32"/>
      <c r="AK109" s="34"/>
      <c r="AL109" s="34"/>
      <c r="AM109" s="34"/>
      <c r="AN109" s="34"/>
      <c r="AO109" s="30" t="s">
        <v>58</v>
      </c>
      <c r="AP109" s="34"/>
      <c r="AQ109" s="34"/>
      <c r="AR109" s="34"/>
      <c r="AS109" s="34"/>
      <c r="AT109" s="34"/>
      <c r="AU109" s="34"/>
      <c r="AV109" s="34"/>
      <c r="AW109" s="34"/>
      <c r="AX109" s="34"/>
      <c r="AY109" s="32"/>
      <c r="AZ109" s="34"/>
      <c r="BA109" s="34" t="s">
        <v>49</v>
      </c>
      <c r="BB109" s="55" t="str">
        <f>VLOOKUP($BA109,Listas!$L$2:$M$8,2,FALSE)</f>
        <v>NA</v>
      </c>
      <c r="BC109" s="34" t="s">
        <v>49</v>
      </c>
      <c r="BD109" s="34" t="s">
        <v>49</v>
      </c>
      <c r="BE109" s="34" t="s">
        <v>361</v>
      </c>
      <c r="BF109" s="34" t="str">
        <f>VLOOKUP($BE109,Listas!$AA$1:$AB$10,2,FALSE)</f>
        <v>DG</v>
      </c>
      <c r="BG109" s="34" t="s">
        <v>368</v>
      </c>
      <c r="BH109" s="39"/>
      <c r="BI109" s="39"/>
      <c r="BJ109" s="39"/>
      <c r="BK109" s="39"/>
      <c r="BL109" s="39"/>
      <c r="BM109" s="39"/>
      <c r="BN109" s="39"/>
      <c r="BO109" s="39"/>
      <c r="BP109" s="39"/>
      <c r="BQ109" s="39"/>
      <c r="BR109" s="39"/>
      <c r="BS109" s="39"/>
      <c r="BT109" s="39"/>
      <c r="BU109" s="39"/>
      <c r="BV109" s="39"/>
      <c r="BW109" s="39"/>
      <c r="BX109" s="39"/>
      <c r="BY109" s="39"/>
      <c r="BZ109" s="39"/>
      <c r="CA109" s="39"/>
    </row>
    <row r="110" spans="1:79" s="54" customFormat="1" ht="83.65" customHeight="1">
      <c r="A110" s="35"/>
      <c r="B110" s="63" t="s">
        <v>356</v>
      </c>
      <c r="C110" s="64" t="str">
        <f>VLOOKUP($B110,Listas!$A$2:$B$5,2,FALSE)</f>
        <v>PerCuatro</v>
      </c>
      <c r="D110" s="63" t="s">
        <v>357</v>
      </c>
      <c r="E110" s="64" t="str">
        <f>VLOOKUP($D110,Listas!$E$2:$F$11,2,FALSE)</f>
        <v>ObjDiez</v>
      </c>
      <c r="F110" s="204" t="s">
        <v>358</v>
      </c>
      <c r="G110" s="221" t="s">
        <v>313</v>
      </c>
      <c r="H110" s="165" t="s">
        <v>413</v>
      </c>
      <c r="I110" s="165" t="s">
        <v>360</v>
      </c>
      <c r="J110" s="165" t="s">
        <v>361</v>
      </c>
      <c r="K110" s="165" t="s">
        <v>417</v>
      </c>
      <c r="L110" s="165" t="s">
        <v>418</v>
      </c>
      <c r="M110" s="165" t="s">
        <v>419</v>
      </c>
      <c r="N110" s="144" t="s">
        <v>360</v>
      </c>
      <c r="O110" s="133" t="s">
        <v>409</v>
      </c>
      <c r="P110" s="151">
        <v>44576</v>
      </c>
      <c r="Q110" s="151">
        <v>44773</v>
      </c>
      <c r="R110" s="166">
        <v>4000000</v>
      </c>
      <c r="S110" s="34" t="s">
        <v>389</v>
      </c>
      <c r="T110" s="85">
        <v>33</v>
      </c>
      <c r="U110" s="32"/>
      <c r="V110" s="32"/>
      <c r="W110" s="32"/>
      <c r="X110" s="32"/>
      <c r="Y110" s="32"/>
      <c r="Z110" s="32"/>
      <c r="AA110" s="32"/>
      <c r="AB110" s="32"/>
      <c r="AC110" s="32"/>
      <c r="AD110" s="32"/>
      <c r="AE110" s="32"/>
      <c r="AF110" s="32"/>
      <c r="AG110" s="32"/>
      <c r="AH110" s="33" t="s">
        <v>58</v>
      </c>
      <c r="AI110" s="32"/>
      <c r="AJ110" s="32"/>
      <c r="AK110" s="34"/>
      <c r="AL110" s="34"/>
      <c r="AM110" s="34"/>
      <c r="AN110" s="34"/>
      <c r="AO110" s="30" t="s">
        <v>58</v>
      </c>
      <c r="AP110" s="34"/>
      <c r="AQ110" s="34"/>
      <c r="AR110" s="34"/>
      <c r="AS110" s="34"/>
      <c r="AT110" s="34"/>
      <c r="AU110" s="34"/>
      <c r="AV110" s="34"/>
      <c r="AW110" s="34"/>
      <c r="AX110" s="34"/>
      <c r="AY110" s="32"/>
      <c r="AZ110" s="34"/>
      <c r="BA110" s="34" t="s">
        <v>49</v>
      </c>
      <c r="BB110" s="55" t="str">
        <f>VLOOKUP($BA110,Listas!$L$2:$M$8,2,FALSE)</f>
        <v>NA</v>
      </c>
      <c r="BC110" s="34" t="s">
        <v>49</v>
      </c>
      <c r="BD110" s="34" t="s">
        <v>49</v>
      </c>
      <c r="BE110" s="34" t="s">
        <v>361</v>
      </c>
      <c r="BF110" s="34" t="str">
        <f>VLOOKUP($BE110,Listas!$AA$1:$AB$10,2,FALSE)</f>
        <v>DG</v>
      </c>
      <c r="BG110" s="34" t="s">
        <v>368</v>
      </c>
      <c r="BH110" s="39"/>
      <c r="BI110" s="39"/>
      <c r="BJ110" s="39"/>
      <c r="BK110" s="39"/>
      <c r="BL110" s="39"/>
      <c r="BM110" s="39"/>
      <c r="BN110" s="39"/>
      <c r="BO110" s="39"/>
      <c r="BP110" s="39"/>
      <c r="BQ110" s="39"/>
      <c r="BR110" s="39"/>
      <c r="BS110" s="39"/>
      <c r="BT110" s="39"/>
      <c r="BU110" s="39"/>
      <c r="BV110" s="39"/>
      <c r="BW110" s="39"/>
      <c r="BX110" s="39"/>
      <c r="BY110" s="39"/>
      <c r="BZ110" s="39"/>
      <c r="CA110" s="39"/>
    </row>
    <row r="111" spans="1:79" s="54" customFormat="1" ht="83.65" customHeight="1">
      <c r="A111" s="35"/>
      <c r="B111" s="63" t="s">
        <v>356</v>
      </c>
      <c r="C111" s="64" t="str">
        <f>VLOOKUP($B111,Listas!$A$2:$B$5,2,FALSE)</f>
        <v>PerCuatro</v>
      </c>
      <c r="D111" s="63" t="s">
        <v>357</v>
      </c>
      <c r="E111" s="64" t="str">
        <f>VLOOKUP($D111,Listas!$E$2:$F$11,2,FALSE)</f>
        <v>ObjDiez</v>
      </c>
      <c r="F111" s="204" t="s">
        <v>358</v>
      </c>
      <c r="G111" s="221" t="s">
        <v>313</v>
      </c>
      <c r="H111" s="165" t="s">
        <v>413</v>
      </c>
      <c r="I111" s="165" t="s">
        <v>360</v>
      </c>
      <c r="J111" s="165" t="s">
        <v>361</v>
      </c>
      <c r="K111" s="165" t="s">
        <v>420</v>
      </c>
      <c r="L111" s="165" t="s">
        <v>421</v>
      </c>
      <c r="M111" s="165" t="s">
        <v>422</v>
      </c>
      <c r="N111" s="144" t="s">
        <v>360</v>
      </c>
      <c r="O111" s="133" t="s">
        <v>423</v>
      </c>
      <c r="P111" s="151">
        <v>44576</v>
      </c>
      <c r="Q111" s="151">
        <v>44773</v>
      </c>
      <c r="R111" s="166"/>
      <c r="S111" s="34"/>
      <c r="T111" s="85">
        <v>34</v>
      </c>
      <c r="U111" s="32"/>
      <c r="V111" s="32"/>
      <c r="W111" s="32"/>
      <c r="X111" s="32"/>
      <c r="Y111" s="32"/>
      <c r="Z111" s="32"/>
      <c r="AA111" s="32"/>
      <c r="AB111" s="32"/>
      <c r="AC111" s="32"/>
      <c r="AD111" s="32"/>
      <c r="AE111" s="32"/>
      <c r="AF111" s="32"/>
      <c r="AG111" s="32"/>
      <c r="AH111" s="33" t="s">
        <v>58</v>
      </c>
      <c r="AI111" s="32"/>
      <c r="AJ111" s="32"/>
      <c r="AK111" s="34"/>
      <c r="AL111" s="34"/>
      <c r="AM111" s="34"/>
      <c r="AN111" s="34"/>
      <c r="AO111" s="32"/>
      <c r="AP111" s="34"/>
      <c r="AQ111" s="34"/>
      <c r="AR111" s="34"/>
      <c r="AS111" s="34"/>
      <c r="AT111" s="34"/>
      <c r="AU111" s="34"/>
      <c r="AV111" s="34"/>
      <c r="AW111" s="34"/>
      <c r="AX111" s="34"/>
      <c r="AY111" s="32"/>
      <c r="AZ111" s="34"/>
      <c r="BA111" s="34" t="s">
        <v>49</v>
      </c>
      <c r="BB111" s="55" t="str">
        <f>VLOOKUP($BA111,Listas!$L$2:$M$8,2,FALSE)</f>
        <v>NA</v>
      </c>
      <c r="BC111" s="34" t="s">
        <v>49</v>
      </c>
      <c r="BD111" s="34" t="s">
        <v>49</v>
      </c>
      <c r="BE111" s="34" t="s">
        <v>361</v>
      </c>
      <c r="BF111" s="34" t="str">
        <f>VLOOKUP($BE111,Listas!$AA$1:$AB$10,2,FALSE)</f>
        <v>DG</v>
      </c>
      <c r="BG111" s="34" t="s">
        <v>368</v>
      </c>
      <c r="BH111" s="39"/>
      <c r="BI111" s="39"/>
      <c r="BJ111" s="39"/>
      <c r="BK111" s="39"/>
      <c r="BL111" s="39"/>
      <c r="BM111" s="39"/>
      <c r="BN111" s="39"/>
      <c r="BO111" s="39"/>
      <c r="BP111" s="39"/>
      <c r="BQ111" s="39"/>
      <c r="BR111" s="39"/>
      <c r="BS111" s="39"/>
      <c r="BT111" s="39"/>
      <c r="BU111" s="39"/>
      <c r="BV111" s="39"/>
      <c r="BW111" s="39"/>
      <c r="BX111" s="39"/>
      <c r="BY111" s="39"/>
      <c r="BZ111" s="39"/>
      <c r="CA111" s="39"/>
    </row>
    <row r="112" spans="1:79" s="54" customFormat="1" ht="83.65" customHeight="1">
      <c r="A112" s="35"/>
      <c r="B112" s="63" t="s">
        <v>356</v>
      </c>
      <c r="C112" s="64" t="str">
        <f>VLOOKUP($B112,Listas!$A$2:$B$5,2,FALSE)</f>
        <v>PerCuatro</v>
      </c>
      <c r="D112" s="63" t="s">
        <v>357</v>
      </c>
      <c r="E112" s="64" t="str">
        <f>VLOOKUP($D112,Listas!$E$2:$F$11,2,FALSE)</f>
        <v>ObjDiez</v>
      </c>
      <c r="F112" s="204" t="s">
        <v>358</v>
      </c>
      <c r="G112" s="221" t="s">
        <v>313</v>
      </c>
      <c r="H112" s="165" t="s">
        <v>385</v>
      </c>
      <c r="I112" s="165" t="s">
        <v>360</v>
      </c>
      <c r="J112" s="165" t="s">
        <v>361</v>
      </c>
      <c r="K112" s="165" t="s">
        <v>424</v>
      </c>
      <c r="L112" s="165" t="s">
        <v>425</v>
      </c>
      <c r="M112" s="165" t="s">
        <v>426</v>
      </c>
      <c r="N112" s="144" t="s">
        <v>360</v>
      </c>
      <c r="O112" s="133" t="s">
        <v>409</v>
      </c>
      <c r="P112" s="151">
        <v>44576</v>
      </c>
      <c r="Q112" s="151">
        <v>44651</v>
      </c>
      <c r="R112" s="166">
        <v>4000000</v>
      </c>
      <c r="S112" s="34" t="s">
        <v>389</v>
      </c>
      <c r="T112" s="85">
        <v>10</v>
      </c>
      <c r="U112" s="32"/>
      <c r="V112" s="32"/>
      <c r="W112" s="32"/>
      <c r="X112" s="32"/>
      <c r="Y112" s="32" t="s">
        <v>58</v>
      </c>
      <c r="Z112" s="32"/>
      <c r="AA112" s="32"/>
      <c r="AB112" s="32"/>
      <c r="AC112" s="32"/>
      <c r="AD112" s="32"/>
      <c r="AE112" s="32"/>
      <c r="AF112" s="32"/>
      <c r="AG112" s="32"/>
      <c r="AH112" s="84"/>
      <c r="AI112" s="32"/>
      <c r="AJ112" s="32"/>
      <c r="AK112" s="34"/>
      <c r="AL112" s="34"/>
      <c r="AM112" s="34"/>
      <c r="AN112" s="34"/>
      <c r="AO112" s="30" t="s">
        <v>58</v>
      </c>
      <c r="AP112" s="34"/>
      <c r="AQ112" s="34"/>
      <c r="AR112" s="34"/>
      <c r="AS112" s="34"/>
      <c r="AT112" s="34"/>
      <c r="AU112" s="34"/>
      <c r="AV112" s="32" t="s">
        <v>58</v>
      </c>
      <c r="AW112" s="34"/>
      <c r="AX112" s="34"/>
      <c r="AY112" s="32"/>
      <c r="AZ112" s="34"/>
      <c r="BA112" s="34" t="s">
        <v>390</v>
      </c>
      <c r="BB112" s="55" t="str">
        <f>VLOOKUP($BA112,Listas!$L$2:$M$8,2,FALSE)</f>
        <v>ComCinco</v>
      </c>
      <c r="BC112" s="34" t="s">
        <v>391</v>
      </c>
      <c r="BD112" s="34" t="s">
        <v>49</v>
      </c>
      <c r="BE112" s="34" t="s">
        <v>361</v>
      </c>
      <c r="BF112" s="34" t="str">
        <f>VLOOKUP($BE112,Listas!$AA$1:$AB$10,2,FALSE)</f>
        <v>DG</v>
      </c>
      <c r="BG112" s="34" t="s">
        <v>368</v>
      </c>
      <c r="BH112" s="39"/>
      <c r="BI112" s="39"/>
      <c r="BJ112" s="39"/>
      <c r="BK112" s="39"/>
      <c r="BL112" s="39"/>
      <c r="BM112" s="39"/>
      <c r="BN112" s="39"/>
      <c r="BO112" s="39"/>
      <c r="BP112" s="39"/>
      <c r="BQ112" s="39"/>
      <c r="BR112" s="39"/>
      <c r="BS112" s="39"/>
      <c r="BT112" s="39"/>
      <c r="BU112" s="39"/>
      <c r="BV112" s="39"/>
      <c r="BW112" s="39"/>
      <c r="BX112" s="39"/>
      <c r="BY112" s="39"/>
      <c r="BZ112" s="39"/>
      <c r="CA112" s="39"/>
    </row>
    <row r="113" spans="1:79" s="54" customFormat="1" ht="83.65" customHeight="1">
      <c r="A113" s="35"/>
      <c r="B113" s="63" t="s">
        <v>356</v>
      </c>
      <c r="C113" s="64" t="str">
        <f>VLOOKUP($B113,Listas!$A$2:$B$5,2,FALSE)</f>
        <v>PerCuatro</v>
      </c>
      <c r="D113" s="63" t="s">
        <v>357</v>
      </c>
      <c r="E113" s="64" t="str">
        <f>VLOOKUP($D113,Listas!$E$2:$F$11,2,FALSE)</f>
        <v>ObjDiez</v>
      </c>
      <c r="F113" s="204" t="s">
        <v>358</v>
      </c>
      <c r="G113" s="221" t="s">
        <v>313</v>
      </c>
      <c r="H113" s="165" t="s">
        <v>385</v>
      </c>
      <c r="I113" s="165" t="s">
        <v>360</v>
      </c>
      <c r="J113" s="165" t="s">
        <v>361</v>
      </c>
      <c r="K113" s="165" t="s">
        <v>427</v>
      </c>
      <c r="L113" s="165" t="s">
        <v>428</v>
      </c>
      <c r="M113" s="165" t="s">
        <v>429</v>
      </c>
      <c r="N113" s="144" t="s">
        <v>360</v>
      </c>
      <c r="O113" s="133" t="s">
        <v>409</v>
      </c>
      <c r="P113" s="151">
        <v>44652</v>
      </c>
      <c r="Q113" s="151">
        <v>44926</v>
      </c>
      <c r="R113" s="166">
        <v>32000000</v>
      </c>
      <c r="S113" s="34" t="s">
        <v>389</v>
      </c>
      <c r="T113" s="85">
        <v>5</v>
      </c>
      <c r="U113" s="32"/>
      <c r="V113" s="32"/>
      <c r="W113" s="32"/>
      <c r="X113" s="32"/>
      <c r="Y113" s="32" t="s">
        <v>58</v>
      </c>
      <c r="Z113" s="32"/>
      <c r="AA113" s="32"/>
      <c r="AB113" s="32"/>
      <c r="AC113" s="32"/>
      <c r="AD113" s="32"/>
      <c r="AE113" s="32"/>
      <c r="AF113" s="32"/>
      <c r="AG113" s="32"/>
      <c r="AH113" s="84"/>
      <c r="AI113" s="32"/>
      <c r="AJ113" s="32"/>
      <c r="AK113" s="34"/>
      <c r="AL113" s="34"/>
      <c r="AM113" s="34"/>
      <c r="AN113" s="34"/>
      <c r="AO113" s="30" t="s">
        <v>58</v>
      </c>
      <c r="AP113" s="34"/>
      <c r="AQ113" s="34"/>
      <c r="AR113" s="34"/>
      <c r="AS113" s="34"/>
      <c r="AT113" s="34"/>
      <c r="AU113" s="34"/>
      <c r="AV113" s="32" t="s">
        <v>58</v>
      </c>
      <c r="AW113" s="34"/>
      <c r="AX113" s="34"/>
      <c r="AY113" s="32"/>
      <c r="AZ113" s="34"/>
      <c r="BA113" s="34" t="s">
        <v>390</v>
      </c>
      <c r="BB113" s="55" t="str">
        <f>VLOOKUP($BA113,Listas!$L$2:$M$8,2,FALSE)</f>
        <v>ComCinco</v>
      </c>
      <c r="BC113" s="34" t="s">
        <v>391</v>
      </c>
      <c r="BD113" s="34" t="s">
        <v>49</v>
      </c>
      <c r="BE113" s="34" t="s">
        <v>361</v>
      </c>
      <c r="BF113" s="34" t="str">
        <f>VLOOKUP($BE113,Listas!$AA$1:$AB$10,2,FALSE)</f>
        <v>DG</v>
      </c>
      <c r="BG113" s="34" t="s">
        <v>368</v>
      </c>
      <c r="BH113" s="39"/>
      <c r="BI113" s="39"/>
      <c r="BJ113" s="39"/>
      <c r="BK113" s="39"/>
      <c r="BL113" s="39"/>
      <c r="BM113" s="39"/>
      <c r="BN113" s="39"/>
      <c r="BO113" s="39"/>
      <c r="BP113" s="39"/>
      <c r="BQ113" s="39"/>
      <c r="BR113" s="39"/>
      <c r="BS113" s="39"/>
      <c r="BT113" s="39"/>
      <c r="BU113" s="39"/>
      <c r="BV113" s="39"/>
      <c r="BW113" s="39"/>
      <c r="BX113" s="39"/>
      <c r="BY113" s="39"/>
      <c r="BZ113" s="39"/>
      <c r="CA113" s="39"/>
    </row>
    <row r="114" spans="1:79" s="54" customFormat="1" ht="83.65" customHeight="1">
      <c r="A114" s="35"/>
      <c r="B114" s="63" t="s">
        <v>356</v>
      </c>
      <c r="C114" s="64" t="str">
        <f>VLOOKUP($B114,Listas!$A$2:$B$5,2,FALSE)</f>
        <v>PerCuatro</v>
      </c>
      <c r="D114" s="63" t="s">
        <v>357</v>
      </c>
      <c r="E114" s="64" t="str">
        <f>VLOOKUP($D114,Listas!$E$2:$F$11,2,FALSE)</f>
        <v>ObjDiez</v>
      </c>
      <c r="F114" s="204" t="s">
        <v>358</v>
      </c>
      <c r="G114" s="221" t="s">
        <v>313</v>
      </c>
      <c r="H114" s="165" t="s">
        <v>385</v>
      </c>
      <c r="I114" s="165" t="s">
        <v>360</v>
      </c>
      <c r="J114" s="165" t="s">
        <v>361</v>
      </c>
      <c r="K114" s="165" t="s">
        <v>430</v>
      </c>
      <c r="L114" s="165" t="s">
        <v>431</v>
      </c>
      <c r="M114" s="165" t="s">
        <v>432</v>
      </c>
      <c r="N114" s="144" t="s">
        <v>360</v>
      </c>
      <c r="O114" s="133" t="s">
        <v>409</v>
      </c>
      <c r="P114" s="151">
        <v>44652</v>
      </c>
      <c r="Q114" s="151">
        <v>44926</v>
      </c>
      <c r="R114" s="166"/>
      <c r="S114" s="34"/>
      <c r="T114" s="85">
        <v>5</v>
      </c>
      <c r="U114" s="32"/>
      <c r="V114" s="32"/>
      <c r="W114" s="32"/>
      <c r="X114" s="32"/>
      <c r="Y114" s="32"/>
      <c r="Z114" s="32"/>
      <c r="AA114" s="32"/>
      <c r="AB114" s="32" t="s">
        <v>58</v>
      </c>
      <c r="AC114" s="32"/>
      <c r="AD114" s="32"/>
      <c r="AE114" s="32"/>
      <c r="AF114" s="32"/>
      <c r="AG114" s="32"/>
      <c r="AH114" s="84"/>
      <c r="AI114" s="32"/>
      <c r="AJ114" s="32"/>
      <c r="AK114" s="34"/>
      <c r="AL114" s="34"/>
      <c r="AM114" s="34"/>
      <c r="AN114" s="34"/>
      <c r="AO114" s="32"/>
      <c r="AP114" s="34"/>
      <c r="AQ114" s="34"/>
      <c r="AR114" s="34"/>
      <c r="AS114" s="34"/>
      <c r="AT114" s="34"/>
      <c r="AU114" s="34"/>
      <c r="AV114" s="32" t="s">
        <v>58</v>
      </c>
      <c r="AW114" s="34"/>
      <c r="AX114" s="34"/>
      <c r="AY114" s="32"/>
      <c r="AZ114" s="34"/>
      <c r="BA114" s="34" t="s">
        <v>198</v>
      </c>
      <c r="BB114" s="55" t="str">
        <f>VLOOKUP($BA114,Listas!$L$2:$M$8,2,FALSE)</f>
        <v>ComCuatro</v>
      </c>
      <c r="BC114" s="34" t="s">
        <v>433</v>
      </c>
      <c r="BD114" s="32" t="s">
        <v>58</v>
      </c>
      <c r="BE114" s="34" t="s">
        <v>361</v>
      </c>
      <c r="BF114" s="34" t="str">
        <f>VLOOKUP($BE114,Listas!$AA$1:$AB$10,2,FALSE)</f>
        <v>DG</v>
      </c>
      <c r="BG114" s="34" t="s">
        <v>368</v>
      </c>
      <c r="BH114" s="39"/>
      <c r="BI114" s="39"/>
      <c r="BJ114" s="39"/>
      <c r="BK114" s="39"/>
      <c r="BL114" s="39"/>
      <c r="BM114" s="39"/>
      <c r="BN114" s="39"/>
      <c r="BO114" s="39"/>
      <c r="BP114" s="39"/>
      <c r="BQ114" s="39"/>
      <c r="BR114" s="39"/>
      <c r="BS114" s="39"/>
      <c r="BT114" s="39"/>
      <c r="BU114" s="39"/>
      <c r="BV114" s="39"/>
      <c r="BW114" s="39"/>
      <c r="BX114" s="39"/>
      <c r="BY114" s="39"/>
      <c r="BZ114" s="39"/>
      <c r="CA114" s="39"/>
    </row>
    <row r="115" spans="1:79" s="54" customFormat="1" ht="83.65" customHeight="1">
      <c r="A115" s="35"/>
      <c r="B115" s="63" t="s">
        <v>356</v>
      </c>
      <c r="C115" s="64" t="str">
        <f>VLOOKUP($B115,Listas!$A$2:$B$5,2,FALSE)</f>
        <v>PerCuatro</v>
      </c>
      <c r="D115" s="63" t="s">
        <v>357</v>
      </c>
      <c r="E115" s="64" t="str">
        <f>VLOOKUP($D115,Listas!$E$2:$F$11,2,FALSE)</f>
        <v>ObjDiez</v>
      </c>
      <c r="F115" s="204" t="s">
        <v>358</v>
      </c>
      <c r="G115" s="221" t="s">
        <v>313</v>
      </c>
      <c r="H115" s="165" t="s">
        <v>385</v>
      </c>
      <c r="I115" s="165" t="s">
        <v>360</v>
      </c>
      <c r="J115" s="165" t="s">
        <v>361</v>
      </c>
      <c r="K115" s="169" t="s">
        <v>434</v>
      </c>
      <c r="L115" s="169" t="s">
        <v>435</v>
      </c>
      <c r="M115" s="165" t="s">
        <v>436</v>
      </c>
      <c r="N115" s="144" t="s">
        <v>360</v>
      </c>
      <c r="O115" s="133"/>
      <c r="P115" s="151">
        <v>44576</v>
      </c>
      <c r="Q115" s="151">
        <v>44834</v>
      </c>
      <c r="R115" s="166"/>
      <c r="S115" s="34"/>
      <c r="T115" s="85">
        <v>10</v>
      </c>
      <c r="U115" s="32"/>
      <c r="V115" s="32"/>
      <c r="W115" s="32"/>
      <c r="X115" s="32"/>
      <c r="Y115" s="32" t="s">
        <v>58</v>
      </c>
      <c r="Z115" s="32"/>
      <c r="AA115" s="32"/>
      <c r="AB115" s="32"/>
      <c r="AC115" s="32"/>
      <c r="AD115" s="32"/>
      <c r="AE115" s="32"/>
      <c r="AF115" s="32"/>
      <c r="AG115" s="32"/>
      <c r="AH115" s="84"/>
      <c r="AI115" s="32"/>
      <c r="AJ115" s="32"/>
      <c r="AK115" s="34"/>
      <c r="AL115" s="34"/>
      <c r="AM115" s="34"/>
      <c r="AN115" s="34"/>
      <c r="AO115" s="32"/>
      <c r="AP115" s="34"/>
      <c r="AQ115" s="34"/>
      <c r="AR115" s="34"/>
      <c r="AS115" s="34"/>
      <c r="AT115" s="34"/>
      <c r="AU115" s="34"/>
      <c r="AV115" s="32" t="s">
        <v>58</v>
      </c>
      <c r="AW115" s="34"/>
      <c r="AX115" s="34"/>
      <c r="AY115" s="32"/>
      <c r="AZ115" s="34"/>
      <c r="BA115" s="34" t="s">
        <v>437</v>
      </c>
      <c r="BB115" s="55" t="str">
        <f>VLOOKUP($BA115,Listas!$L$2:$M$8,2,FALSE)</f>
        <v>ComDos</v>
      </c>
      <c r="BC115" s="34" t="s">
        <v>438</v>
      </c>
      <c r="BD115" s="34" t="s">
        <v>49</v>
      </c>
      <c r="BE115" s="34" t="s">
        <v>361</v>
      </c>
      <c r="BF115" s="34" t="str">
        <f>VLOOKUP($BE115,Listas!$AA$1:$AB$10,2,FALSE)</f>
        <v>DG</v>
      </c>
      <c r="BG115" s="34" t="s">
        <v>368</v>
      </c>
      <c r="BH115" s="39"/>
      <c r="BI115" s="39"/>
      <c r="BJ115" s="39"/>
      <c r="BK115" s="39"/>
      <c r="BL115" s="39"/>
      <c r="BM115" s="39"/>
      <c r="BN115" s="39"/>
      <c r="BO115" s="39"/>
      <c r="BP115" s="39"/>
      <c r="BQ115" s="39"/>
      <c r="BR115" s="39"/>
      <c r="BS115" s="39"/>
      <c r="BT115" s="39"/>
      <c r="BU115" s="39"/>
      <c r="BV115" s="39"/>
      <c r="BW115" s="39"/>
      <c r="BX115" s="39"/>
      <c r="BY115" s="39"/>
      <c r="BZ115" s="39"/>
      <c r="CA115" s="39"/>
    </row>
    <row r="116" spans="1:79" s="54" customFormat="1" ht="83.65" customHeight="1">
      <c r="A116" s="35"/>
      <c r="B116" s="63" t="s">
        <v>356</v>
      </c>
      <c r="C116" s="64" t="str">
        <f>VLOOKUP($B116,Listas!$A$2:$B$5,2,FALSE)</f>
        <v>PerCuatro</v>
      </c>
      <c r="D116" s="63" t="s">
        <v>357</v>
      </c>
      <c r="E116" s="64" t="str">
        <f>VLOOKUP($D116,Listas!$E$2:$F$11,2,FALSE)</f>
        <v>ObjDiez</v>
      </c>
      <c r="F116" s="204" t="s">
        <v>358</v>
      </c>
      <c r="G116" s="221" t="s">
        <v>313</v>
      </c>
      <c r="H116" s="165" t="s">
        <v>385</v>
      </c>
      <c r="I116" s="165" t="s">
        <v>360</v>
      </c>
      <c r="J116" s="165" t="s">
        <v>361</v>
      </c>
      <c r="K116" s="165" t="s">
        <v>439</v>
      </c>
      <c r="L116" s="165" t="s">
        <v>440</v>
      </c>
      <c r="M116" s="165" t="s">
        <v>441</v>
      </c>
      <c r="N116" s="144" t="s">
        <v>360</v>
      </c>
      <c r="O116" s="133" t="s">
        <v>409</v>
      </c>
      <c r="P116" s="151">
        <v>44576</v>
      </c>
      <c r="Q116" s="151">
        <v>44651</v>
      </c>
      <c r="R116" s="166">
        <v>8000000</v>
      </c>
      <c r="S116" s="34" t="s">
        <v>389</v>
      </c>
      <c r="T116" s="85">
        <v>5</v>
      </c>
      <c r="U116" s="32"/>
      <c r="V116" s="32"/>
      <c r="W116" s="32"/>
      <c r="X116" s="32"/>
      <c r="Y116" s="32" t="s">
        <v>58</v>
      </c>
      <c r="Z116" s="32"/>
      <c r="AA116" s="32"/>
      <c r="AB116" s="32"/>
      <c r="AC116" s="32"/>
      <c r="AD116" s="32"/>
      <c r="AE116" s="32"/>
      <c r="AF116" s="32"/>
      <c r="AG116" s="32"/>
      <c r="AH116" s="84"/>
      <c r="AI116" s="32"/>
      <c r="AJ116" s="32"/>
      <c r="AK116" s="34"/>
      <c r="AL116" s="34"/>
      <c r="AM116" s="34"/>
      <c r="AN116" s="34"/>
      <c r="AO116" s="30" t="s">
        <v>58</v>
      </c>
      <c r="AP116" s="34"/>
      <c r="AQ116" s="34"/>
      <c r="AR116" s="34"/>
      <c r="AS116" s="34"/>
      <c r="AT116" s="34"/>
      <c r="AU116" s="34"/>
      <c r="AV116" s="32" t="s">
        <v>58</v>
      </c>
      <c r="AW116" s="34"/>
      <c r="AX116" s="34"/>
      <c r="AY116" s="32"/>
      <c r="AZ116" s="34"/>
      <c r="BA116" s="34" t="s">
        <v>390</v>
      </c>
      <c r="BB116" s="55" t="str">
        <f>VLOOKUP($BA116,Listas!$L$2:$M$8,2,FALSE)</f>
        <v>ComCinco</v>
      </c>
      <c r="BC116" s="34" t="s">
        <v>391</v>
      </c>
      <c r="BD116" s="34" t="s">
        <v>49</v>
      </c>
      <c r="BE116" s="34" t="s">
        <v>361</v>
      </c>
      <c r="BF116" s="34" t="str">
        <f>VLOOKUP($BE116,Listas!$AA$1:$AB$10,2,FALSE)</f>
        <v>DG</v>
      </c>
      <c r="BG116" s="34" t="s">
        <v>368</v>
      </c>
      <c r="BH116" s="39"/>
      <c r="BI116" s="39"/>
      <c r="BJ116" s="39"/>
      <c r="BK116" s="39"/>
      <c r="BL116" s="39"/>
      <c r="BM116" s="39"/>
      <c r="BN116" s="39"/>
      <c r="BO116" s="39"/>
      <c r="BP116" s="39"/>
      <c r="BQ116" s="39"/>
      <c r="BR116" s="39"/>
      <c r="BS116" s="39"/>
      <c r="BT116" s="39"/>
      <c r="BU116" s="39"/>
      <c r="BV116" s="39"/>
      <c r="BW116" s="39"/>
      <c r="BX116" s="39"/>
      <c r="BY116" s="39"/>
      <c r="BZ116" s="39"/>
      <c r="CA116" s="39"/>
    </row>
    <row r="117" spans="1:79" s="54" customFormat="1" ht="83.65" customHeight="1">
      <c r="A117" s="35"/>
      <c r="B117" s="63" t="s">
        <v>356</v>
      </c>
      <c r="C117" s="64" t="str">
        <f>VLOOKUP($B117,Listas!$A$2:$B$5,2,FALSE)</f>
        <v>PerCuatro</v>
      </c>
      <c r="D117" s="63" t="s">
        <v>357</v>
      </c>
      <c r="E117" s="64" t="str">
        <f>VLOOKUP($D117,Listas!$E$2:$F$11,2,FALSE)</f>
        <v>ObjDiez</v>
      </c>
      <c r="F117" s="204" t="s">
        <v>358</v>
      </c>
      <c r="G117" s="221" t="s">
        <v>313</v>
      </c>
      <c r="H117" s="165" t="s">
        <v>442</v>
      </c>
      <c r="I117" s="165" t="s">
        <v>360</v>
      </c>
      <c r="J117" s="165" t="s">
        <v>361</v>
      </c>
      <c r="K117" s="169" t="s">
        <v>443</v>
      </c>
      <c r="L117" s="169" t="s">
        <v>444</v>
      </c>
      <c r="M117" s="165" t="s">
        <v>445</v>
      </c>
      <c r="N117" s="144" t="s">
        <v>360</v>
      </c>
      <c r="O117" s="133"/>
      <c r="P117" s="151">
        <v>44576</v>
      </c>
      <c r="Q117" s="151">
        <v>44915</v>
      </c>
      <c r="R117" s="166">
        <v>4000000</v>
      </c>
      <c r="S117" s="34"/>
      <c r="T117" s="85">
        <v>50</v>
      </c>
      <c r="U117" s="32"/>
      <c r="V117" s="32"/>
      <c r="W117" s="32"/>
      <c r="X117" s="32"/>
      <c r="Y117" s="32" t="s">
        <v>58</v>
      </c>
      <c r="Z117" s="32"/>
      <c r="AA117" s="32"/>
      <c r="AB117" s="32"/>
      <c r="AC117" s="32"/>
      <c r="AD117" s="32"/>
      <c r="AE117" s="32"/>
      <c r="AF117" s="32"/>
      <c r="AG117" s="32"/>
      <c r="AH117" s="84"/>
      <c r="AI117" s="32"/>
      <c r="AJ117" s="32"/>
      <c r="AK117" s="34"/>
      <c r="AL117" s="34"/>
      <c r="AM117" s="34"/>
      <c r="AN117" s="34"/>
      <c r="AO117" s="30" t="s">
        <v>58</v>
      </c>
      <c r="AP117" s="34"/>
      <c r="AQ117" s="34"/>
      <c r="AR117" s="34"/>
      <c r="AS117" s="34"/>
      <c r="AT117" s="34"/>
      <c r="AU117" s="34"/>
      <c r="AV117" s="32" t="s">
        <v>58</v>
      </c>
      <c r="AW117" s="34"/>
      <c r="AX117" s="34"/>
      <c r="AY117" s="32"/>
      <c r="AZ117" s="34"/>
      <c r="BA117" s="34" t="s">
        <v>366</v>
      </c>
      <c r="BB117" s="55" t="str">
        <f>VLOOKUP($BA117,Listas!$L$2:$M$8,2,FALSE)</f>
        <v>ComTres</v>
      </c>
      <c r="BC117" s="34" t="s">
        <v>367</v>
      </c>
      <c r="BD117" s="34" t="s">
        <v>49</v>
      </c>
      <c r="BE117" s="34" t="s">
        <v>361</v>
      </c>
      <c r="BF117" s="34" t="str">
        <f>VLOOKUP($BE117,Listas!$AA$1:$AB$10,2,FALSE)</f>
        <v>DG</v>
      </c>
      <c r="BG117" s="34" t="s">
        <v>368</v>
      </c>
      <c r="BH117" s="39"/>
      <c r="BI117" s="39"/>
      <c r="BJ117" s="39"/>
      <c r="BK117" s="39"/>
      <c r="BL117" s="39"/>
      <c r="BM117" s="39"/>
      <c r="BN117" s="39"/>
      <c r="BO117" s="39"/>
      <c r="BP117" s="39"/>
      <c r="BQ117" s="39"/>
      <c r="BR117" s="39"/>
      <c r="BS117" s="39"/>
      <c r="BT117" s="39"/>
      <c r="BU117" s="39"/>
      <c r="BV117" s="39"/>
      <c r="BW117" s="39"/>
      <c r="BX117" s="39"/>
      <c r="BY117" s="39"/>
      <c r="BZ117" s="39"/>
      <c r="CA117" s="39"/>
    </row>
    <row r="118" spans="1:79" s="54" customFormat="1" ht="83.65" customHeight="1">
      <c r="A118" s="35"/>
      <c r="B118" s="63" t="s">
        <v>356</v>
      </c>
      <c r="C118" s="64" t="str">
        <f>VLOOKUP($B118,Listas!$A$2:$B$5,2,FALSE)</f>
        <v>PerCuatro</v>
      </c>
      <c r="D118" s="63" t="s">
        <v>357</v>
      </c>
      <c r="E118" s="64" t="str">
        <f>VLOOKUP($D118,Listas!$E$2:$F$11,2,FALSE)</f>
        <v>ObjDiez</v>
      </c>
      <c r="F118" s="204" t="s">
        <v>358</v>
      </c>
      <c r="G118" s="221" t="s">
        <v>313</v>
      </c>
      <c r="H118" s="165" t="s">
        <v>442</v>
      </c>
      <c r="I118" s="165" t="s">
        <v>360</v>
      </c>
      <c r="J118" s="165" t="s">
        <v>361</v>
      </c>
      <c r="K118" s="165" t="s">
        <v>446</v>
      </c>
      <c r="L118" s="165" t="s">
        <v>447</v>
      </c>
      <c r="M118" s="165" t="s">
        <v>448</v>
      </c>
      <c r="N118" s="144" t="s">
        <v>360</v>
      </c>
      <c r="O118" s="133"/>
      <c r="P118" s="151">
        <v>44576</v>
      </c>
      <c r="Q118" s="151">
        <v>44915</v>
      </c>
      <c r="R118" s="166">
        <v>4000000</v>
      </c>
      <c r="S118" s="34"/>
      <c r="T118" s="85">
        <v>50</v>
      </c>
      <c r="U118" s="32"/>
      <c r="V118" s="32"/>
      <c r="W118" s="32"/>
      <c r="X118" s="32"/>
      <c r="Y118" s="32" t="s">
        <v>58</v>
      </c>
      <c r="Z118" s="32"/>
      <c r="AA118" s="32"/>
      <c r="AB118" s="32"/>
      <c r="AC118" s="32"/>
      <c r="AD118" s="32"/>
      <c r="AE118" s="32"/>
      <c r="AF118" s="32"/>
      <c r="AG118" s="32"/>
      <c r="AH118" s="84"/>
      <c r="AI118" s="32"/>
      <c r="AJ118" s="32"/>
      <c r="AK118" s="34"/>
      <c r="AL118" s="34"/>
      <c r="AM118" s="34"/>
      <c r="AN118" s="34"/>
      <c r="AO118" s="30" t="s">
        <v>58</v>
      </c>
      <c r="AP118" s="34"/>
      <c r="AQ118" s="34"/>
      <c r="AR118" s="34"/>
      <c r="AS118" s="34"/>
      <c r="AT118" s="34"/>
      <c r="AU118" s="34"/>
      <c r="AV118" s="32" t="s">
        <v>58</v>
      </c>
      <c r="AW118" s="34"/>
      <c r="AX118" s="34"/>
      <c r="AY118" s="32"/>
      <c r="AZ118" s="34"/>
      <c r="BA118" s="34" t="s">
        <v>366</v>
      </c>
      <c r="BB118" s="55" t="str">
        <f>VLOOKUP($BA118,Listas!$L$2:$M$8,2,FALSE)</f>
        <v>ComTres</v>
      </c>
      <c r="BC118" s="34" t="s">
        <v>367</v>
      </c>
      <c r="BD118" s="34" t="s">
        <v>49</v>
      </c>
      <c r="BE118" s="34" t="s">
        <v>361</v>
      </c>
      <c r="BF118" s="34" t="str">
        <f>VLOOKUP($BE118,Listas!$AA$1:$AB$10,2,FALSE)</f>
        <v>DG</v>
      </c>
      <c r="BG118" s="34" t="s">
        <v>368</v>
      </c>
      <c r="BH118" s="39"/>
      <c r="BI118" s="39"/>
      <c r="BJ118" s="39"/>
      <c r="BK118" s="39"/>
      <c r="BL118" s="39"/>
      <c r="BM118" s="39"/>
      <c r="BN118" s="39"/>
      <c r="BO118" s="39"/>
      <c r="BP118" s="39"/>
      <c r="BQ118" s="39"/>
      <c r="BR118" s="39"/>
      <c r="BS118" s="39"/>
      <c r="BT118" s="39"/>
      <c r="BU118" s="39"/>
      <c r="BV118" s="39"/>
      <c r="BW118" s="39"/>
      <c r="BX118" s="39"/>
      <c r="BY118" s="39"/>
      <c r="BZ118" s="39"/>
      <c r="CA118" s="39"/>
    </row>
    <row r="119" spans="1:79" s="54" customFormat="1" ht="83.65" customHeight="1">
      <c r="A119" s="35"/>
      <c r="B119" s="63" t="s">
        <v>356</v>
      </c>
      <c r="C119" s="64" t="str">
        <f>VLOOKUP($B119,Listas!$A$2:$B$5,2,FALSE)</f>
        <v>PerCuatro</v>
      </c>
      <c r="D119" s="63" t="s">
        <v>357</v>
      </c>
      <c r="E119" s="64" t="str">
        <f>VLOOKUP($D119,Listas!$E$2:$F$11,2,FALSE)</f>
        <v>ObjDiez</v>
      </c>
      <c r="F119" s="204" t="s">
        <v>358</v>
      </c>
      <c r="G119" s="221" t="s">
        <v>313</v>
      </c>
      <c r="H119" s="165" t="s">
        <v>385</v>
      </c>
      <c r="I119" s="165" t="s">
        <v>360</v>
      </c>
      <c r="J119" s="165" t="s">
        <v>361</v>
      </c>
      <c r="K119" s="165" t="s">
        <v>449</v>
      </c>
      <c r="L119" s="165" t="s">
        <v>450</v>
      </c>
      <c r="M119" s="165" t="s">
        <v>451</v>
      </c>
      <c r="N119" s="144" t="s">
        <v>360</v>
      </c>
      <c r="O119" s="133"/>
      <c r="P119" s="151">
        <v>44576</v>
      </c>
      <c r="Q119" s="151">
        <v>44834</v>
      </c>
      <c r="R119" s="166">
        <v>4000000</v>
      </c>
      <c r="S119" s="34" t="s">
        <v>389</v>
      </c>
      <c r="T119" s="86">
        <v>10</v>
      </c>
      <c r="U119" s="32"/>
      <c r="V119" s="32"/>
      <c r="W119" s="32"/>
      <c r="X119" s="32"/>
      <c r="Y119" s="32"/>
      <c r="Z119" s="32" t="s">
        <v>58</v>
      </c>
      <c r="AA119" s="32"/>
      <c r="AB119" s="32"/>
      <c r="AC119" s="32"/>
      <c r="AD119" s="32"/>
      <c r="AE119" s="32"/>
      <c r="AF119" s="32"/>
      <c r="AG119" s="32"/>
      <c r="AH119" s="84"/>
      <c r="AI119" s="32"/>
      <c r="AJ119" s="32"/>
      <c r="AK119" s="34"/>
      <c r="AL119" s="34"/>
      <c r="AM119" s="34"/>
      <c r="AN119" s="34"/>
      <c r="AO119" s="30" t="s">
        <v>58</v>
      </c>
      <c r="AP119" s="34"/>
      <c r="AQ119" s="34"/>
      <c r="AR119" s="34"/>
      <c r="AS119" s="34"/>
      <c r="AT119" s="34"/>
      <c r="AU119" s="34"/>
      <c r="AV119" s="34"/>
      <c r="AW119" s="34"/>
      <c r="AX119" s="34"/>
      <c r="AY119" s="32"/>
      <c r="AZ119" s="34"/>
      <c r="BA119" s="34" t="s">
        <v>49</v>
      </c>
      <c r="BB119" s="55" t="str">
        <f>VLOOKUP($BA119,Listas!$L$2:$M$8,2,FALSE)</f>
        <v>NA</v>
      </c>
      <c r="BC119" s="34" t="s">
        <v>49</v>
      </c>
      <c r="BD119" s="34" t="s">
        <v>49</v>
      </c>
      <c r="BE119" s="34" t="s">
        <v>361</v>
      </c>
      <c r="BF119" s="34" t="str">
        <f>VLOOKUP($BE119,Listas!$AA$1:$AB$10,2,FALSE)</f>
        <v>DG</v>
      </c>
      <c r="BG119" s="34" t="s">
        <v>368</v>
      </c>
      <c r="BH119" s="39"/>
      <c r="BI119" s="39"/>
      <c r="BJ119" s="39"/>
      <c r="BK119" s="39"/>
      <c r="BL119" s="39"/>
      <c r="BM119" s="39"/>
      <c r="BN119" s="39"/>
      <c r="BO119" s="39"/>
      <c r="BP119" s="39"/>
      <c r="BQ119" s="39"/>
      <c r="BR119" s="39"/>
      <c r="BS119" s="39"/>
      <c r="BT119" s="39"/>
      <c r="BU119" s="39"/>
      <c r="BV119" s="39"/>
      <c r="BW119" s="39"/>
      <c r="BX119" s="39"/>
      <c r="BY119" s="39"/>
      <c r="BZ119" s="39"/>
      <c r="CA119" s="39"/>
    </row>
    <row r="120" spans="1:79" s="54" customFormat="1" ht="83.65" customHeight="1">
      <c r="A120" s="35"/>
      <c r="B120" s="87" t="s">
        <v>356</v>
      </c>
      <c r="C120" s="88" t="str">
        <f>VLOOKUP($B120,Listas!$A$2:$B$5,2,FALSE)</f>
        <v>PerCuatro</v>
      </c>
      <c r="D120" s="87" t="s">
        <v>357</v>
      </c>
      <c r="E120" s="88" t="str">
        <f>VLOOKUP($D120,Listas!$E$2:$F$11,2,FALSE)</f>
        <v>ObjDiez</v>
      </c>
      <c r="F120" s="222" t="s">
        <v>358</v>
      </c>
      <c r="G120" s="221" t="s">
        <v>313</v>
      </c>
      <c r="H120" s="165" t="s">
        <v>385</v>
      </c>
      <c r="I120" s="165" t="s">
        <v>360</v>
      </c>
      <c r="J120" s="165" t="s">
        <v>361</v>
      </c>
      <c r="K120" s="165" t="s">
        <v>449</v>
      </c>
      <c r="L120" s="165" t="s">
        <v>450</v>
      </c>
      <c r="M120" s="165" t="s">
        <v>451</v>
      </c>
      <c r="N120" s="144" t="s">
        <v>360</v>
      </c>
      <c r="O120" s="133"/>
      <c r="P120" s="151">
        <v>44576</v>
      </c>
      <c r="Q120" s="151">
        <v>44834</v>
      </c>
      <c r="R120" s="166">
        <v>4000000</v>
      </c>
      <c r="S120" s="34" t="s">
        <v>389</v>
      </c>
      <c r="T120" s="86">
        <v>10</v>
      </c>
      <c r="U120" s="32"/>
      <c r="V120" s="32"/>
      <c r="W120" s="32"/>
      <c r="X120" s="32"/>
      <c r="Y120" s="32"/>
      <c r="Z120" s="32" t="s">
        <v>58</v>
      </c>
      <c r="AA120" s="32"/>
      <c r="AB120" s="32"/>
      <c r="AC120" s="32"/>
      <c r="AD120" s="32"/>
      <c r="AE120" s="32"/>
      <c r="AF120" s="32"/>
      <c r="AG120" s="32"/>
      <c r="AH120" s="84"/>
      <c r="AI120" s="32"/>
      <c r="AJ120" s="32"/>
      <c r="AK120" s="34"/>
      <c r="AL120" s="34"/>
      <c r="AM120" s="34"/>
      <c r="AN120" s="34"/>
      <c r="AO120" s="30" t="s">
        <v>58</v>
      </c>
      <c r="AP120" s="34"/>
      <c r="AQ120" s="34"/>
      <c r="AR120" s="34"/>
      <c r="AS120" s="34"/>
      <c r="AT120" s="34"/>
      <c r="AU120" s="34"/>
      <c r="AV120" s="34"/>
      <c r="AW120" s="34"/>
      <c r="AX120" s="34"/>
      <c r="AY120" s="32"/>
      <c r="AZ120" s="34"/>
      <c r="BA120" s="34" t="s">
        <v>49</v>
      </c>
      <c r="BB120" s="55" t="str">
        <f>VLOOKUP($BA120,Listas!$L$2:$M$8,2,FALSE)</f>
        <v>NA</v>
      </c>
      <c r="BC120" s="34" t="s">
        <v>49</v>
      </c>
      <c r="BD120" s="34" t="s">
        <v>49</v>
      </c>
      <c r="BE120" s="34" t="s">
        <v>361</v>
      </c>
      <c r="BF120" s="34" t="str">
        <f>VLOOKUP($BE120,Listas!$AA$1:$AB$10,2,FALSE)</f>
        <v>DG</v>
      </c>
      <c r="BG120" s="34" t="s">
        <v>368</v>
      </c>
      <c r="BH120" s="39"/>
      <c r="BI120" s="39"/>
      <c r="BJ120" s="39"/>
      <c r="BK120" s="39"/>
      <c r="BL120" s="39"/>
      <c r="BM120" s="39"/>
      <c r="BN120" s="39"/>
      <c r="BO120" s="39"/>
      <c r="BP120" s="39"/>
      <c r="BQ120" s="39"/>
      <c r="BR120" s="39"/>
      <c r="BS120" s="39"/>
      <c r="BT120" s="39"/>
      <c r="BU120" s="39"/>
      <c r="BV120" s="39"/>
      <c r="BW120" s="39"/>
      <c r="BX120" s="39"/>
      <c r="BY120" s="39"/>
      <c r="BZ120" s="39"/>
      <c r="CA120" s="39"/>
    </row>
    <row r="121" spans="1:79" ht="83.65" customHeight="1">
      <c r="A121" s="35"/>
      <c r="B121" s="63" t="s">
        <v>46</v>
      </c>
      <c r="C121" s="64" t="str">
        <f>VLOOKUP($B121,Listas!$A$2:$B$5,2,FALSE)</f>
        <v>PerUno</v>
      </c>
      <c r="D121" s="63" t="s">
        <v>121</v>
      </c>
      <c r="E121" s="64" t="str">
        <f>VLOOKUP($D121,Listas!$E$2:$F$11,2,FALSE)</f>
        <v>ObjDos</v>
      </c>
      <c r="F121" s="204" t="s">
        <v>452</v>
      </c>
      <c r="G121" s="138" t="s">
        <v>49</v>
      </c>
      <c r="H121" s="137" t="s">
        <v>453</v>
      </c>
      <c r="I121" s="216" t="s">
        <v>454</v>
      </c>
      <c r="J121" s="126" t="s">
        <v>455</v>
      </c>
      <c r="K121" s="137" t="s">
        <v>456</v>
      </c>
      <c r="L121" s="137" t="s">
        <v>457</v>
      </c>
      <c r="M121" s="137" t="s">
        <v>458</v>
      </c>
      <c r="N121" s="127" t="s">
        <v>459</v>
      </c>
      <c r="O121" s="127"/>
      <c r="P121" s="170">
        <v>44652</v>
      </c>
      <c r="Q121" s="171">
        <v>44773</v>
      </c>
      <c r="R121" s="172"/>
      <c r="S121" s="73" t="s">
        <v>460</v>
      </c>
      <c r="T121" s="89">
        <v>60</v>
      </c>
      <c r="U121" s="33"/>
      <c r="V121" s="33"/>
      <c r="W121" s="33"/>
      <c r="X121" s="33"/>
      <c r="Y121" s="33"/>
      <c r="Z121" s="33"/>
      <c r="AA121" s="33"/>
      <c r="AB121" s="33"/>
      <c r="AC121" s="33"/>
      <c r="AD121" s="33"/>
      <c r="AE121" s="33"/>
      <c r="AF121" s="33"/>
      <c r="AG121" s="33"/>
      <c r="AH121" s="33" t="s">
        <v>461</v>
      </c>
      <c r="AI121" s="33"/>
      <c r="AJ121" s="33"/>
      <c r="AK121" s="33"/>
      <c r="AL121" s="32" t="s">
        <v>58</v>
      </c>
      <c r="AM121" s="33"/>
      <c r="AN121" s="57"/>
      <c r="AO121" s="57"/>
      <c r="AP121" s="57"/>
      <c r="AQ121" s="57"/>
      <c r="AR121" s="57"/>
      <c r="AS121" s="57"/>
      <c r="AT121" s="57"/>
      <c r="AU121" s="57"/>
      <c r="AV121" s="57"/>
      <c r="AW121" s="57"/>
      <c r="AX121" s="57"/>
      <c r="AY121" s="33"/>
      <c r="AZ121" s="57"/>
      <c r="BA121" s="34" t="s">
        <v>49</v>
      </c>
      <c r="BB121" s="55" t="str">
        <f>VLOOKUP($BA121,Listas!$L$2:$M$8,2,FALSE)</f>
        <v>NA</v>
      </c>
      <c r="BC121" s="34" t="s">
        <v>49</v>
      </c>
      <c r="BD121" s="34" t="s">
        <v>49</v>
      </c>
      <c r="BE121" s="34" t="s">
        <v>455</v>
      </c>
      <c r="BF121" s="34" t="str">
        <f>VLOOKUP($BE121,Listas!$AA$1:$AB$10,2,FALSE)</f>
        <v>OAPCR</v>
      </c>
      <c r="BG121" s="34" t="s">
        <v>462</v>
      </c>
    </row>
    <row r="122" spans="1:79" ht="83.65" customHeight="1">
      <c r="A122" s="35"/>
      <c r="B122" s="63" t="s">
        <v>46</v>
      </c>
      <c r="C122" s="64" t="str">
        <f>VLOOKUP($B122,Listas!$A$2:$B$5,2,FALSE)</f>
        <v>PerUno</v>
      </c>
      <c r="D122" s="63" t="s">
        <v>121</v>
      </c>
      <c r="E122" s="64" t="str">
        <f>VLOOKUP($D122,Listas!$E$2:$F$11,2,FALSE)</f>
        <v>ObjDos</v>
      </c>
      <c r="F122" s="204" t="s">
        <v>452</v>
      </c>
      <c r="G122" s="138" t="s">
        <v>49</v>
      </c>
      <c r="H122" s="137" t="s">
        <v>453</v>
      </c>
      <c r="I122" s="216" t="s">
        <v>454</v>
      </c>
      <c r="J122" s="126" t="s">
        <v>455</v>
      </c>
      <c r="K122" s="137" t="s">
        <v>463</v>
      </c>
      <c r="L122" s="137" t="s">
        <v>464</v>
      </c>
      <c r="M122" s="137" t="s">
        <v>465</v>
      </c>
      <c r="N122" s="127" t="s">
        <v>459</v>
      </c>
      <c r="O122" s="127"/>
      <c r="P122" s="170">
        <v>44743</v>
      </c>
      <c r="Q122" s="171">
        <v>44773</v>
      </c>
      <c r="R122" s="172"/>
      <c r="S122" s="73" t="s">
        <v>460</v>
      </c>
      <c r="T122" s="90">
        <v>40</v>
      </c>
      <c r="U122" s="33"/>
      <c r="V122" s="33"/>
      <c r="W122" s="33"/>
      <c r="X122" s="33"/>
      <c r="Y122" s="33"/>
      <c r="Z122" s="33"/>
      <c r="AA122" s="33"/>
      <c r="AB122" s="33"/>
      <c r="AC122" s="33"/>
      <c r="AD122" s="33"/>
      <c r="AE122" s="33"/>
      <c r="AF122" s="33"/>
      <c r="AG122" s="33"/>
      <c r="AH122" s="33" t="s">
        <v>58</v>
      </c>
      <c r="AI122" s="33"/>
      <c r="AJ122" s="33"/>
      <c r="AK122" s="33"/>
      <c r="AL122" s="32" t="s">
        <v>58</v>
      </c>
      <c r="AM122" s="33"/>
      <c r="AN122" s="57"/>
      <c r="AO122" s="57"/>
      <c r="AP122" s="57"/>
      <c r="AQ122" s="57"/>
      <c r="AR122" s="57"/>
      <c r="AS122" s="57"/>
      <c r="AT122" s="57"/>
      <c r="AU122" s="57"/>
      <c r="AV122" s="57"/>
      <c r="AW122" s="57"/>
      <c r="AX122" s="57"/>
      <c r="AY122" s="33"/>
      <c r="AZ122" s="57"/>
      <c r="BA122" s="34" t="s">
        <v>49</v>
      </c>
      <c r="BB122" s="55" t="str">
        <f>VLOOKUP($BA122,Listas!$L$2:$M$8,2,FALSE)</f>
        <v>NA</v>
      </c>
      <c r="BC122" s="34" t="s">
        <v>49</v>
      </c>
      <c r="BD122" s="34" t="s">
        <v>49</v>
      </c>
      <c r="BE122" s="34" t="s">
        <v>455</v>
      </c>
      <c r="BF122" s="34" t="str">
        <f>VLOOKUP($BE122,Listas!$AA$1:$AB$10,2,FALSE)</f>
        <v>OAPCR</v>
      </c>
      <c r="BG122" s="34" t="s">
        <v>466</v>
      </c>
    </row>
    <row r="123" spans="1:79" s="95" customFormat="1" ht="83.65" customHeight="1">
      <c r="A123" s="91"/>
      <c r="B123" s="77" t="s">
        <v>46</v>
      </c>
      <c r="C123" s="92" t="str">
        <f>VLOOKUP($B123,Listas!$A$2:$B$5,2,FALSE)</f>
        <v>PerUno</v>
      </c>
      <c r="D123" s="77" t="s">
        <v>47</v>
      </c>
      <c r="E123" s="92" t="str">
        <f>VLOOKUP($D123,Listas!$E$2:$F$11,2,FALSE)</f>
        <v>ObjUno</v>
      </c>
      <c r="F123" s="159" t="s">
        <v>48</v>
      </c>
      <c r="G123" s="126" t="s">
        <v>49</v>
      </c>
      <c r="H123" s="137" t="s">
        <v>467</v>
      </c>
      <c r="I123" s="216" t="s">
        <v>454</v>
      </c>
      <c r="J123" s="127" t="s">
        <v>455</v>
      </c>
      <c r="K123" s="205" t="s">
        <v>468</v>
      </c>
      <c r="L123" s="126" t="s">
        <v>469</v>
      </c>
      <c r="M123" s="126" t="s">
        <v>470</v>
      </c>
      <c r="N123" s="127" t="s">
        <v>471</v>
      </c>
      <c r="O123" s="127" t="s">
        <v>472</v>
      </c>
      <c r="P123" s="128">
        <v>44593</v>
      </c>
      <c r="Q123" s="173">
        <v>44910</v>
      </c>
      <c r="R123" s="131"/>
      <c r="S123" s="93"/>
      <c r="T123" s="94">
        <v>100</v>
      </c>
      <c r="U123" s="33" t="s">
        <v>58</v>
      </c>
      <c r="V123" s="33" t="s">
        <v>58</v>
      </c>
      <c r="W123" s="33" t="s">
        <v>58</v>
      </c>
      <c r="X123" s="33" t="s">
        <v>58</v>
      </c>
      <c r="Y123" s="33" t="s">
        <v>58</v>
      </c>
      <c r="Z123" s="33" t="s">
        <v>58</v>
      </c>
      <c r="AA123" s="33" t="s">
        <v>58</v>
      </c>
      <c r="AB123" s="33" t="s">
        <v>58</v>
      </c>
      <c r="AC123" s="33" t="s">
        <v>58</v>
      </c>
      <c r="AD123" s="33" t="s">
        <v>58</v>
      </c>
      <c r="AE123" s="33" t="s">
        <v>58</v>
      </c>
      <c r="AF123" s="33" t="s">
        <v>58</v>
      </c>
      <c r="AG123" s="33" t="s">
        <v>58</v>
      </c>
      <c r="AH123" s="33" t="s">
        <v>58</v>
      </c>
      <c r="AI123" s="33" t="s">
        <v>58</v>
      </c>
      <c r="AJ123" s="33" t="s">
        <v>58</v>
      </c>
      <c r="AK123" s="33" t="s">
        <v>58</v>
      </c>
      <c r="AL123" s="33" t="s">
        <v>58</v>
      </c>
      <c r="AM123" s="33" t="s">
        <v>58</v>
      </c>
      <c r="AN123" s="33"/>
      <c r="AO123" s="33"/>
      <c r="AP123" s="33"/>
      <c r="AQ123" s="33"/>
      <c r="AR123" s="33"/>
      <c r="AS123" s="33"/>
      <c r="AT123" s="33"/>
      <c r="AU123" s="33"/>
      <c r="AV123" s="33"/>
      <c r="AW123" s="33"/>
      <c r="AX123" s="33"/>
      <c r="AY123" s="33"/>
      <c r="AZ123" s="33"/>
      <c r="BA123" s="57" t="s">
        <v>49</v>
      </c>
      <c r="BB123" s="81" t="str">
        <f>VLOOKUP($BA123,Listas!$L$2:$M$8,2,FALSE)</f>
        <v>NA</v>
      </c>
      <c r="BC123" s="57" t="s">
        <v>49</v>
      </c>
      <c r="BD123" s="57" t="s">
        <v>49</v>
      </c>
      <c r="BE123" s="57" t="s">
        <v>455</v>
      </c>
      <c r="BF123" s="57" t="str">
        <f>VLOOKUP($BE123,Listas!$AA$1:$AB$10,2,FALSE)</f>
        <v>OAPCR</v>
      </c>
      <c r="BG123" s="57" t="s">
        <v>462</v>
      </c>
    </row>
    <row r="124" spans="1:79" ht="83.65" customHeight="1">
      <c r="A124" s="35"/>
      <c r="B124" s="63" t="s">
        <v>46</v>
      </c>
      <c r="C124" s="64" t="str">
        <f>VLOOKUP($B124,Listas!$A$2:$B$5,2,FALSE)</f>
        <v>PerUno</v>
      </c>
      <c r="D124" s="63" t="s">
        <v>121</v>
      </c>
      <c r="E124" s="64" t="str">
        <f>VLOOKUP($D124,Listas!$E$2:$F$11,2,FALSE)</f>
        <v>ObjDos</v>
      </c>
      <c r="F124" s="204" t="s">
        <v>452</v>
      </c>
      <c r="G124" s="138" t="s">
        <v>49</v>
      </c>
      <c r="H124" s="126" t="s">
        <v>473</v>
      </c>
      <c r="I124" s="216" t="s">
        <v>454</v>
      </c>
      <c r="J124" s="127" t="s">
        <v>455</v>
      </c>
      <c r="K124" s="126" t="s">
        <v>474</v>
      </c>
      <c r="L124" s="126" t="s">
        <v>475</v>
      </c>
      <c r="M124" s="126" t="s">
        <v>476</v>
      </c>
      <c r="N124" s="127" t="s">
        <v>477</v>
      </c>
      <c r="O124" s="127" t="s">
        <v>478</v>
      </c>
      <c r="P124" s="128">
        <v>44593</v>
      </c>
      <c r="Q124" s="173">
        <v>44742</v>
      </c>
      <c r="R124" s="164"/>
      <c r="S124" s="73"/>
      <c r="T124" s="94">
        <v>20</v>
      </c>
      <c r="U124" s="33"/>
      <c r="V124" s="33"/>
      <c r="W124" s="33"/>
      <c r="X124" s="33"/>
      <c r="Y124" s="33"/>
      <c r="Z124" s="33"/>
      <c r="AA124" s="33"/>
      <c r="AB124" s="33"/>
      <c r="AC124" s="33"/>
      <c r="AD124" s="33"/>
      <c r="AE124" s="33"/>
      <c r="AF124" s="33"/>
      <c r="AG124" s="33"/>
      <c r="AH124" s="33" t="s">
        <v>58</v>
      </c>
      <c r="AI124" s="33"/>
      <c r="AJ124" s="33"/>
      <c r="AK124" s="34"/>
      <c r="AL124" s="34"/>
      <c r="AM124" s="34"/>
      <c r="AN124" s="57"/>
      <c r="AO124" s="57"/>
      <c r="AP124" s="57"/>
      <c r="AQ124" s="57"/>
      <c r="AR124" s="57"/>
      <c r="AS124" s="57"/>
      <c r="AT124" s="57"/>
      <c r="AU124" s="57"/>
      <c r="AV124" s="57"/>
      <c r="AW124" s="57"/>
      <c r="AX124" s="57"/>
      <c r="AY124" s="33"/>
      <c r="AZ124" s="57"/>
      <c r="BA124" s="34" t="s">
        <v>49</v>
      </c>
      <c r="BB124" s="55" t="str">
        <f>VLOOKUP($BA124,Listas!$L$2:$M$8,2,FALSE)</f>
        <v>NA</v>
      </c>
      <c r="BC124" s="34" t="s">
        <v>49</v>
      </c>
      <c r="BD124" s="34" t="s">
        <v>49</v>
      </c>
      <c r="BE124" s="34" t="s">
        <v>455</v>
      </c>
      <c r="BF124" s="34" t="str">
        <f>VLOOKUP($BE124,Listas!$AA$1:$AB$10,2,FALSE)</f>
        <v>OAPCR</v>
      </c>
      <c r="BG124" s="34" t="s">
        <v>462</v>
      </c>
    </row>
    <row r="125" spans="1:79" ht="83.65" customHeight="1">
      <c r="A125" s="35"/>
      <c r="B125" s="63" t="s">
        <v>46</v>
      </c>
      <c r="C125" s="64" t="str">
        <f>VLOOKUP($B125,Listas!$A$2:$B$5,2,FALSE)</f>
        <v>PerUno</v>
      </c>
      <c r="D125" s="63" t="s">
        <v>121</v>
      </c>
      <c r="E125" s="64" t="str">
        <f>VLOOKUP($D125,Listas!$E$2:$F$11,2,FALSE)</f>
        <v>ObjDos</v>
      </c>
      <c r="F125" s="204" t="s">
        <v>452</v>
      </c>
      <c r="G125" s="138" t="s">
        <v>49</v>
      </c>
      <c r="H125" s="126" t="s">
        <v>473</v>
      </c>
      <c r="I125" s="216" t="s">
        <v>454</v>
      </c>
      <c r="J125" s="127" t="s">
        <v>455</v>
      </c>
      <c r="K125" s="126" t="s">
        <v>479</v>
      </c>
      <c r="L125" s="126" t="s">
        <v>479</v>
      </c>
      <c r="M125" s="126" t="s">
        <v>480</v>
      </c>
      <c r="N125" s="127" t="s">
        <v>477</v>
      </c>
      <c r="O125" s="127" t="s">
        <v>481</v>
      </c>
      <c r="P125" s="128">
        <v>44682</v>
      </c>
      <c r="Q125" s="173">
        <v>44742</v>
      </c>
      <c r="R125" s="164"/>
      <c r="S125" s="73"/>
      <c r="T125" s="94">
        <v>30</v>
      </c>
      <c r="U125" s="33"/>
      <c r="V125" s="33"/>
      <c r="W125" s="33"/>
      <c r="X125" s="33"/>
      <c r="Y125" s="33"/>
      <c r="Z125" s="33"/>
      <c r="AA125" s="33"/>
      <c r="AB125" s="33"/>
      <c r="AC125" s="33"/>
      <c r="AD125" s="33"/>
      <c r="AE125" s="33"/>
      <c r="AF125" s="33"/>
      <c r="AG125" s="33"/>
      <c r="AH125" s="33" t="s">
        <v>58</v>
      </c>
      <c r="AI125" s="33"/>
      <c r="AJ125" s="33"/>
      <c r="AK125" s="34"/>
      <c r="AL125" s="34"/>
      <c r="AM125" s="34"/>
      <c r="AN125" s="57"/>
      <c r="AO125" s="57"/>
      <c r="AP125" s="57"/>
      <c r="AQ125" s="57"/>
      <c r="AR125" s="57"/>
      <c r="AS125" s="57"/>
      <c r="AT125" s="57"/>
      <c r="AU125" s="57"/>
      <c r="AV125" s="57"/>
      <c r="AW125" s="57"/>
      <c r="AX125" s="57"/>
      <c r="AY125" s="33"/>
      <c r="AZ125" s="57"/>
      <c r="BA125" s="34" t="s">
        <v>49</v>
      </c>
      <c r="BB125" s="55" t="str">
        <f>VLOOKUP($BA125,Listas!$L$2:$M$8,2,FALSE)</f>
        <v>NA</v>
      </c>
      <c r="BC125" s="34" t="s">
        <v>49</v>
      </c>
      <c r="BD125" s="34" t="s">
        <v>49</v>
      </c>
      <c r="BE125" s="34" t="s">
        <v>455</v>
      </c>
      <c r="BF125" s="34" t="str">
        <f>VLOOKUP($BE125,Listas!$AA$1:$AB$10,2,FALSE)</f>
        <v>OAPCR</v>
      </c>
      <c r="BG125" s="34" t="s">
        <v>462</v>
      </c>
    </row>
    <row r="126" spans="1:79" ht="83.65" customHeight="1">
      <c r="A126" s="35"/>
      <c r="B126" s="63" t="s">
        <v>46</v>
      </c>
      <c r="C126" s="64" t="str">
        <f>VLOOKUP($B126,Listas!$A$2:$B$5,2,FALSE)</f>
        <v>PerUno</v>
      </c>
      <c r="D126" s="63" t="s">
        <v>121</v>
      </c>
      <c r="E126" s="64" t="str">
        <f>VLOOKUP($D126,Listas!$E$2:$F$11,2,FALSE)</f>
        <v>ObjDos</v>
      </c>
      <c r="F126" s="204" t="s">
        <v>452</v>
      </c>
      <c r="G126" s="138" t="s">
        <v>49</v>
      </c>
      <c r="H126" s="126" t="s">
        <v>473</v>
      </c>
      <c r="I126" s="216" t="s">
        <v>454</v>
      </c>
      <c r="J126" s="127" t="s">
        <v>455</v>
      </c>
      <c r="K126" s="159" t="s">
        <v>482</v>
      </c>
      <c r="L126" s="159" t="s">
        <v>483</v>
      </c>
      <c r="M126" s="126" t="s">
        <v>484</v>
      </c>
      <c r="N126" s="127" t="s">
        <v>477</v>
      </c>
      <c r="O126" s="127" t="s">
        <v>481</v>
      </c>
      <c r="P126" s="128">
        <v>44743</v>
      </c>
      <c r="Q126" s="173">
        <v>44910</v>
      </c>
      <c r="R126" s="164"/>
      <c r="S126" s="73"/>
      <c r="T126" s="94">
        <v>50</v>
      </c>
      <c r="U126" s="33"/>
      <c r="V126" s="33"/>
      <c r="W126" s="33"/>
      <c r="X126" s="33"/>
      <c r="Y126" s="33"/>
      <c r="Z126" s="33"/>
      <c r="AA126" s="33"/>
      <c r="AB126" s="33"/>
      <c r="AC126" s="33"/>
      <c r="AD126" s="33"/>
      <c r="AE126" s="33"/>
      <c r="AF126" s="33"/>
      <c r="AG126" s="33"/>
      <c r="AH126" s="33" t="s">
        <v>58</v>
      </c>
      <c r="AI126" s="33"/>
      <c r="AJ126" s="33"/>
      <c r="AK126" s="34"/>
      <c r="AL126" s="34"/>
      <c r="AM126" s="34"/>
      <c r="AN126" s="57"/>
      <c r="AO126" s="57"/>
      <c r="AP126" s="57"/>
      <c r="AQ126" s="57"/>
      <c r="AR126" s="57"/>
      <c r="AS126" s="57"/>
      <c r="AT126" s="57"/>
      <c r="AU126" s="57"/>
      <c r="AV126" s="57"/>
      <c r="AW126" s="57"/>
      <c r="AX126" s="57"/>
      <c r="AY126" s="33"/>
      <c r="AZ126" s="57"/>
      <c r="BA126" s="34" t="s">
        <v>49</v>
      </c>
      <c r="BB126" s="55" t="str">
        <f>VLOOKUP($BA126,Listas!$L$2:$M$8,2,FALSE)</f>
        <v>NA</v>
      </c>
      <c r="BC126" s="34" t="s">
        <v>49</v>
      </c>
      <c r="BD126" s="34" t="s">
        <v>49</v>
      </c>
      <c r="BE126" s="34" t="s">
        <v>455</v>
      </c>
      <c r="BF126" s="34" t="str">
        <f>VLOOKUP($BE126,Listas!$AA$1:$AB$10,2,FALSE)</f>
        <v>OAPCR</v>
      </c>
      <c r="BG126" s="34" t="s">
        <v>462</v>
      </c>
    </row>
    <row r="127" spans="1:79" ht="83.65" customHeight="1">
      <c r="A127" s="35"/>
      <c r="B127" s="63" t="s">
        <v>46</v>
      </c>
      <c r="C127" s="64" t="str">
        <f>VLOOKUP($B127,Listas!$A$2:$B$5,2,FALSE)</f>
        <v>PerUno</v>
      </c>
      <c r="D127" s="63" t="s">
        <v>47</v>
      </c>
      <c r="E127" s="64" t="str">
        <f>VLOOKUP($D127,Listas!$E$2:$F$11,2,FALSE)</f>
        <v>ObjUno</v>
      </c>
      <c r="F127" s="204" t="s">
        <v>48</v>
      </c>
      <c r="G127" s="138" t="s">
        <v>49</v>
      </c>
      <c r="H127" s="126" t="s">
        <v>485</v>
      </c>
      <c r="I127" s="216" t="s">
        <v>454</v>
      </c>
      <c r="J127" s="223" t="s">
        <v>455</v>
      </c>
      <c r="K127" s="137" t="s">
        <v>486</v>
      </c>
      <c r="L127" s="137" t="s">
        <v>487</v>
      </c>
      <c r="M127" s="150" t="s">
        <v>488</v>
      </c>
      <c r="N127" s="127" t="s">
        <v>477</v>
      </c>
      <c r="O127" s="127" t="s">
        <v>472</v>
      </c>
      <c r="P127" s="128">
        <v>44576</v>
      </c>
      <c r="Q127" s="173">
        <v>44910</v>
      </c>
      <c r="R127" s="131"/>
      <c r="S127" s="93"/>
      <c r="T127" s="94">
        <v>50</v>
      </c>
      <c r="U127" s="58"/>
      <c r="V127" s="58"/>
      <c r="W127" s="58"/>
      <c r="X127" s="58"/>
      <c r="Y127" s="58"/>
      <c r="Z127" s="58"/>
      <c r="AA127" s="58"/>
      <c r="AB127" s="58"/>
      <c r="AC127" s="58"/>
      <c r="AD127" s="58"/>
      <c r="AE127" s="58"/>
      <c r="AF127" s="58"/>
      <c r="AG127" s="58"/>
      <c r="AH127" s="58"/>
      <c r="AI127" s="58"/>
      <c r="AJ127" s="58"/>
      <c r="AK127" s="33"/>
      <c r="AL127" s="32" t="s">
        <v>58</v>
      </c>
      <c r="AM127" s="33"/>
      <c r="AN127" s="96"/>
      <c r="AO127" s="96"/>
      <c r="AP127" s="96"/>
      <c r="AQ127" s="96"/>
      <c r="AR127" s="96"/>
      <c r="AS127" s="96"/>
      <c r="AT127" s="96"/>
      <c r="AU127" s="96"/>
      <c r="AV127" s="96"/>
      <c r="AW127" s="96"/>
      <c r="AX127" s="96"/>
      <c r="AY127" s="58"/>
      <c r="AZ127" s="96"/>
      <c r="BA127" s="34" t="s">
        <v>49</v>
      </c>
      <c r="BB127" s="55" t="str">
        <f>VLOOKUP($BA127,Listas!$L$2:$M$8,2,FALSE)</f>
        <v>NA</v>
      </c>
      <c r="BC127" s="34" t="s">
        <v>49</v>
      </c>
      <c r="BD127" s="34" t="s">
        <v>49</v>
      </c>
      <c r="BE127" s="34" t="s">
        <v>455</v>
      </c>
      <c r="BF127" s="34" t="str">
        <f>VLOOKUP($BE127,Listas!$AA$1:$AB$10,2,FALSE)</f>
        <v>OAPCR</v>
      </c>
      <c r="BG127" s="34" t="s">
        <v>462</v>
      </c>
    </row>
    <row r="128" spans="1:79" ht="83.65" customHeight="1">
      <c r="A128" s="35"/>
      <c r="B128" s="63" t="s">
        <v>46</v>
      </c>
      <c r="C128" s="64" t="str">
        <f>VLOOKUP($B128,Listas!$A$2:$B$5,2,FALSE)</f>
        <v>PerUno</v>
      </c>
      <c r="D128" s="63" t="s">
        <v>47</v>
      </c>
      <c r="E128" s="64" t="str">
        <f>VLOOKUP($D128,Listas!$E$2:$F$11,2,FALSE)</f>
        <v>ObjUno</v>
      </c>
      <c r="F128" s="204" t="s">
        <v>48</v>
      </c>
      <c r="G128" s="138" t="s">
        <v>49</v>
      </c>
      <c r="H128" s="126" t="s">
        <v>485</v>
      </c>
      <c r="I128" s="216" t="s">
        <v>454</v>
      </c>
      <c r="J128" s="127" t="s">
        <v>455</v>
      </c>
      <c r="K128" s="137" t="s">
        <v>489</v>
      </c>
      <c r="L128" s="137" t="s">
        <v>490</v>
      </c>
      <c r="M128" s="126" t="s">
        <v>491</v>
      </c>
      <c r="N128" s="127" t="s">
        <v>477</v>
      </c>
      <c r="O128" s="127" t="s">
        <v>472</v>
      </c>
      <c r="P128" s="128">
        <v>44593</v>
      </c>
      <c r="Q128" s="173">
        <v>44910</v>
      </c>
      <c r="R128" s="164"/>
      <c r="S128" s="93" t="s">
        <v>460</v>
      </c>
      <c r="T128" s="33">
        <v>50</v>
      </c>
      <c r="U128" s="33"/>
      <c r="V128" s="33"/>
      <c r="W128" s="33"/>
      <c r="X128" s="33"/>
      <c r="Y128" s="33"/>
      <c r="Z128" s="33" t="s">
        <v>58</v>
      </c>
      <c r="AA128" s="33"/>
      <c r="AB128" s="33"/>
      <c r="AC128" s="33"/>
      <c r="AD128" s="33" t="s">
        <v>58</v>
      </c>
      <c r="AE128" s="33"/>
      <c r="AF128" s="33"/>
      <c r="AG128" s="33"/>
      <c r="AH128" s="33" t="s">
        <v>58</v>
      </c>
      <c r="AI128" s="33"/>
      <c r="AJ128" s="33"/>
      <c r="AK128" s="34"/>
      <c r="AL128" s="34"/>
      <c r="AM128" s="34"/>
      <c r="AN128" s="57"/>
      <c r="AO128" s="57"/>
      <c r="AP128" s="57"/>
      <c r="AQ128" s="57"/>
      <c r="AR128" s="57"/>
      <c r="AS128" s="57"/>
      <c r="AT128" s="57"/>
      <c r="AU128" s="57"/>
      <c r="AV128" s="57"/>
      <c r="AW128" s="57"/>
      <c r="AX128" s="57"/>
      <c r="AY128" s="33"/>
      <c r="AZ128" s="57"/>
      <c r="BA128" s="34" t="s">
        <v>49</v>
      </c>
      <c r="BB128" s="55" t="str">
        <f>VLOOKUP($BA128,Listas!$L$2:$M$8,2,FALSE)</f>
        <v>NA</v>
      </c>
      <c r="BC128" s="34" t="s">
        <v>49</v>
      </c>
      <c r="BD128" s="34" t="s">
        <v>49</v>
      </c>
      <c r="BE128" s="34" t="s">
        <v>455</v>
      </c>
      <c r="BF128" s="34" t="str">
        <f>VLOOKUP($BE128,Listas!$AA$1:$AB$10,2,FALSE)</f>
        <v>OAPCR</v>
      </c>
      <c r="BG128" s="34" t="s">
        <v>462</v>
      </c>
    </row>
    <row r="129" spans="1:79" ht="133.5" customHeight="1">
      <c r="A129" s="35"/>
      <c r="B129" s="63" t="s">
        <v>46</v>
      </c>
      <c r="C129" s="64" t="str">
        <f>VLOOKUP($B129,Listas!$A$2:$B$5,2,FALSE)</f>
        <v>PerUno</v>
      </c>
      <c r="D129" s="63" t="s">
        <v>121</v>
      </c>
      <c r="E129" s="64" t="str">
        <f>VLOOKUP($D129,Listas!$E$2:$F$11,2,FALSE)</f>
        <v>ObjDos</v>
      </c>
      <c r="F129" s="204" t="s">
        <v>452</v>
      </c>
      <c r="G129" s="138" t="s">
        <v>49</v>
      </c>
      <c r="H129" s="126" t="s">
        <v>492</v>
      </c>
      <c r="I129" s="216" t="s">
        <v>454</v>
      </c>
      <c r="J129" s="127" t="s">
        <v>455</v>
      </c>
      <c r="K129" s="205" t="s">
        <v>493</v>
      </c>
      <c r="L129" s="137" t="s">
        <v>494</v>
      </c>
      <c r="M129" s="150" t="s">
        <v>495</v>
      </c>
      <c r="N129" s="127" t="s">
        <v>496</v>
      </c>
      <c r="O129" s="127" t="s">
        <v>472</v>
      </c>
      <c r="P129" s="128">
        <v>44593</v>
      </c>
      <c r="Q129" s="173">
        <v>44742</v>
      </c>
      <c r="R129" s="164"/>
      <c r="S129" s="93"/>
      <c r="T129" s="33">
        <v>50</v>
      </c>
      <c r="U129" s="33"/>
      <c r="V129" s="33"/>
      <c r="W129" s="33"/>
      <c r="X129" s="33"/>
      <c r="Y129" s="33"/>
      <c r="Z129" s="33"/>
      <c r="AA129" s="33"/>
      <c r="AB129" s="33"/>
      <c r="AC129" s="33"/>
      <c r="AD129" s="33"/>
      <c r="AE129" s="33"/>
      <c r="AF129" s="33"/>
      <c r="AG129" s="33"/>
      <c r="AH129" s="33"/>
      <c r="AI129" s="33"/>
      <c r="AJ129" s="33"/>
      <c r="AK129" s="33"/>
      <c r="AL129" s="32" t="s">
        <v>58</v>
      </c>
      <c r="AM129" s="33"/>
      <c r="AN129" s="57"/>
      <c r="AO129" s="57"/>
      <c r="AP129" s="57"/>
      <c r="AQ129" s="57"/>
      <c r="AR129" s="57"/>
      <c r="AS129" s="57"/>
      <c r="AT129" s="57"/>
      <c r="AU129" s="57"/>
      <c r="AV129" s="57"/>
      <c r="AW129" s="57"/>
      <c r="AX129" s="57"/>
      <c r="AY129" s="33"/>
      <c r="AZ129" s="57"/>
      <c r="BA129" s="34" t="s">
        <v>366</v>
      </c>
      <c r="BB129" s="55" t="str">
        <f>VLOOKUP($BA129,Listas!$L$2:$M$8,2,FALSE)</f>
        <v>ComTres</v>
      </c>
      <c r="BC129" s="34" t="s">
        <v>497</v>
      </c>
      <c r="BD129" s="34" t="s">
        <v>49</v>
      </c>
      <c r="BE129" s="34" t="s">
        <v>455</v>
      </c>
      <c r="BF129" s="34" t="str">
        <f>VLOOKUP($BE129,Listas!$AA$1:$AB$10,2,FALSE)</f>
        <v>OAPCR</v>
      </c>
      <c r="BG129" s="34" t="s">
        <v>466</v>
      </c>
    </row>
    <row r="130" spans="1:79" ht="117.75" customHeight="1">
      <c r="A130" s="35"/>
      <c r="B130" s="63" t="s">
        <v>46</v>
      </c>
      <c r="C130" s="64" t="str">
        <f>VLOOKUP($B130,Listas!$A$2:$B$5,2,FALSE)</f>
        <v>PerUno</v>
      </c>
      <c r="D130" s="63" t="s">
        <v>121</v>
      </c>
      <c r="E130" s="64" t="str">
        <f>VLOOKUP($D130,Listas!$E$2:$F$11,2,FALSE)</f>
        <v>ObjDos</v>
      </c>
      <c r="F130" s="204" t="s">
        <v>452</v>
      </c>
      <c r="G130" s="138" t="s">
        <v>49</v>
      </c>
      <c r="H130" s="126" t="s">
        <v>492</v>
      </c>
      <c r="I130" s="216" t="s">
        <v>454</v>
      </c>
      <c r="J130" s="127" t="s">
        <v>455</v>
      </c>
      <c r="K130" s="126" t="s">
        <v>498</v>
      </c>
      <c r="L130" s="174" t="s">
        <v>499</v>
      </c>
      <c r="M130" s="126" t="s">
        <v>500</v>
      </c>
      <c r="N130" s="127" t="s">
        <v>496</v>
      </c>
      <c r="O130" s="127"/>
      <c r="P130" s="128">
        <v>44743</v>
      </c>
      <c r="Q130" s="173">
        <v>44910</v>
      </c>
      <c r="R130" s="164"/>
      <c r="S130" s="73"/>
      <c r="T130" s="33">
        <v>50</v>
      </c>
      <c r="U130" s="33" t="s">
        <v>58</v>
      </c>
      <c r="V130" s="33"/>
      <c r="W130" s="33"/>
      <c r="X130" s="33"/>
      <c r="Y130" s="33"/>
      <c r="Z130" s="33"/>
      <c r="AA130" s="33"/>
      <c r="AB130" s="33"/>
      <c r="AC130" s="33"/>
      <c r="AD130" s="33"/>
      <c r="AE130" s="33"/>
      <c r="AF130" s="33"/>
      <c r="AG130" s="33"/>
      <c r="AH130" s="33"/>
      <c r="AI130" s="33"/>
      <c r="AJ130" s="33"/>
      <c r="AK130" s="34"/>
      <c r="AL130" s="34"/>
      <c r="AM130" s="34"/>
      <c r="AN130" s="57"/>
      <c r="AO130" s="33"/>
      <c r="AP130" s="57"/>
      <c r="AQ130" s="57"/>
      <c r="AR130" s="57"/>
      <c r="AS130" s="57"/>
      <c r="AT130" s="57"/>
      <c r="AU130" s="57"/>
      <c r="AV130" s="57"/>
      <c r="AW130" s="57"/>
      <c r="AX130" s="57"/>
      <c r="AY130" s="33"/>
      <c r="AZ130" s="57"/>
      <c r="BA130" s="34" t="s">
        <v>49</v>
      </c>
      <c r="BB130" s="55" t="str">
        <f>VLOOKUP($BA130,Listas!$L$2:$M$8,2,FALSE)</f>
        <v>NA</v>
      </c>
      <c r="BC130" s="34" t="s">
        <v>49</v>
      </c>
      <c r="BD130" s="34" t="s">
        <v>49</v>
      </c>
      <c r="BE130" s="34" t="s">
        <v>455</v>
      </c>
      <c r="BF130" s="34" t="str">
        <f>VLOOKUP($BE130,Listas!$AA$1:$AB$10,2,FALSE)</f>
        <v>OAPCR</v>
      </c>
      <c r="BG130" s="34" t="s">
        <v>466</v>
      </c>
    </row>
    <row r="131" spans="1:79" ht="83.65" customHeight="1">
      <c r="A131" s="35"/>
      <c r="B131" s="63" t="s">
        <v>46</v>
      </c>
      <c r="C131" s="64" t="str">
        <f>VLOOKUP($B131,Listas!$A$2:$B$5,2,FALSE)</f>
        <v>PerUno</v>
      </c>
      <c r="D131" s="63" t="s">
        <v>121</v>
      </c>
      <c r="E131" s="64" t="str">
        <f>VLOOKUP($D131,Listas!$E$2:$F$11,2,FALSE)</f>
        <v>ObjDos</v>
      </c>
      <c r="F131" s="204" t="s">
        <v>122</v>
      </c>
      <c r="G131" s="138" t="s">
        <v>49</v>
      </c>
      <c r="H131" s="126" t="s">
        <v>501</v>
      </c>
      <c r="I131" s="216" t="s">
        <v>454</v>
      </c>
      <c r="J131" s="127" t="s">
        <v>455</v>
      </c>
      <c r="K131" s="126" t="s">
        <v>502</v>
      </c>
      <c r="L131" s="126" t="s">
        <v>503</v>
      </c>
      <c r="M131" s="126" t="s">
        <v>504</v>
      </c>
      <c r="N131" s="127" t="s">
        <v>505</v>
      </c>
      <c r="O131" s="127"/>
      <c r="P131" s="128">
        <v>44576</v>
      </c>
      <c r="Q131" s="173">
        <v>44712</v>
      </c>
      <c r="R131" s="164">
        <v>86494714</v>
      </c>
      <c r="S131" s="73"/>
      <c r="T131" s="33">
        <v>100</v>
      </c>
      <c r="U131" s="33"/>
      <c r="V131" s="33"/>
      <c r="W131" s="33"/>
      <c r="X131" s="33"/>
      <c r="Y131" s="33"/>
      <c r="Z131" s="33"/>
      <c r="AA131" s="33"/>
      <c r="AB131" s="33"/>
      <c r="AC131" s="33"/>
      <c r="AD131" s="33"/>
      <c r="AE131" s="33"/>
      <c r="AF131" s="33"/>
      <c r="AG131" s="33"/>
      <c r="AH131" s="33"/>
      <c r="AI131" s="33"/>
      <c r="AJ131" s="33"/>
      <c r="AK131" s="34"/>
      <c r="AL131" s="34"/>
      <c r="AM131" s="34"/>
      <c r="AN131" s="57"/>
      <c r="AO131" s="30" t="s">
        <v>58</v>
      </c>
      <c r="AP131" s="57"/>
      <c r="AQ131" s="57"/>
      <c r="AR131" s="57"/>
      <c r="AS131" s="57"/>
      <c r="AT131" s="57"/>
      <c r="AU131" s="57"/>
      <c r="AV131" s="57"/>
      <c r="AW131" s="57"/>
      <c r="AX131" s="57"/>
      <c r="AY131" s="33"/>
      <c r="AZ131" s="57"/>
      <c r="BA131" s="34" t="s">
        <v>49</v>
      </c>
      <c r="BB131" s="55" t="str">
        <f>VLOOKUP($BA131,Listas!$L$2:$M$8,2,FALSE)</f>
        <v>NA</v>
      </c>
      <c r="BC131" s="34" t="s">
        <v>49</v>
      </c>
      <c r="BD131" s="34" t="s">
        <v>49</v>
      </c>
      <c r="BE131" s="34" t="s">
        <v>455</v>
      </c>
      <c r="BF131" s="34" t="str">
        <f>VLOOKUP($BE131,Listas!$AA$1:$AB$10,2,FALSE)</f>
        <v>OAPCR</v>
      </c>
      <c r="BG131" s="34" t="s">
        <v>466</v>
      </c>
    </row>
    <row r="132" spans="1:79" ht="83.65" customHeight="1">
      <c r="A132" s="35"/>
      <c r="B132" s="63" t="s">
        <v>506</v>
      </c>
      <c r="C132" s="64" t="str">
        <f>VLOOKUP($B132,Listas!$A$2:$B$5,2,FALSE)</f>
        <v>PerTres</v>
      </c>
      <c r="D132" s="63" t="s">
        <v>507</v>
      </c>
      <c r="E132" s="64" t="str">
        <f>VLOOKUP($D132,Listas!$E$2:$F$11,2,FALSE)</f>
        <v>ObjNueve</v>
      </c>
      <c r="F132" s="204" t="s">
        <v>508</v>
      </c>
      <c r="G132" s="138" t="s">
        <v>49</v>
      </c>
      <c r="H132" s="126" t="s">
        <v>509</v>
      </c>
      <c r="I132" s="216" t="s">
        <v>454</v>
      </c>
      <c r="J132" s="127" t="s">
        <v>455</v>
      </c>
      <c r="K132" s="126" t="s">
        <v>510</v>
      </c>
      <c r="L132" s="126" t="s">
        <v>511</v>
      </c>
      <c r="M132" s="126" t="s">
        <v>512</v>
      </c>
      <c r="N132" s="127" t="s">
        <v>513</v>
      </c>
      <c r="O132" s="127" t="s">
        <v>514</v>
      </c>
      <c r="P132" s="128">
        <v>44576</v>
      </c>
      <c r="Q132" s="173">
        <v>44742</v>
      </c>
      <c r="R132" s="164">
        <v>41247061</v>
      </c>
      <c r="S132" s="73"/>
      <c r="T132" s="33">
        <v>50</v>
      </c>
      <c r="U132" s="33"/>
      <c r="V132" s="33"/>
      <c r="W132" s="33"/>
      <c r="X132" s="33"/>
      <c r="Y132" s="33"/>
      <c r="Z132" s="33"/>
      <c r="AA132" s="33"/>
      <c r="AB132" s="33"/>
      <c r="AC132" s="33"/>
      <c r="AD132" s="33"/>
      <c r="AE132" s="33"/>
      <c r="AF132" s="33"/>
      <c r="AG132" s="33"/>
      <c r="AH132" s="33"/>
      <c r="AI132" s="33"/>
      <c r="AJ132" s="33" t="s">
        <v>58</v>
      </c>
      <c r="AK132" s="34"/>
      <c r="AL132" s="34"/>
      <c r="AM132" s="34"/>
      <c r="AN132" s="57"/>
      <c r="AO132" s="30" t="s">
        <v>58</v>
      </c>
      <c r="AP132" s="57"/>
      <c r="AQ132" s="57"/>
      <c r="AR132" s="57"/>
      <c r="AS132" s="57"/>
      <c r="AT132" s="57"/>
      <c r="AU132" s="57"/>
      <c r="AV132" s="57"/>
      <c r="AW132" s="57"/>
      <c r="AX132" s="57"/>
      <c r="AY132" s="33"/>
      <c r="AZ132" s="57"/>
      <c r="BA132" s="34" t="s">
        <v>49</v>
      </c>
      <c r="BB132" s="55" t="str">
        <f>VLOOKUP($BA132,Listas!$L$2:$M$8,2,FALSE)</f>
        <v>NA</v>
      </c>
      <c r="BC132" s="34" t="s">
        <v>49</v>
      </c>
      <c r="BD132" s="34" t="s">
        <v>49</v>
      </c>
      <c r="BE132" s="34" t="s">
        <v>455</v>
      </c>
      <c r="BF132" s="34" t="str">
        <f>VLOOKUP($BE132,Listas!$AA$1:$AB$10,2,FALSE)</f>
        <v>OAPCR</v>
      </c>
      <c r="BG132" s="34" t="s">
        <v>466</v>
      </c>
    </row>
    <row r="133" spans="1:79" ht="83.65" customHeight="1">
      <c r="A133" s="35"/>
      <c r="B133" s="63" t="s">
        <v>506</v>
      </c>
      <c r="C133" s="64" t="str">
        <f>VLOOKUP($B133,Listas!$A$2:$B$5,2,FALSE)</f>
        <v>PerTres</v>
      </c>
      <c r="D133" s="63" t="s">
        <v>507</v>
      </c>
      <c r="E133" s="64" t="str">
        <f>VLOOKUP($D133,Listas!$E$2:$F$11,2,FALSE)</f>
        <v>ObjNueve</v>
      </c>
      <c r="F133" s="204" t="s">
        <v>508</v>
      </c>
      <c r="G133" s="138" t="s">
        <v>49</v>
      </c>
      <c r="H133" s="126" t="s">
        <v>509</v>
      </c>
      <c r="I133" s="216" t="s">
        <v>454</v>
      </c>
      <c r="J133" s="127" t="s">
        <v>455</v>
      </c>
      <c r="K133" s="126" t="s">
        <v>515</v>
      </c>
      <c r="L133" s="126" t="s">
        <v>516</v>
      </c>
      <c r="M133" s="126" t="s">
        <v>517</v>
      </c>
      <c r="N133" s="127" t="s">
        <v>513</v>
      </c>
      <c r="O133" s="127" t="s">
        <v>514</v>
      </c>
      <c r="P133" s="128">
        <v>44743</v>
      </c>
      <c r="Q133" s="173">
        <v>44804</v>
      </c>
      <c r="R133" s="164">
        <v>41247061</v>
      </c>
      <c r="S133" s="73"/>
      <c r="T133" s="33">
        <v>50</v>
      </c>
      <c r="U133" s="33"/>
      <c r="V133" s="33"/>
      <c r="W133" s="33"/>
      <c r="X133" s="33"/>
      <c r="Y133" s="33"/>
      <c r="Z133" s="33"/>
      <c r="AA133" s="33"/>
      <c r="AB133" s="33"/>
      <c r="AC133" s="33"/>
      <c r="AD133" s="33"/>
      <c r="AE133" s="33"/>
      <c r="AF133" s="33"/>
      <c r="AG133" s="33"/>
      <c r="AH133" s="33"/>
      <c r="AI133" s="33"/>
      <c r="AJ133" s="33" t="s">
        <v>58</v>
      </c>
      <c r="AK133" s="34"/>
      <c r="AL133" s="34"/>
      <c r="AM133" s="34"/>
      <c r="AN133" s="57"/>
      <c r="AO133" s="30" t="s">
        <v>58</v>
      </c>
      <c r="AP133" s="57"/>
      <c r="AQ133" s="57"/>
      <c r="AR133" s="57"/>
      <c r="AS133" s="57"/>
      <c r="AT133" s="57"/>
      <c r="AU133" s="57"/>
      <c r="AV133" s="57"/>
      <c r="AW133" s="57"/>
      <c r="AX133" s="57"/>
      <c r="AY133" s="33"/>
      <c r="AZ133" s="57"/>
      <c r="BA133" s="34" t="s">
        <v>49</v>
      </c>
      <c r="BB133" s="55" t="str">
        <f>VLOOKUP($BA133,Listas!$L$2:$M$8,2,FALSE)</f>
        <v>NA</v>
      </c>
      <c r="BC133" s="34" t="s">
        <v>49</v>
      </c>
      <c r="BD133" s="34" t="s">
        <v>49</v>
      </c>
      <c r="BE133" s="34" t="s">
        <v>455</v>
      </c>
      <c r="BF133" s="34" t="str">
        <f>VLOOKUP($BE133,Listas!$AA$1:$AB$10,2,FALSE)</f>
        <v>OAPCR</v>
      </c>
      <c r="BG133" s="34" t="s">
        <v>466</v>
      </c>
    </row>
    <row r="134" spans="1:79" ht="83.65" customHeight="1">
      <c r="A134" s="35"/>
      <c r="B134" s="63" t="s">
        <v>46</v>
      </c>
      <c r="C134" s="64" t="str">
        <f>VLOOKUP($B134,Listas!$A$2:$B$5,2,FALSE)</f>
        <v>PerUno</v>
      </c>
      <c r="D134" s="63" t="s">
        <v>121</v>
      </c>
      <c r="E134" s="64" t="str">
        <f>VLOOKUP($D134,Listas!$E$2:$F$11,2,FALSE)</f>
        <v>ObjDos</v>
      </c>
      <c r="F134" s="204" t="s">
        <v>452</v>
      </c>
      <c r="G134" s="138" t="s">
        <v>49</v>
      </c>
      <c r="H134" s="126" t="s">
        <v>518</v>
      </c>
      <c r="I134" s="216" t="s">
        <v>454</v>
      </c>
      <c r="J134" s="127" t="s">
        <v>455</v>
      </c>
      <c r="K134" s="126" t="s">
        <v>519</v>
      </c>
      <c r="L134" s="126" t="s">
        <v>519</v>
      </c>
      <c r="M134" s="126" t="s">
        <v>520</v>
      </c>
      <c r="N134" s="127" t="s">
        <v>521</v>
      </c>
      <c r="O134" s="127" t="s">
        <v>522</v>
      </c>
      <c r="P134" s="128">
        <v>44593</v>
      </c>
      <c r="Q134" s="128">
        <v>44773</v>
      </c>
      <c r="R134" s="175"/>
      <c r="S134" s="57"/>
      <c r="T134" s="33">
        <v>100</v>
      </c>
      <c r="U134" s="33"/>
      <c r="V134" s="33"/>
      <c r="W134" s="33"/>
      <c r="X134" s="33"/>
      <c r="Y134" s="33"/>
      <c r="Z134" s="33"/>
      <c r="AA134" s="33"/>
      <c r="AB134" s="33"/>
      <c r="AC134" s="33"/>
      <c r="AD134" s="33"/>
      <c r="AE134" s="33"/>
      <c r="AF134" s="33"/>
      <c r="AG134" s="33"/>
      <c r="AH134" s="33"/>
      <c r="AI134" s="33"/>
      <c r="AJ134" s="33"/>
      <c r="AK134" s="33"/>
      <c r="AL134" s="32" t="s">
        <v>58</v>
      </c>
      <c r="AM134" s="33"/>
      <c r="AN134" s="57"/>
      <c r="AO134" s="33"/>
      <c r="AP134" s="57"/>
      <c r="AQ134" s="57"/>
      <c r="AR134" s="57"/>
      <c r="AS134" s="57"/>
      <c r="AT134" s="57"/>
      <c r="AU134" s="57"/>
      <c r="AV134" s="57"/>
      <c r="AW134" s="57"/>
      <c r="AX134" s="57"/>
      <c r="AY134" s="33"/>
      <c r="AZ134" s="57"/>
      <c r="BA134" s="34" t="s">
        <v>49</v>
      </c>
      <c r="BB134" s="55" t="str">
        <f>VLOOKUP($BA134,Listas!$L$2:$M$8,2,FALSE)</f>
        <v>NA</v>
      </c>
      <c r="BC134" s="34" t="s">
        <v>49</v>
      </c>
      <c r="BD134" s="34" t="s">
        <v>49</v>
      </c>
      <c r="BE134" s="34" t="s">
        <v>455</v>
      </c>
      <c r="BF134" s="34" t="str">
        <f>VLOOKUP($BE134,Listas!$AA$1:$AB$10,2,FALSE)</f>
        <v>OAPCR</v>
      </c>
      <c r="BG134" s="34" t="s">
        <v>466</v>
      </c>
    </row>
    <row r="135" spans="1:79" ht="102.75" customHeight="1">
      <c r="A135" s="35"/>
      <c r="B135" s="63" t="s">
        <v>46</v>
      </c>
      <c r="C135" s="64" t="str">
        <f>VLOOKUP($B135,Listas!$A$2:$B$5,2,FALSE)</f>
        <v>PerUno</v>
      </c>
      <c r="D135" s="63" t="s">
        <v>47</v>
      </c>
      <c r="E135" s="64" t="str">
        <f>VLOOKUP($D135,Listas!$E$2:$F$11,2,FALSE)</f>
        <v>ObjUno</v>
      </c>
      <c r="F135" s="204" t="s">
        <v>48</v>
      </c>
      <c r="G135" s="138" t="s">
        <v>49</v>
      </c>
      <c r="H135" s="126" t="s">
        <v>523</v>
      </c>
      <c r="I135" s="216" t="s">
        <v>454</v>
      </c>
      <c r="J135" s="127" t="s">
        <v>455</v>
      </c>
      <c r="K135" s="126" t="s">
        <v>524</v>
      </c>
      <c r="L135" s="126" t="s">
        <v>525</v>
      </c>
      <c r="M135" s="126" t="s">
        <v>526</v>
      </c>
      <c r="N135" s="127" t="s">
        <v>365</v>
      </c>
      <c r="O135" s="127" t="s">
        <v>527</v>
      </c>
      <c r="P135" s="128">
        <v>44562</v>
      </c>
      <c r="Q135" s="128">
        <v>44895</v>
      </c>
      <c r="R135" s="164"/>
      <c r="S135" s="57"/>
      <c r="T135" s="33">
        <v>25</v>
      </c>
      <c r="U135" s="33"/>
      <c r="V135" s="33"/>
      <c r="W135" s="33"/>
      <c r="X135" s="33"/>
      <c r="Y135" s="33" t="s">
        <v>58</v>
      </c>
      <c r="Z135" s="33"/>
      <c r="AA135" s="33"/>
      <c r="AB135" s="33"/>
      <c r="AC135" s="33"/>
      <c r="AD135" s="33"/>
      <c r="AE135" s="33"/>
      <c r="AF135" s="33" t="s">
        <v>58</v>
      </c>
      <c r="AG135" s="33"/>
      <c r="AH135" s="33"/>
      <c r="AI135" s="33"/>
      <c r="AJ135" s="33"/>
      <c r="AK135" s="34"/>
      <c r="AL135" s="34"/>
      <c r="AM135" s="34"/>
      <c r="AN135" s="57"/>
      <c r="AO135" s="33"/>
      <c r="AP135" s="57"/>
      <c r="AQ135" s="57"/>
      <c r="AR135" s="57"/>
      <c r="AS135" s="57"/>
      <c r="AT135" s="57"/>
      <c r="AU135" s="57"/>
      <c r="AV135" s="57"/>
      <c r="AW135" s="57"/>
      <c r="AX135" s="57"/>
      <c r="AY135" s="33"/>
      <c r="AZ135" s="57"/>
      <c r="BA135" s="34" t="s">
        <v>528</v>
      </c>
      <c r="BB135" s="55" t="str">
        <f>VLOOKUP($BA135,Listas!$L$2:$M$8,2,FALSE)</f>
        <v>ComUno</v>
      </c>
      <c r="BC135" s="34" t="s">
        <v>529</v>
      </c>
      <c r="BD135" s="34" t="s">
        <v>49</v>
      </c>
      <c r="BE135" s="34" t="s">
        <v>455</v>
      </c>
      <c r="BF135" s="34" t="str">
        <f>VLOOKUP($BE135,Listas!$AA$1:$AB$10,2,FALSE)</f>
        <v>OAPCR</v>
      </c>
      <c r="BG135" s="34" t="s">
        <v>466</v>
      </c>
    </row>
    <row r="136" spans="1:79" ht="83.65" customHeight="1">
      <c r="A136" s="35"/>
      <c r="B136" s="63" t="s">
        <v>46</v>
      </c>
      <c r="C136" s="64" t="str">
        <f>VLOOKUP($B136,Listas!$A$2:$B$5,2,FALSE)</f>
        <v>PerUno</v>
      </c>
      <c r="D136" s="63" t="s">
        <v>47</v>
      </c>
      <c r="E136" s="64" t="str">
        <f>VLOOKUP($D136,Listas!$E$2:$F$11,2,FALSE)</f>
        <v>ObjUno</v>
      </c>
      <c r="F136" s="204" t="s">
        <v>48</v>
      </c>
      <c r="G136" s="138" t="s">
        <v>49</v>
      </c>
      <c r="H136" s="126" t="s">
        <v>523</v>
      </c>
      <c r="I136" s="216" t="s">
        <v>454</v>
      </c>
      <c r="J136" s="127" t="s">
        <v>455</v>
      </c>
      <c r="K136" s="126" t="s">
        <v>530</v>
      </c>
      <c r="L136" s="126" t="s">
        <v>531</v>
      </c>
      <c r="M136" s="126" t="s">
        <v>532</v>
      </c>
      <c r="N136" s="127" t="s">
        <v>471</v>
      </c>
      <c r="O136" s="127" t="s">
        <v>365</v>
      </c>
      <c r="P136" s="128">
        <v>44593</v>
      </c>
      <c r="Q136" s="128">
        <v>44773</v>
      </c>
      <c r="R136" s="164">
        <f>67303680*10%</f>
        <v>6730368</v>
      </c>
      <c r="S136" s="57" t="s">
        <v>389</v>
      </c>
      <c r="T136" s="33">
        <v>25</v>
      </c>
      <c r="U136" s="33"/>
      <c r="V136" s="33"/>
      <c r="W136" s="33"/>
      <c r="X136" s="33"/>
      <c r="Y136" s="33" t="s">
        <v>58</v>
      </c>
      <c r="Z136" s="33"/>
      <c r="AA136" s="33"/>
      <c r="AB136" s="33"/>
      <c r="AC136" s="33"/>
      <c r="AD136" s="33"/>
      <c r="AE136" s="33"/>
      <c r="AF136" s="33"/>
      <c r="AG136" s="33"/>
      <c r="AH136" s="33"/>
      <c r="AI136" s="33"/>
      <c r="AJ136" s="33"/>
      <c r="AK136" s="34"/>
      <c r="AL136" s="34"/>
      <c r="AM136" s="34"/>
      <c r="AN136" s="57"/>
      <c r="AO136" s="30" t="s">
        <v>58</v>
      </c>
      <c r="AP136" s="57"/>
      <c r="AQ136" s="57"/>
      <c r="AR136" s="57"/>
      <c r="AS136" s="57"/>
      <c r="AT136" s="57"/>
      <c r="AU136" s="57"/>
      <c r="AV136" s="57"/>
      <c r="AW136" s="57"/>
      <c r="AX136" s="57"/>
      <c r="AY136" s="33"/>
      <c r="AZ136" s="57"/>
      <c r="BA136" s="34" t="s">
        <v>528</v>
      </c>
      <c r="BB136" s="55" t="str">
        <f>VLOOKUP($BA136,Listas!$L$2:$M$8,2,FALSE)</f>
        <v>ComUno</v>
      </c>
      <c r="BC136" s="34" t="s">
        <v>529</v>
      </c>
      <c r="BD136" s="34" t="s">
        <v>49</v>
      </c>
      <c r="BE136" s="34" t="s">
        <v>455</v>
      </c>
      <c r="BF136" s="34" t="str">
        <f>VLOOKUP($BE136,Listas!$AA$1:$AB$10,2,FALSE)</f>
        <v>OAPCR</v>
      </c>
      <c r="BG136" s="34" t="s">
        <v>466</v>
      </c>
    </row>
    <row r="137" spans="1:79" ht="83.65" customHeight="1">
      <c r="A137" s="35"/>
      <c r="B137" s="63" t="s">
        <v>46</v>
      </c>
      <c r="C137" s="64" t="str">
        <f>VLOOKUP($B137,Listas!$A$2:$B$5,2,FALSE)</f>
        <v>PerUno</v>
      </c>
      <c r="D137" s="63" t="s">
        <v>47</v>
      </c>
      <c r="E137" s="64" t="str">
        <f>VLOOKUP($D137,Listas!$E$2:$F$11,2,FALSE)</f>
        <v>ObjUno</v>
      </c>
      <c r="F137" s="204" t="s">
        <v>48</v>
      </c>
      <c r="G137" s="138" t="s">
        <v>49</v>
      </c>
      <c r="H137" s="126" t="s">
        <v>523</v>
      </c>
      <c r="I137" s="216" t="s">
        <v>454</v>
      </c>
      <c r="J137" s="126" t="s">
        <v>455</v>
      </c>
      <c r="K137" s="126" t="s">
        <v>533</v>
      </c>
      <c r="L137" s="126" t="s">
        <v>534</v>
      </c>
      <c r="M137" s="126" t="s">
        <v>535</v>
      </c>
      <c r="N137" s="127" t="s">
        <v>471</v>
      </c>
      <c r="O137" s="127" t="s">
        <v>536</v>
      </c>
      <c r="P137" s="128">
        <v>44593</v>
      </c>
      <c r="Q137" s="128">
        <v>44773</v>
      </c>
      <c r="R137" s="164">
        <f>67303680*15%</f>
        <v>10095552</v>
      </c>
      <c r="S137" s="57" t="s">
        <v>389</v>
      </c>
      <c r="T137" s="33">
        <v>25</v>
      </c>
      <c r="U137" s="33"/>
      <c r="V137" s="33"/>
      <c r="W137" s="33"/>
      <c r="X137" s="33" t="s">
        <v>58</v>
      </c>
      <c r="Y137" s="33"/>
      <c r="Z137" s="33"/>
      <c r="AA137" s="33"/>
      <c r="AB137" s="33"/>
      <c r="AC137" s="33"/>
      <c r="AD137" s="33"/>
      <c r="AE137" s="33"/>
      <c r="AF137" s="33"/>
      <c r="AG137" s="33"/>
      <c r="AH137" s="33"/>
      <c r="AI137" s="33"/>
      <c r="AJ137" s="33"/>
      <c r="AK137" s="34"/>
      <c r="AL137" s="34"/>
      <c r="AM137" s="34"/>
      <c r="AN137" s="57"/>
      <c r="AO137" s="30" t="s">
        <v>58</v>
      </c>
      <c r="AP137" s="57"/>
      <c r="AQ137" s="57"/>
      <c r="AR137" s="57"/>
      <c r="AS137" s="57"/>
      <c r="AT137" s="57"/>
      <c r="AU137" s="57"/>
      <c r="AV137" s="57" t="s">
        <v>58</v>
      </c>
      <c r="AW137" s="57"/>
      <c r="AX137" s="57"/>
      <c r="AY137" s="57"/>
      <c r="AZ137" s="57"/>
      <c r="BA137" s="34" t="s">
        <v>198</v>
      </c>
      <c r="BB137" s="55" t="str">
        <f>VLOOKUP($BA137,Listas!$L$2:$M$8,2,FALSE)</f>
        <v>ComCuatro</v>
      </c>
      <c r="BC137" s="34" t="s">
        <v>537</v>
      </c>
      <c r="BD137" s="34" t="s">
        <v>49</v>
      </c>
      <c r="BE137" s="34" t="s">
        <v>455</v>
      </c>
      <c r="BF137" s="34" t="str">
        <f>VLOOKUP($BE137,Listas!$AA$1:$AB$10,2,FALSE)</f>
        <v>OAPCR</v>
      </c>
      <c r="BG137" s="34" t="s">
        <v>466</v>
      </c>
    </row>
    <row r="138" spans="1:79" ht="83.65" customHeight="1">
      <c r="A138" s="35"/>
      <c r="B138" s="63" t="s">
        <v>46</v>
      </c>
      <c r="C138" s="64" t="str">
        <f>VLOOKUP($B138,Listas!$A$2:$B$5,2,FALSE)</f>
        <v>PerUno</v>
      </c>
      <c r="D138" s="63" t="s">
        <v>47</v>
      </c>
      <c r="E138" s="64" t="str">
        <f>VLOOKUP($D138,Listas!$E$2:$F$11,2,FALSE)</f>
        <v>ObjUno</v>
      </c>
      <c r="F138" s="204" t="s">
        <v>48</v>
      </c>
      <c r="G138" s="138" t="s">
        <v>49</v>
      </c>
      <c r="H138" s="126" t="s">
        <v>523</v>
      </c>
      <c r="I138" s="216" t="s">
        <v>454</v>
      </c>
      <c r="J138" s="126" t="s">
        <v>455</v>
      </c>
      <c r="K138" s="126" t="s">
        <v>538</v>
      </c>
      <c r="L138" s="126" t="s">
        <v>539</v>
      </c>
      <c r="M138" s="126" t="s">
        <v>540</v>
      </c>
      <c r="N138" s="127" t="s">
        <v>471</v>
      </c>
      <c r="O138" s="127" t="s">
        <v>536</v>
      </c>
      <c r="P138" s="128">
        <v>44713</v>
      </c>
      <c r="Q138" s="128">
        <v>44865</v>
      </c>
      <c r="R138" s="164">
        <f>67303680*20%</f>
        <v>13460736</v>
      </c>
      <c r="S138" s="57" t="s">
        <v>389</v>
      </c>
      <c r="T138" s="33">
        <v>25</v>
      </c>
      <c r="U138" s="33"/>
      <c r="V138" s="33"/>
      <c r="W138" s="33"/>
      <c r="X138" s="33" t="s">
        <v>58</v>
      </c>
      <c r="Y138" s="33" t="s">
        <v>58</v>
      </c>
      <c r="Z138" s="33"/>
      <c r="AA138" s="33"/>
      <c r="AB138" s="33"/>
      <c r="AC138" s="33"/>
      <c r="AD138" s="33"/>
      <c r="AE138" s="33"/>
      <c r="AF138" s="33"/>
      <c r="AG138" s="33"/>
      <c r="AH138" s="33"/>
      <c r="AI138" s="33"/>
      <c r="AJ138" s="33"/>
      <c r="AK138" s="34"/>
      <c r="AL138" s="34"/>
      <c r="AM138" s="34"/>
      <c r="AN138" s="57"/>
      <c r="AO138" s="30" t="s">
        <v>58</v>
      </c>
      <c r="AP138" s="57"/>
      <c r="AQ138" s="57"/>
      <c r="AR138" s="57"/>
      <c r="AS138" s="57"/>
      <c r="AT138" s="57"/>
      <c r="AU138" s="57"/>
      <c r="AV138" s="57" t="s">
        <v>58</v>
      </c>
      <c r="AW138" s="57"/>
      <c r="AX138" s="57"/>
      <c r="AY138" s="57"/>
      <c r="AZ138" s="57"/>
      <c r="BA138" s="34" t="s">
        <v>138</v>
      </c>
      <c r="BB138" s="55" t="str">
        <f>VLOOKUP($BA138,Listas!$L$2:$M$8,2,FALSE)</f>
        <v>ComSeis</v>
      </c>
      <c r="BC138" s="34" t="s">
        <v>49</v>
      </c>
      <c r="BD138" s="34" t="s">
        <v>49</v>
      </c>
      <c r="BE138" s="34" t="s">
        <v>455</v>
      </c>
      <c r="BF138" s="34" t="str">
        <f>VLOOKUP($BE138,Listas!$AA$1:$AB$10,2,FALSE)</f>
        <v>OAPCR</v>
      </c>
      <c r="BG138" s="34" t="s">
        <v>466</v>
      </c>
    </row>
    <row r="139" spans="1:79" ht="83.65" customHeight="1">
      <c r="A139" s="35"/>
      <c r="B139" s="63" t="s">
        <v>356</v>
      </c>
      <c r="C139" s="64" t="str">
        <f>VLOOKUP($B139,Listas!$A$2:$B$5,2,FALSE)</f>
        <v>PerCuatro</v>
      </c>
      <c r="D139" s="63" t="s">
        <v>357</v>
      </c>
      <c r="E139" s="64" t="str">
        <f>VLOOKUP($D139,Listas!$E$2:$F$11,2,FALSE)</f>
        <v>ObjDiez</v>
      </c>
      <c r="F139" s="204" t="s">
        <v>358</v>
      </c>
      <c r="G139" s="138" t="s">
        <v>49</v>
      </c>
      <c r="H139" s="126" t="s">
        <v>541</v>
      </c>
      <c r="I139" s="216" t="s">
        <v>454</v>
      </c>
      <c r="J139" s="126" t="s">
        <v>455</v>
      </c>
      <c r="K139" s="126" t="s">
        <v>542</v>
      </c>
      <c r="L139" s="126" t="s">
        <v>543</v>
      </c>
      <c r="M139" s="126" t="s">
        <v>544</v>
      </c>
      <c r="N139" s="127" t="s">
        <v>471</v>
      </c>
      <c r="O139" s="127" t="s">
        <v>365</v>
      </c>
      <c r="P139" s="128">
        <v>44682</v>
      </c>
      <c r="Q139" s="128">
        <v>44865</v>
      </c>
      <c r="R139" s="164">
        <f>67303680*15%</f>
        <v>10095552</v>
      </c>
      <c r="S139" s="57" t="s">
        <v>389</v>
      </c>
      <c r="T139" s="33">
        <v>100</v>
      </c>
      <c r="U139" s="33"/>
      <c r="V139" s="33"/>
      <c r="W139" s="33"/>
      <c r="X139" s="33"/>
      <c r="Y139" s="33" t="s">
        <v>58</v>
      </c>
      <c r="Z139" s="33"/>
      <c r="AA139" s="33"/>
      <c r="AB139" s="33"/>
      <c r="AC139" s="33"/>
      <c r="AD139" s="33"/>
      <c r="AE139" s="33"/>
      <c r="AF139" s="33"/>
      <c r="AG139" s="33"/>
      <c r="AH139" s="33"/>
      <c r="AI139" s="33"/>
      <c r="AJ139" s="33"/>
      <c r="AK139" s="34"/>
      <c r="AL139" s="34"/>
      <c r="AM139" s="34"/>
      <c r="AN139" s="57"/>
      <c r="AO139" s="30" t="s">
        <v>58</v>
      </c>
      <c r="AP139" s="57"/>
      <c r="AQ139" s="57"/>
      <c r="AR139" s="57"/>
      <c r="AS139" s="57"/>
      <c r="AT139" s="57"/>
      <c r="AU139" s="57"/>
      <c r="AV139" s="33" t="s">
        <v>58</v>
      </c>
      <c r="AW139" s="57"/>
      <c r="AX139" s="57"/>
      <c r="AY139" s="57"/>
      <c r="AZ139" s="57"/>
      <c r="BA139" s="34" t="s">
        <v>390</v>
      </c>
      <c r="BB139" s="55" t="str">
        <f>VLOOKUP($BA139,Listas!$L$2:$M$8,2,FALSE)</f>
        <v>ComCinco</v>
      </c>
      <c r="BC139" s="34" t="s">
        <v>395</v>
      </c>
      <c r="BD139" s="34" t="s">
        <v>49</v>
      </c>
      <c r="BE139" s="34" t="s">
        <v>455</v>
      </c>
      <c r="BF139" s="34" t="str">
        <f>VLOOKUP($BE139,Listas!$AA$1:$AB$10,2,FALSE)</f>
        <v>OAPCR</v>
      </c>
      <c r="BG139" s="34" t="s">
        <v>466</v>
      </c>
    </row>
    <row r="140" spans="1:79" ht="83.65" customHeight="1">
      <c r="A140" s="35"/>
      <c r="B140" s="63" t="s">
        <v>506</v>
      </c>
      <c r="C140" s="64" t="str">
        <f>VLOOKUP($B140,Listas!$A$2:$B$5,2,FALSE)</f>
        <v>PerTres</v>
      </c>
      <c r="D140" s="63" t="s">
        <v>507</v>
      </c>
      <c r="E140" s="64" t="str">
        <f>VLOOKUP($D140,Listas!$E$2:$F$11,2,FALSE)</f>
        <v>ObjNueve</v>
      </c>
      <c r="F140" s="222" t="s">
        <v>508</v>
      </c>
      <c r="G140" s="138" t="s">
        <v>49</v>
      </c>
      <c r="H140" s="126" t="s">
        <v>545</v>
      </c>
      <c r="I140" s="216" t="s">
        <v>454</v>
      </c>
      <c r="J140" s="126" t="s">
        <v>455</v>
      </c>
      <c r="K140" s="126" t="s">
        <v>546</v>
      </c>
      <c r="L140" s="126" t="s">
        <v>547</v>
      </c>
      <c r="M140" s="126" t="s">
        <v>548</v>
      </c>
      <c r="N140" s="127" t="s">
        <v>513</v>
      </c>
      <c r="O140" s="127" t="s">
        <v>365</v>
      </c>
      <c r="P140" s="128">
        <v>44576</v>
      </c>
      <c r="Q140" s="128">
        <v>44651</v>
      </c>
      <c r="R140" s="164"/>
      <c r="S140" s="57"/>
      <c r="T140" s="33">
        <v>100</v>
      </c>
      <c r="U140" s="33"/>
      <c r="V140" s="33"/>
      <c r="W140" s="33"/>
      <c r="X140" s="33"/>
      <c r="Y140" s="33"/>
      <c r="Z140" s="33"/>
      <c r="AA140" s="33"/>
      <c r="AB140" s="33"/>
      <c r="AC140" s="33"/>
      <c r="AD140" s="33"/>
      <c r="AE140" s="33"/>
      <c r="AF140" s="33"/>
      <c r="AG140" s="33"/>
      <c r="AH140" s="33"/>
      <c r="AI140" s="33"/>
      <c r="AJ140" s="33"/>
      <c r="AK140" s="33"/>
      <c r="AL140" s="32" t="s">
        <v>58</v>
      </c>
      <c r="AM140" s="33"/>
      <c r="AN140" s="57"/>
      <c r="AO140" s="57"/>
      <c r="AP140" s="57"/>
      <c r="AQ140" s="57"/>
      <c r="AR140" s="57"/>
      <c r="AS140" s="57"/>
      <c r="AT140" s="57"/>
      <c r="AU140" s="57"/>
      <c r="AV140" s="57"/>
      <c r="AW140" s="57"/>
      <c r="AX140" s="57"/>
      <c r="AY140" s="57"/>
      <c r="AZ140" s="57"/>
      <c r="BA140" s="34" t="s">
        <v>49</v>
      </c>
      <c r="BB140" s="55" t="str">
        <f>VLOOKUP($BA140,Listas!$L$2:$M$8,2,FALSE)</f>
        <v>NA</v>
      </c>
      <c r="BC140" s="34" t="s">
        <v>49</v>
      </c>
      <c r="BD140" s="34" t="s">
        <v>49</v>
      </c>
      <c r="BE140" s="34" t="s">
        <v>455</v>
      </c>
      <c r="BF140" s="34" t="str">
        <f>VLOOKUP($BE140,Listas!$AA$1:$AB$10,2,FALSE)</f>
        <v>OAPCR</v>
      </c>
      <c r="BG140" s="34" t="s">
        <v>466</v>
      </c>
    </row>
    <row r="141" spans="1:79" s="54" customFormat="1" ht="116.25" customHeight="1">
      <c r="A141" s="35"/>
      <c r="B141" s="63" t="s">
        <v>310</v>
      </c>
      <c r="C141" s="64" t="str">
        <f>VLOOKUP($B141,Listas!$A$2:$B$5,2,FALSE)</f>
        <v>PerDos</v>
      </c>
      <c r="D141" s="63" t="s">
        <v>549</v>
      </c>
      <c r="E141" s="64" t="str">
        <f>VLOOKUP($D141,Listas!$E$2:$F$11,2,FALSE)</f>
        <v>ObjCinco</v>
      </c>
      <c r="F141" s="220" t="s">
        <v>550</v>
      </c>
      <c r="G141" s="138" t="s">
        <v>49</v>
      </c>
      <c r="H141" s="176" t="s">
        <v>551</v>
      </c>
      <c r="I141" s="140" t="s">
        <v>552</v>
      </c>
      <c r="J141" s="138" t="s">
        <v>553</v>
      </c>
      <c r="K141" s="138" t="s">
        <v>554</v>
      </c>
      <c r="L141" s="176" t="s">
        <v>555</v>
      </c>
      <c r="M141" s="133" t="s">
        <v>556</v>
      </c>
      <c r="N141" s="133" t="s">
        <v>557</v>
      </c>
      <c r="O141" s="133" t="s">
        <v>558</v>
      </c>
      <c r="P141" s="136">
        <v>44594</v>
      </c>
      <c r="Q141" s="136">
        <v>44742</v>
      </c>
      <c r="R141" s="166"/>
      <c r="S141" s="34"/>
      <c r="T141" s="32">
        <v>100</v>
      </c>
      <c r="U141" s="32"/>
      <c r="V141" s="32"/>
      <c r="W141" s="32"/>
      <c r="X141" s="32"/>
      <c r="Y141" s="32"/>
      <c r="Z141" s="32" t="s">
        <v>58</v>
      </c>
      <c r="AA141" s="32"/>
      <c r="AB141" s="32"/>
      <c r="AC141" s="32"/>
      <c r="AD141" s="32"/>
      <c r="AE141" s="32"/>
      <c r="AF141" s="32"/>
      <c r="AG141" s="32"/>
      <c r="AH141" s="32"/>
      <c r="AI141" s="32"/>
      <c r="AJ141" s="32"/>
      <c r="AK141" s="32"/>
      <c r="AL141" s="32"/>
      <c r="AM141" s="32"/>
      <c r="AN141" s="34"/>
      <c r="AO141" s="32"/>
      <c r="AP141" s="34"/>
      <c r="AQ141" s="34"/>
      <c r="AR141" s="34"/>
      <c r="AS141" s="34"/>
      <c r="AT141" s="34"/>
      <c r="AU141" s="34"/>
      <c r="AV141" s="34"/>
      <c r="AW141" s="34"/>
      <c r="AX141" s="34"/>
      <c r="AY141" s="32"/>
      <c r="AZ141" s="34"/>
      <c r="BA141" s="34" t="s">
        <v>49</v>
      </c>
      <c r="BB141" s="55" t="str">
        <f>VLOOKUP($BA141,Listas!$L$2:$M$8,2,FALSE)</f>
        <v>NA</v>
      </c>
      <c r="BC141" s="34" t="s">
        <v>49</v>
      </c>
      <c r="BD141" s="34" t="s">
        <v>49</v>
      </c>
      <c r="BE141" s="34" t="s">
        <v>553</v>
      </c>
      <c r="BF141" s="34" t="str">
        <f>VLOOKUP($BE141,Listas!$AA$1:$AB$10,2,FALSE)</f>
        <v>DLYG</v>
      </c>
      <c r="BG141" s="34" t="s">
        <v>559</v>
      </c>
      <c r="BH141" s="39"/>
      <c r="BI141" s="39"/>
      <c r="BJ141" s="39"/>
      <c r="BK141" s="39"/>
      <c r="BL141" s="39"/>
      <c r="BM141" s="39"/>
      <c r="BN141" s="39"/>
      <c r="BO141" s="39"/>
      <c r="BP141" s="39"/>
      <c r="BQ141" s="39"/>
      <c r="BR141" s="39"/>
      <c r="BS141" s="39"/>
      <c r="BT141" s="39"/>
      <c r="BU141" s="39"/>
      <c r="BV141" s="39"/>
      <c r="BW141" s="39"/>
      <c r="BX141" s="39"/>
      <c r="BY141" s="39"/>
      <c r="BZ141" s="39"/>
      <c r="CA141" s="39"/>
    </row>
    <row r="142" spans="1:79" s="54" customFormat="1" ht="83.65" customHeight="1">
      <c r="A142" s="35"/>
      <c r="B142" s="63" t="s">
        <v>310</v>
      </c>
      <c r="C142" s="64" t="str">
        <f>VLOOKUP($B142,Listas!$A$2:$B$5,2,FALSE)</f>
        <v>PerDos</v>
      </c>
      <c r="D142" s="63" t="s">
        <v>560</v>
      </c>
      <c r="E142" s="64" t="str">
        <f>VLOOKUP($D142,Listas!$E$2:$F$11,2,FALSE)</f>
        <v>ObjSeis</v>
      </c>
      <c r="F142" s="204" t="s">
        <v>561</v>
      </c>
      <c r="G142" s="138" t="s">
        <v>49</v>
      </c>
      <c r="H142" s="176" t="s">
        <v>562</v>
      </c>
      <c r="I142" s="140" t="s">
        <v>552</v>
      </c>
      <c r="J142" s="138" t="s">
        <v>553</v>
      </c>
      <c r="K142" s="138" t="s">
        <v>563</v>
      </c>
      <c r="L142" s="177" t="s">
        <v>564</v>
      </c>
      <c r="M142" s="127" t="s">
        <v>565</v>
      </c>
      <c r="N142" s="127" t="s">
        <v>566</v>
      </c>
      <c r="O142" s="127" t="s">
        <v>567</v>
      </c>
      <c r="P142" s="135">
        <v>44593</v>
      </c>
      <c r="Q142" s="135">
        <v>44742</v>
      </c>
      <c r="R142" s="164"/>
      <c r="S142" s="57"/>
      <c r="T142" s="33">
        <v>100</v>
      </c>
      <c r="U142" s="32"/>
      <c r="V142" s="32"/>
      <c r="W142" s="32"/>
      <c r="X142" s="32"/>
      <c r="Y142" s="32"/>
      <c r="Z142" s="32" t="s">
        <v>58</v>
      </c>
      <c r="AA142" s="32"/>
      <c r="AB142" s="32"/>
      <c r="AC142" s="32"/>
      <c r="AD142" s="32"/>
      <c r="AE142" s="32"/>
      <c r="AF142" s="32"/>
      <c r="AG142" s="32"/>
      <c r="AH142" s="32"/>
      <c r="AI142" s="32"/>
      <c r="AJ142" s="32"/>
      <c r="AK142" s="32"/>
      <c r="AL142" s="32"/>
      <c r="AM142" s="32" t="s">
        <v>58</v>
      </c>
      <c r="AN142" s="34"/>
      <c r="AO142" s="32"/>
      <c r="AP142" s="34"/>
      <c r="AQ142" s="34"/>
      <c r="AR142" s="34"/>
      <c r="AS142" s="34"/>
      <c r="AT142" s="34"/>
      <c r="AU142" s="34"/>
      <c r="AV142" s="34"/>
      <c r="AW142" s="34"/>
      <c r="AX142" s="34"/>
      <c r="AY142" s="32"/>
      <c r="AZ142" s="34"/>
      <c r="BA142" s="34" t="s">
        <v>49</v>
      </c>
      <c r="BB142" s="55" t="str">
        <f>VLOOKUP($BA142,Listas!$L$2:$M$8,2,FALSE)</f>
        <v>NA</v>
      </c>
      <c r="BC142" s="34" t="s">
        <v>49</v>
      </c>
      <c r="BD142" s="34" t="s">
        <v>49</v>
      </c>
      <c r="BE142" s="34" t="s">
        <v>553</v>
      </c>
      <c r="BF142" s="34" t="str">
        <f>VLOOKUP($BE142,Listas!$AA$1:$AB$10,2,FALSE)</f>
        <v>DLYG</v>
      </c>
      <c r="BG142" s="34" t="s">
        <v>568</v>
      </c>
      <c r="BH142" s="39"/>
      <c r="BI142" s="39"/>
      <c r="BJ142" s="39"/>
      <c r="BK142" s="39"/>
      <c r="BL142" s="39"/>
      <c r="BM142" s="39"/>
      <c r="BN142" s="39"/>
      <c r="BO142" s="39"/>
      <c r="BP142" s="39"/>
      <c r="BQ142" s="39"/>
      <c r="BR142" s="39"/>
      <c r="BS142" s="39"/>
      <c r="BT142" s="39"/>
      <c r="BU142" s="39"/>
      <c r="BV142" s="39"/>
      <c r="BW142" s="39"/>
      <c r="BX142" s="39"/>
      <c r="BY142" s="39"/>
      <c r="BZ142" s="39"/>
      <c r="CA142" s="39"/>
    </row>
    <row r="143" spans="1:79" s="54" customFormat="1" ht="131.25" customHeight="1">
      <c r="A143" s="35"/>
      <c r="B143" s="63" t="s">
        <v>310</v>
      </c>
      <c r="C143" s="64" t="str">
        <f>VLOOKUP($B143,Listas!$A$2:$B$5,2,FALSE)</f>
        <v>PerDos</v>
      </c>
      <c r="D143" s="63" t="s">
        <v>549</v>
      </c>
      <c r="E143" s="64" t="str">
        <f>VLOOKUP($D143,Listas!$E$2:$F$11,2,FALSE)</f>
        <v>ObjCinco</v>
      </c>
      <c r="F143" s="204" t="s">
        <v>550</v>
      </c>
      <c r="G143" s="138" t="s">
        <v>49</v>
      </c>
      <c r="H143" s="176" t="s">
        <v>569</v>
      </c>
      <c r="I143" s="140" t="s">
        <v>552</v>
      </c>
      <c r="J143" s="138" t="s">
        <v>553</v>
      </c>
      <c r="K143" s="138" t="s">
        <v>570</v>
      </c>
      <c r="L143" s="177" t="s">
        <v>571</v>
      </c>
      <c r="M143" s="127" t="s">
        <v>572</v>
      </c>
      <c r="N143" s="127" t="s">
        <v>573</v>
      </c>
      <c r="O143" s="127" t="s">
        <v>574</v>
      </c>
      <c r="P143" s="135">
        <v>44593</v>
      </c>
      <c r="Q143" s="135">
        <v>44925</v>
      </c>
      <c r="R143" s="164"/>
      <c r="S143" s="57" t="s">
        <v>575</v>
      </c>
      <c r="T143" s="33">
        <v>100</v>
      </c>
      <c r="U143" s="32"/>
      <c r="V143" s="32"/>
      <c r="W143" s="32"/>
      <c r="X143" s="32"/>
      <c r="Y143" s="32"/>
      <c r="Z143" s="32" t="s">
        <v>58</v>
      </c>
      <c r="AA143" s="32"/>
      <c r="AB143" s="32"/>
      <c r="AC143" s="32"/>
      <c r="AD143" s="32"/>
      <c r="AE143" s="32"/>
      <c r="AF143" s="32"/>
      <c r="AG143" s="32"/>
      <c r="AH143" s="32"/>
      <c r="AI143" s="32"/>
      <c r="AJ143" s="32"/>
      <c r="AK143" s="34"/>
      <c r="AL143" s="34"/>
      <c r="AM143" s="34"/>
      <c r="AN143" s="34"/>
      <c r="AO143" s="32"/>
      <c r="AP143" s="34"/>
      <c r="AQ143" s="34"/>
      <c r="AR143" s="34"/>
      <c r="AS143" s="34"/>
      <c r="AT143" s="34"/>
      <c r="AU143" s="34"/>
      <c r="AV143" s="34"/>
      <c r="AW143" s="34"/>
      <c r="AX143" s="34"/>
      <c r="AY143" s="32"/>
      <c r="AZ143" s="34"/>
      <c r="BA143" s="34" t="s">
        <v>198</v>
      </c>
      <c r="BB143" s="55" t="str">
        <f>VLOOKUP($BA143,Listas!$L$2:$M$8,2,FALSE)</f>
        <v>ComCuatro</v>
      </c>
      <c r="BC143" s="25" t="s">
        <v>399</v>
      </c>
      <c r="BD143" s="34" t="s">
        <v>58</v>
      </c>
      <c r="BE143" s="34" t="s">
        <v>553</v>
      </c>
      <c r="BF143" s="34" t="str">
        <f>VLOOKUP($BE143,Listas!$AA$1:$AB$10,2,FALSE)</f>
        <v>DLYG</v>
      </c>
      <c r="BG143" s="34" t="s">
        <v>568</v>
      </c>
      <c r="BH143" s="39"/>
      <c r="BI143" s="39"/>
      <c r="BJ143" s="39"/>
      <c r="BK143" s="39"/>
      <c r="BL143" s="39"/>
      <c r="BM143" s="39"/>
      <c r="BN143" s="39"/>
      <c r="BO143" s="39"/>
      <c r="BP143" s="39"/>
      <c r="BQ143" s="39"/>
      <c r="BR143" s="39"/>
      <c r="BS143" s="39"/>
      <c r="BT143" s="39"/>
      <c r="BU143" s="39"/>
      <c r="BV143" s="39"/>
      <c r="BW143" s="39"/>
      <c r="BX143" s="39"/>
      <c r="BY143" s="39"/>
      <c r="BZ143" s="39"/>
      <c r="CA143" s="39"/>
    </row>
    <row r="144" spans="1:79" s="54" customFormat="1" ht="122.25" customHeight="1">
      <c r="A144" s="35"/>
      <c r="B144" s="63" t="s">
        <v>310</v>
      </c>
      <c r="C144" s="64" t="str">
        <f>VLOOKUP($B144,Listas!$A$2:$B$5,2,FALSE)</f>
        <v>PerDos</v>
      </c>
      <c r="D144" s="63" t="s">
        <v>549</v>
      </c>
      <c r="E144" s="64" t="str">
        <f>VLOOKUP($D144,Listas!$E$2:$F$11,2,FALSE)</f>
        <v>ObjCinco</v>
      </c>
      <c r="F144" s="204" t="s">
        <v>550</v>
      </c>
      <c r="G144" s="138" t="s">
        <v>49</v>
      </c>
      <c r="H144" s="176" t="s">
        <v>576</v>
      </c>
      <c r="I144" s="140" t="s">
        <v>552</v>
      </c>
      <c r="J144" s="138" t="s">
        <v>553</v>
      </c>
      <c r="K144" s="138" t="s">
        <v>577</v>
      </c>
      <c r="L144" s="177" t="s">
        <v>578</v>
      </c>
      <c r="M144" s="127" t="s">
        <v>579</v>
      </c>
      <c r="N144" s="127" t="s">
        <v>580</v>
      </c>
      <c r="O144" s="127" t="s">
        <v>581</v>
      </c>
      <c r="P144" s="135">
        <v>44578</v>
      </c>
      <c r="Q144" s="135">
        <v>44742</v>
      </c>
      <c r="R144" s="164"/>
      <c r="S144" s="57"/>
      <c r="T144" s="33">
        <v>100</v>
      </c>
      <c r="U144" s="32"/>
      <c r="V144" s="32"/>
      <c r="W144" s="32"/>
      <c r="X144" s="32"/>
      <c r="Y144" s="32"/>
      <c r="Z144" s="32" t="s">
        <v>58</v>
      </c>
      <c r="AA144" s="32"/>
      <c r="AB144" s="32"/>
      <c r="AC144" s="32"/>
      <c r="AD144" s="32"/>
      <c r="AE144" s="32"/>
      <c r="AF144" s="32"/>
      <c r="AG144" s="32"/>
      <c r="AH144" s="32"/>
      <c r="AI144" s="32"/>
      <c r="AJ144" s="32"/>
      <c r="AK144" s="34"/>
      <c r="AL144" s="34"/>
      <c r="AM144" s="34"/>
      <c r="AN144" s="34"/>
      <c r="AO144" s="34"/>
      <c r="AP144" s="34"/>
      <c r="AQ144" s="34"/>
      <c r="AR144" s="34"/>
      <c r="AS144" s="34"/>
      <c r="AT144" s="34"/>
      <c r="AU144" s="34"/>
      <c r="AV144" s="34"/>
      <c r="AW144" s="34"/>
      <c r="AX144" s="34"/>
      <c r="AY144" s="32"/>
      <c r="AZ144" s="34"/>
      <c r="BA144" s="34" t="s">
        <v>49</v>
      </c>
      <c r="BB144" s="55" t="str">
        <f>VLOOKUP($BA144,Listas!$L$2:$M$8,2,FALSE)</f>
        <v>NA</v>
      </c>
      <c r="BC144" s="34" t="s">
        <v>49</v>
      </c>
      <c r="BD144" s="34" t="s">
        <v>49</v>
      </c>
      <c r="BE144" s="34" t="s">
        <v>553</v>
      </c>
      <c r="BF144" s="34" t="str">
        <f>VLOOKUP($BE144,Listas!$AA$1:$AB$10,2,FALSE)</f>
        <v>DLYG</v>
      </c>
      <c r="BG144" s="34" t="s">
        <v>582</v>
      </c>
      <c r="BH144" s="39"/>
      <c r="BI144" s="39"/>
      <c r="BJ144" s="39"/>
      <c r="BK144" s="39"/>
      <c r="BL144" s="39"/>
      <c r="BM144" s="39"/>
      <c r="BN144" s="39"/>
      <c r="BO144" s="39"/>
      <c r="BP144" s="39"/>
      <c r="BQ144" s="39"/>
      <c r="BR144" s="39"/>
      <c r="BS144" s="39"/>
      <c r="BT144" s="39"/>
      <c r="BU144" s="39"/>
      <c r="BV144" s="39"/>
      <c r="BW144" s="39"/>
      <c r="BX144" s="39"/>
      <c r="BY144" s="39"/>
      <c r="BZ144" s="39"/>
      <c r="CA144" s="39"/>
    </row>
    <row r="145" spans="1:79" s="54" customFormat="1" ht="83.65" customHeight="1">
      <c r="A145" s="35"/>
      <c r="B145" s="63" t="s">
        <v>310</v>
      </c>
      <c r="C145" s="64" t="str">
        <f>VLOOKUP($B145,Listas!$A$2:$B$5,2,FALSE)</f>
        <v>PerDos</v>
      </c>
      <c r="D145" s="63" t="s">
        <v>311</v>
      </c>
      <c r="E145" s="64" t="str">
        <f>VLOOKUP($D145,Listas!$E$2:$F$11,2,FALSE)</f>
        <v>ObjCuatro</v>
      </c>
      <c r="F145" s="204" t="s">
        <v>583</v>
      </c>
      <c r="G145" s="145" t="s">
        <v>313</v>
      </c>
      <c r="H145" s="138" t="s">
        <v>584</v>
      </c>
      <c r="I145" s="140" t="s">
        <v>552</v>
      </c>
      <c r="J145" s="138" t="s">
        <v>553</v>
      </c>
      <c r="K145" s="138" t="s">
        <v>585</v>
      </c>
      <c r="L145" s="176" t="s">
        <v>586</v>
      </c>
      <c r="M145" s="133" t="s">
        <v>587</v>
      </c>
      <c r="N145" s="133" t="s">
        <v>580</v>
      </c>
      <c r="O145" s="133" t="s">
        <v>588</v>
      </c>
      <c r="P145" s="135">
        <v>44578</v>
      </c>
      <c r="Q145" s="136">
        <v>44681</v>
      </c>
      <c r="R145" s="166"/>
      <c r="S145" s="34"/>
      <c r="T145" s="32">
        <v>100</v>
      </c>
      <c r="U145" s="32"/>
      <c r="V145" s="32"/>
      <c r="W145" s="32"/>
      <c r="X145" s="32"/>
      <c r="Y145" s="32"/>
      <c r="Z145" s="32" t="s">
        <v>58</v>
      </c>
      <c r="AA145" s="32"/>
      <c r="AB145" s="32"/>
      <c r="AC145" s="32"/>
      <c r="AD145" s="32"/>
      <c r="AE145" s="32"/>
      <c r="AF145" s="32"/>
      <c r="AG145" s="32"/>
      <c r="AH145" s="32"/>
      <c r="AI145" s="32"/>
      <c r="AJ145" s="32"/>
      <c r="AK145" s="34"/>
      <c r="AL145" s="34"/>
      <c r="AM145" s="34"/>
      <c r="AN145" s="34"/>
      <c r="AO145" s="32"/>
      <c r="AP145" s="34"/>
      <c r="AQ145" s="34"/>
      <c r="AR145" s="34"/>
      <c r="AS145" s="34"/>
      <c r="AT145" s="34"/>
      <c r="AU145" s="34"/>
      <c r="AV145" s="34"/>
      <c r="AW145" s="34"/>
      <c r="AX145" s="34"/>
      <c r="AY145" s="32"/>
      <c r="AZ145" s="34"/>
      <c r="BA145" s="34" t="s">
        <v>49</v>
      </c>
      <c r="BB145" s="55" t="str">
        <f>VLOOKUP($BA145,Listas!$L$2:$M$8,2,FALSE)</f>
        <v>NA</v>
      </c>
      <c r="BC145" s="34" t="s">
        <v>49</v>
      </c>
      <c r="BD145" s="34" t="s">
        <v>49</v>
      </c>
      <c r="BE145" s="34" t="s">
        <v>553</v>
      </c>
      <c r="BF145" s="34" t="str">
        <f>VLOOKUP($BE145,Listas!$AA$1:$AB$10,2,FALSE)</f>
        <v>DLYG</v>
      </c>
      <c r="BG145" s="34" t="s">
        <v>582</v>
      </c>
      <c r="BH145" s="39"/>
      <c r="BI145" s="39"/>
      <c r="BJ145" s="39"/>
      <c r="BK145" s="39"/>
      <c r="BL145" s="39"/>
      <c r="BM145" s="39"/>
      <c r="BN145" s="39"/>
      <c r="BO145" s="39"/>
      <c r="BP145" s="39"/>
      <c r="BQ145" s="39"/>
      <c r="BR145" s="39"/>
      <c r="BS145" s="39"/>
      <c r="BT145" s="39"/>
      <c r="BU145" s="39"/>
      <c r="BV145" s="39"/>
      <c r="BW145" s="39"/>
      <c r="BX145" s="39"/>
      <c r="BY145" s="39"/>
      <c r="BZ145" s="39"/>
      <c r="CA145" s="39"/>
    </row>
    <row r="146" spans="1:79" s="54" customFormat="1" ht="83.65" customHeight="1">
      <c r="A146" s="35"/>
      <c r="B146" s="63" t="s">
        <v>310</v>
      </c>
      <c r="C146" s="64" t="str">
        <f>VLOOKUP($B146,Listas!$A$2:$B$5,2,FALSE)</f>
        <v>PerDos</v>
      </c>
      <c r="D146" s="63" t="s">
        <v>549</v>
      </c>
      <c r="E146" s="64" t="str">
        <f>VLOOKUP($D146,Listas!$E$2:$F$11,2,FALSE)</f>
        <v>ObjCinco</v>
      </c>
      <c r="F146" s="204" t="s">
        <v>550</v>
      </c>
      <c r="G146" s="145" t="s">
        <v>589</v>
      </c>
      <c r="H146" s="138" t="s">
        <v>590</v>
      </c>
      <c r="I146" s="140" t="s">
        <v>552</v>
      </c>
      <c r="J146" s="138" t="s">
        <v>553</v>
      </c>
      <c r="K146" s="138" t="s">
        <v>591</v>
      </c>
      <c r="L146" s="176" t="s">
        <v>592</v>
      </c>
      <c r="M146" s="133" t="s">
        <v>593</v>
      </c>
      <c r="N146" s="133" t="s">
        <v>573</v>
      </c>
      <c r="O146" s="133" t="s">
        <v>594</v>
      </c>
      <c r="P146" s="136">
        <v>44593</v>
      </c>
      <c r="Q146" s="136">
        <v>44681</v>
      </c>
      <c r="R146" s="166"/>
      <c r="S146" s="34"/>
      <c r="T146" s="32">
        <v>100</v>
      </c>
      <c r="U146" s="32"/>
      <c r="V146" s="32"/>
      <c r="W146" s="32"/>
      <c r="X146" s="32"/>
      <c r="Y146" s="32"/>
      <c r="Z146" s="32" t="s">
        <v>58</v>
      </c>
      <c r="AA146" s="32"/>
      <c r="AB146" s="32"/>
      <c r="AC146" s="32"/>
      <c r="AD146" s="32"/>
      <c r="AE146" s="32"/>
      <c r="AF146" s="32"/>
      <c r="AG146" s="32"/>
      <c r="AH146" s="32"/>
      <c r="AI146" s="32"/>
      <c r="AJ146" s="32"/>
      <c r="AK146" s="34"/>
      <c r="AL146" s="34"/>
      <c r="AM146" s="34"/>
      <c r="AN146" s="34"/>
      <c r="AO146" s="34"/>
      <c r="AP146" s="34"/>
      <c r="AQ146" s="34"/>
      <c r="AR146" s="34"/>
      <c r="AS146" s="34"/>
      <c r="AT146" s="34"/>
      <c r="AU146" s="34"/>
      <c r="AV146" s="34"/>
      <c r="AW146" s="34"/>
      <c r="AX146" s="34"/>
      <c r="AY146" s="32"/>
      <c r="AZ146" s="34"/>
      <c r="BA146" s="34" t="s">
        <v>49</v>
      </c>
      <c r="BB146" s="55" t="str">
        <f>VLOOKUP($BA146,Listas!$L$2:$M$8,2,FALSE)</f>
        <v>NA</v>
      </c>
      <c r="BC146" s="34" t="s">
        <v>49</v>
      </c>
      <c r="BD146" s="34" t="s">
        <v>49</v>
      </c>
      <c r="BE146" s="34" t="s">
        <v>553</v>
      </c>
      <c r="BF146" s="34" t="str">
        <f>VLOOKUP($BE146,Listas!$AA$1:$AB$10,2,FALSE)</f>
        <v>DLYG</v>
      </c>
      <c r="BG146" s="34" t="s">
        <v>568</v>
      </c>
      <c r="BH146" s="39"/>
      <c r="BI146" s="39"/>
      <c r="BJ146" s="39"/>
      <c r="BK146" s="39"/>
      <c r="BL146" s="39"/>
      <c r="BM146" s="39"/>
      <c r="BN146" s="39"/>
      <c r="BO146" s="39"/>
      <c r="BP146" s="39"/>
      <c r="BQ146" s="39"/>
      <c r="BR146" s="39"/>
      <c r="BS146" s="39"/>
      <c r="BT146" s="39"/>
      <c r="BU146" s="39"/>
      <c r="BV146" s="39"/>
      <c r="BW146" s="39"/>
      <c r="BX146" s="39"/>
      <c r="BY146" s="39"/>
      <c r="BZ146" s="39"/>
      <c r="CA146" s="39"/>
    </row>
    <row r="147" spans="1:79" s="54" customFormat="1" ht="83.65" customHeight="1">
      <c r="A147" s="35"/>
      <c r="B147" s="63" t="s">
        <v>310</v>
      </c>
      <c r="C147" s="64" t="str">
        <f>VLOOKUP($B147,Listas!$A$2:$B$5,2,FALSE)</f>
        <v>PerDos</v>
      </c>
      <c r="D147" s="63" t="s">
        <v>549</v>
      </c>
      <c r="E147" s="64" t="str">
        <f>VLOOKUP($D147,Listas!$E$2:$F$11,2,FALSE)</f>
        <v>ObjCinco</v>
      </c>
      <c r="F147" s="204" t="s">
        <v>550</v>
      </c>
      <c r="G147" s="145" t="s">
        <v>595</v>
      </c>
      <c r="H147" s="138" t="s">
        <v>596</v>
      </c>
      <c r="I147" s="140" t="s">
        <v>552</v>
      </c>
      <c r="J147" s="138" t="s">
        <v>553</v>
      </c>
      <c r="K147" s="138" t="s">
        <v>597</v>
      </c>
      <c r="L147" s="176" t="s">
        <v>598</v>
      </c>
      <c r="M147" s="133" t="s">
        <v>599</v>
      </c>
      <c r="N147" s="133" t="s">
        <v>566</v>
      </c>
      <c r="O147" s="133" t="s">
        <v>600</v>
      </c>
      <c r="P147" s="136">
        <v>44593</v>
      </c>
      <c r="Q147" s="136">
        <v>44651</v>
      </c>
      <c r="R147" s="166"/>
      <c r="S147" s="34"/>
      <c r="T147" s="32">
        <v>100</v>
      </c>
      <c r="U147" s="32"/>
      <c r="V147" s="32"/>
      <c r="W147" s="32"/>
      <c r="X147" s="32"/>
      <c r="Y147" s="32"/>
      <c r="Z147" s="32" t="s">
        <v>58</v>
      </c>
      <c r="AA147" s="32"/>
      <c r="AB147" s="32"/>
      <c r="AC147" s="32"/>
      <c r="AD147" s="32"/>
      <c r="AE147" s="32"/>
      <c r="AF147" s="32"/>
      <c r="AG147" s="32"/>
      <c r="AH147" s="32"/>
      <c r="AI147" s="32"/>
      <c r="AJ147" s="32"/>
      <c r="AK147" s="34"/>
      <c r="AL147" s="34"/>
      <c r="AM147" s="34"/>
      <c r="AN147" s="34"/>
      <c r="AO147" s="34"/>
      <c r="AP147" s="34"/>
      <c r="AQ147" s="34"/>
      <c r="AR147" s="34"/>
      <c r="AS147" s="34"/>
      <c r="AT147" s="34"/>
      <c r="AU147" s="34"/>
      <c r="AV147" s="34"/>
      <c r="AW147" s="34"/>
      <c r="AX147" s="34"/>
      <c r="AY147" s="32"/>
      <c r="AZ147" s="34"/>
      <c r="BA147" s="34" t="s">
        <v>49</v>
      </c>
      <c r="BB147" s="55" t="str">
        <f>VLOOKUP($BA147,Listas!$L$2:$M$8,2,FALSE)</f>
        <v>NA</v>
      </c>
      <c r="BC147" s="34" t="s">
        <v>49</v>
      </c>
      <c r="BD147" s="34" t="s">
        <v>49</v>
      </c>
      <c r="BE147" s="34" t="s">
        <v>553</v>
      </c>
      <c r="BF147" s="34" t="str">
        <f>VLOOKUP($BE147,Listas!$AA$1:$AB$10,2,FALSE)</f>
        <v>DLYG</v>
      </c>
      <c r="BG147" s="34" t="s">
        <v>568</v>
      </c>
      <c r="BH147" s="39"/>
      <c r="BI147" s="39"/>
      <c r="BJ147" s="39"/>
      <c r="BK147" s="39"/>
      <c r="BL147" s="39"/>
      <c r="BM147" s="39"/>
      <c r="BN147" s="39"/>
      <c r="BO147" s="39"/>
      <c r="BP147" s="39"/>
      <c r="BQ147" s="39"/>
      <c r="BR147" s="39"/>
      <c r="BS147" s="39"/>
      <c r="BT147" s="39"/>
      <c r="BU147" s="39"/>
      <c r="BV147" s="39"/>
      <c r="BW147" s="39"/>
      <c r="BX147" s="39"/>
      <c r="BY147" s="39"/>
      <c r="BZ147" s="39"/>
      <c r="CA147" s="39"/>
    </row>
    <row r="148" spans="1:79" s="54" customFormat="1" ht="83.65" customHeight="1">
      <c r="A148" s="35"/>
      <c r="B148" s="63" t="s">
        <v>310</v>
      </c>
      <c r="C148" s="64" t="str">
        <f>VLOOKUP($B148,Listas!$A$2:$B$5,2,FALSE)</f>
        <v>PerDos</v>
      </c>
      <c r="D148" s="77" t="s">
        <v>549</v>
      </c>
      <c r="E148" s="92" t="str">
        <f>VLOOKUP($D148,[4]Listas!$E$2:$F$11,2,FALSE)</f>
        <v>ObjCinco</v>
      </c>
      <c r="F148" s="159" t="s">
        <v>550</v>
      </c>
      <c r="G148" s="145" t="s">
        <v>601</v>
      </c>
      <c r="H148" s="138" t="s">
        <v>602</v>
      </c>
      <c r="I148" s="140" t="s">
        <v>552</v>
      </c>
      <c r="J148" s="138" t="s">
        <v>553</v>
      </c>
      <c r="K148" s="138" t="s">
        <v>603</v>
      </c>
      <c r="L148" s="138" t="s">
        <v>604</v>
      </c>
      <c r="M148" s="133" t="s">
        <v>605</v>
      </c>
      <c r="N148" s="133" t="s">
        <v>566</v>
      </c>
      <c r="O148" s="133" t="s">
        <v>606</v>
      </c>
      <c r="P148" s="136">
        <v>44575</v>
      </c>
      <c r="Q148" s="136">
        <v>44712</v>
      </c>
      <c r="R148" s="166"/>
      <c r="S148" s="34"/>
      <c r="T148" s="32">
        <v>100</v>
      </c>
      <c r="U148" s="32"/>
      <c r="V148" s="32"/>
      <c r="W148" s="32"/>
      <c r="X148" s="32"/>
      <c r="Y148" s="32"/>
      <c r="Z148" s="32" t="s">
        <v>58</v>
      </c>
      <c r="AA148" s="32"/>
      <c r="AB148" s="32"/>
      <c r="AC148" s="32"/>
      <c r="AD148" s="32"/>
      <c r="AE148" s="32"/>
      <c r="AF148" s="32"/>
      <c r="AG148" s="32"/>
      <c r="AH148" s="32"/>
      <c r="AI148" s="32"/>
      <c r="AJ148" s="32"/>
      <c r="AK148" s="34"/>
      <c r="AL148" s="34"/>
      <c r="AM148" s="34"/>
      <c r="AN148" s="34"/>
      <c r="AO148" s="34"/>
      <c r="AP148" s="34"/>
      <c r="AQ148" s="34"/>
      <c r="AR148" s="34"/>
      <c r="AS148" s="34"/>
      <c r="AT148" s="34"/>
      <c r="AU148" s="34"/>
      <c r="AV148" s="34"/>
      <c r="AW148" s="34"/>
      <c r="AX148" s="34"/>
      <c r="AY148" s="32"/>
      <c r="AZ148" s="34"/>
      <c r="BA148" s="34" t="s">
        <v>198</v>
      </c>
      <c r="BB148" s="55" t="str">
        <f>VLOOKUP($BA148,Listas!$L$2:$M$8,2,FALSE)</f>
        <v>ComCuatro</v>
      </c>
      <c r="BC148" s="34" t="s">
        <v>399</v>
      </c>
      <c r="BD148" s="32" t="s">
        <v>58</v>
      </c>
      <c r="BE148" s="34" t="s">
        <v>553</v>
      </c>
      <c r="BF148" s="34" t="str">
        <f>VLOOKUP($BE148,Listas!$AA$1:$AB$10,2,FALSE)</f>
        <v>DLYG</v>
      </c>
      <c r="BG148" s="34" t="s">
        <v>568</v>
      </c>
      <c r="BH148" s="39"/>
      <c r="BI148" s="39"/>
      <c r="BJ148" s="39"/>
      <c r="BK148" s="39"/>
      <c r="BL148" s="39"/>
      <c r="BM148" s="39"/>
      <c r="BN148" s="39"/>
      <c r="BO148" s="39"/>
      <c r="BP148" s="39"/>
      <c r="BQ148" s="39"/>
      <c r="BR148" s="39"/>
      <c r="BS148" s="39"/>
      <c r="BT148" s="39"/>
      <c r="BU148" s="39"/>
      <c r="BV148" s="39"/>
      <c r="BW148" s="39"/>
      <c r="BX148" s="39"/>
      <c r="BY148" s="39"/>
      <c r="BZ148" s="39"/>
      <c r="CA148" s="39"/>
    </row>
    <row r="149" spans="1:79" s="54" customFormat="1" ht="83.65" customHeight="1">
      <c r="A149" s="35"/>
      <c r="B149" s="63" t="s">
        <v>310</v>
      </c>
      <c r="C149" s="64" t="str">
        <f>VLOOKUP($B149,Listas!$A$2:$B$5,2,FALSE)</f>
        <v>PerDos</v>
      </c>
      <c r="D149" s="77" t="s">
        <v>549</v>
      </c>
      <c r="E149" s="92" t="str">
        <f>VLOOKUP($D149,[4]Listas!$E$2:$F$11,2,FALSE)</f>
        <v>ObjCinco</v>
      </c>
      <c r="F149" s="159" t="s">
        <v>550</v>
      </c>
      <c r="G149" s="145" t="s">
        <v>601</v>
      </c>
      <c r="H149" s="138" t="s">
        <v>607</v>
      </c>
      <c r="I149" s="140" t="s">
        <v>552</v>
      </c>
      <c r="J149" s="138" t="s">
        <v>553</v>
      </c>
      <c r="K149" s="138" t="s">
        <v>608</v>
      </c>
      <c r="L149" s="138" t="s">
        <v>609</v>
      </c>
      <c r="M149" s="133" t="s">
        <v>610</v>
      </c>
      <c r="N149" s="133" t="s">
        <v>566</v>
      </c>
      <c r="O149" s="133" t="s">
        <v>606</v>
      </c>
      <c r="P149" s="136">
        <v>44635</v>
      </c>
      <c r="Q149" s="136">
        <v>44712</v>
      </c>
      <c r="R149" s="166"/>
      <c r="S149" s="34"/>
      <c r="T149" s="32">
        <v>100</v>
      </c>
      <c r="U149" s="32"/>
      <c r="V149" s="32"/>
      <c r="W149" s="32"/>
      <c r="X149" s="32"/>
      <c r="Y149" s="32"/>
      <c r="Z149" s="32" t="s">
        <v>58</v>
      </c>
      <c r="AA149" s="32"/>
      <c r="AB149" s="32"/>
      <c r="AC149" s="32"/>
      <c r="AD149" s="32"/>
      <c r="AE149" s="32"/>
      <c r="AF149" s="32"/>
      <c r="AG149" s="32"/>
      <c r="AH149" s="32"/>
      <c r="AI149" s="32"/>
      <c r="AJ149" s="32"/>
      <c r="AK149" s="34"/>
      <c r="AL149" s="34"/>
      <c r="AM149" s="34"/>
      <c r="AN149" s="34"/>
      <c r="AO149" s="32"/>
      <c r="AP149" s="34"/>
      <c r="AQ149" s="34"/>
      <c r="AR149" s="34"/>
      <c r="AS149" s="34"/>
      <c r="AT149" s="34"/>
      <c r="AU149" s="34"/>
      <c r="AV149" s="34"/>
      <c r="AW149" s="34"/>
      <c r="AX149" s="34"/>
      <c r="AY149" s="32"/>
      <c r="AZ149" s="34"/>
      <c r="BA149" s="34" t="s">
        <v>49</v>
      </c>
      <c r="BB149" s="55" t="str">
        <f>VLOOKUP($BA149,Listas!$L$2:$M$8,2,FALSE)</f>
        <v>NA</v>
      </c>
      <c r="BC149" s="34" t="s">
        <v>49</v>
      </c>
      <c r="BD149" s="34" t="s">
        <v>49</v>
      </c>
      <c r="BE149" s="34" t="s">
        <v>553</v>
      </c>
      <c r="BF149" s="34" t="str">
        <f>VLOOKUP($BE149,Listas!$AA$1:$AB$10,2,FALSE)</f>
        <v>DLYG</v>
      </c>
      <c r="BG149" s="34" t="s">
        <v>568</v>
      </c>
      <c r="BH149" s="39"/>
      <c r="BI149" s="39"/>
      <c r="BJ149" s="39"/>
      <c r="BK149" s="39"/>
      <c r="BL149" s="39"/>
      <c r="BM149" s="39"/>
      <c r="BN149" s="39"/>
      <c r="BO149" s="39"/>
      <c r="BP149" s="39"/>
      <c r="BQ149" s="39"/>
      <c r="BR149" s="39"/>
      <c r="BS149" s="39"/>
      <c r="BT149" s="39"/>
      <c r="BU149" s="39"/>
      <c r="BV149" s="39"/>
      <c r="BW149" s="39"/>
      <c r="BX149" s="39"/>
      <c r="BY149" s="39"/>
      <c r="BZ149" s="39"/>
      <c r="CA149" s="39"/>
    </row>
    <row r="150" spans="1:79" s="54" customFormat="1" ht="83.65" customHeight="1">
      <c r="A150" s="35"/>
      <c r="B150" s="63" t="s">
        <v>310</v>
      </c>
      <c r="C150" s="64" t="str">
        <f>VLOOKUP($B150,Listas!$A$2:$B$5,2,FALSE)</f>
        <v>PerDos</v>
      </c>
      <c r="D150" s="77" t="s">
        <v>549</v>
      </c>
      <c r="E150" s="92" t="str">
        <f>VLOOKUP($D150,[4]Listas!$E$2:$F$11,2,FALSE)</f>
        <v>ObjCinco</v>
      </c>
      <c r="F150" s="159" t="s">
        <v>550</v>
      </c>
      <c r="G150" s="145" t="s">
        <v>601</v>
      </c>
      <c r="H150" s="138" t="s">
        <v>611</v>
      </c>
      <c r="I150" s="140" t="s">
        <v>552</v>
      </c>
      <c r="J150" s="138" t="s">
        <v>553</v>
      </c>
      <c r="K150" s="138" t="s">
        <v>612</v>
      </c>
      <c r="L150" s="138" t="s">
        <v>613</v>
      </c>
      <c r="M150" s="133" t="s">
        <v>614</v>
      </c>
      <c r="N150" s="133" t="s">
        <v>566</v>
      </c>
      <c r="O150" s="133" t="s">
        <v>606</v>
      </c>
      <c r="P150" s="136">
        <v>44592</v>
      </c>
      <c r="Q150" s="136">
        <v>44712</v>
      </c>
      <c r="R150" s="166"/>
      <c r="S150" s="34"/>
      <c r="T150" s="32">
        <v>100</v>
      </c>
      <c r="U150" s="32"/>
      <c r="V150" s="32"/>
      <c r="W150" s="32"/>
      <c r="X150" s="32"/>
      <c r="Y150" s="32"/>
      <c r="Z150" s="32" t="s">
        <v>58</v>
      </c>
      <c r="AA150" s="32"/>
      <c r="AB150" s="32"/>
      <c r="AC150" s="32"/>
      <c r="AD150" s="32"/>
      <c r="AE150" s="32"/>
      <c r="AF150" s="32"/>
      <c r="AG150" s="32"/>
      <c r="AH150" s="32"/>
      <c r="AI150" s="32"/>
      <c r="AJ150" s="32"/>
      <c r="AK150" s="34"/>
      <c r="AL150" s="34"/>
      <c r="AM150" s="34"/>
      <c r="AN150" s="34"/>
      <c r="AO150" s="34"/>
      <c r="AP150" s="34"/>
      <c r="AQ150" s="34"/>
      <c r="AR150" s="34"/>
      <c r="AS150" s="34"/>
      <c r="AT150" s="34"/>
      <c r="AU150" s="34"/>
      <c r="AV150" s="34"/>
      <c r="AW150" s="34"/>
      <c r="AX150" s="34"/>
      <c r="AY150" s="32"/>
      <c r="AZ150" s="34"/>
      <c r="BA150" s="34" t="s">
        <v>49</v>
      </c>
      <c r="BB150" s="55" t="str">
        <f>VLOOKUP($BA150,Listas!$L$2:$M$8,2,FALSE)</f>
        <v>NA</v>
      </c>
      <c r="BC150" s="34" t="s">
        <v>49</v>
      </c>
      <c r="BD150" s="34" t="s">
        <v>49</v>
      </c>
      <c r="BE150" s="34" t="s">
        <v>553</v>
      </c>
      <c r="BF150" s="34" t="str">
        <f>VLOOKUP($BE150,Listas!$AA$1:$AB$10,2,FALSE)</f>
        <v>DLYG</v>
      </c>
      <c r="BG150" s="34" t="s">
        <v>568</v>
      </c>
      <c r="BH150" s="39"/>
      <c r="BI150" s="39"/>
      <c r="BJ150" s="39"/>
      <c r="BK150" s="39"/>
      <c r="BL150" s="39"/>
      <c r="BM150" s="39"/>
      <c r="BN150" s="39"/>
      <c r="BO150" s="39"/>
      <c r="BP150" s="39"/>
      <c r="BQ150" s="39"/>
      <c r="BR150" s="39"/>
      <c r="BS150" s="39"/>
      <c r="BT150" s="39"/>
      <c r="BU150" s="39"/>
      <c r="BV150" s="39"/>
      <c r="BW150" s="39"/>
      <c r="BX150" s="39"/>
      <c r="BY150" s="39"/>
      <c r="BZ150" s="39"/>
      <c r="CA150" s="39"/>
    </row>
    <row r="151" spans="1:79" s="54" customFormat="1" ht="83.65" customHeight="1">
      <c r="A151" s="35"/>
      <c r="B151" s="63" t="s">
        <v>310</v>
      </c>
      <c r="C151" s="64" t="str">
        <f>VLOOKUP($B151,Listas!$A$2:$B$5,2,FALSE)</f>
        <v>PerDos</v>
      </c>
      <c r="D151" s="77" t="s">
        <v>549</v>
      </c>
      <c r="E151" s="92" t="str">
        <f>VLOOKUP($D151,[4]Listas!$E$2:$F$11,2,FALSE)</f>
        <v>ObjCinco</v>
      </c>
      <c r="F151" s="159" t="s">
        <v>550</v>
      </c>
      <c r="G151" s="145" t="s">
        <v>601</v>
      </c>
      <c r="H151" s="138" t="s">
        <v>615</v>
      </c>
      <c r="I151" s="140" t="s">
        <v>552</v>
      </c>
      <c r="J151" s="138" t="s">
        <v>553</v>
      </c>
      <c r="K151" s="138" t="s">
        <v>616</v>
      </c>
      <c r="L151" s="138" t="s">
        <v>617</v>
      </c>
      <c r="M151" s="133" t="s">
        <v>618</v>
      </c>
      <c r="N151" s="133" t="s">
        <v>566</v>
      </c>
      <c r="O151" s="133" t="s">
        <v>606</v>
      </c>
      <c r="P151" s="136">
        <v>44652</v>
      </c>
      <c r="Q151" s="136">
        <v>44834</v>
      </c>
      <c r="R151" s="166"/>
      <c r="S151" s="34"/>
      <c r="T151" s="32">
        <v>100</v>
      </c>
      <c r="U151" s="32"/>
      <c r="V151" s="32"/>
      <c r="W151" s="32"/>
      <c r="X151" s="32"/>
      <c r="Y151" s="32" t="s">
        <v>58</v>
      </c>
      <c r="Z151" s="32" t="s">
        <v>58</v>
      </c>
      <c r="AA151" s="32"/>
      <c r="AB151" s="32"/>
      <c r="AC151" s="32"/>
      <c r="AD151" s="32"/>
      <c r="AE151" s="32"/>
      <c r="AF151" s="32"/>
      <c r="AG151" s="32"/>
      <c r="AH151" s="32" t="s">
        <v>58</v>
      </c>
      <c r="AI151" s="32"/>
      <c r="AJ151" s="32"/>
      <c r="AK151" s="34"/>
      <c r="AL151" s="34"/>
      <c r="AM151" s="34"/>
      <c r="AN151" s="34"/>
      <c r="AO151" s="34"/>
      <c r="AP151" s="34"/>
      <c r="AQ151" s="34"/>
      <c r="AR151" s="34"/>
      <c r="AS151" s="34"/>
      <c r="AT151" s="34"/>
      <c r="AU151" s="34"/>
      <c r="AV151" s="34"/>
      <c r="AW151" s="34"/>
      <c r="AX151" s="34"/>
      <c r="AY151" s="32"/>
      <c r="AZ151" s="34"/>
      <c r="BA151" s="34" t="s">
        <v>49</v>
      </c>
      <c r="BB151" s="55" t="str">
        <f>VLOOKUP($BA151,Listas!$L$2:$M$8,2,FALSE)</f>
        <v>NA</v>
      </c>
      <c r="BC151" s="34" t="s">
        <v>49</v>
      </c>
      <c r="BD151" s="34" t="s">
        <v>49</v>
      </c>
      <c r="BE151" s="34" t="s">
        <v>553</v>
      </c>
      <c r="BF151" s="34" t="str">
        <f>VLOOKUP($BE151,Listas!$AA$1:$AB$10,2,FALSE)</f>
        <v>DLYG</v>
      </c>
      <c r="BG151" s="34" t="s">
        <v>568</v>
      </c>
      <c r="BH151" s="39"/>
      <c r="BI151" s="39"/>
      <c r="BJ151" s="39"/>
      <c r="BK151" s="39"/>
      <c r="BL151" s="39"/>
      <c r="BM151" s="39"/>
      <c r="BN151" s="39"/>
      <c r="BO151" s="39"/>
      <c r="BP151" s="39"/>
      <c r="BQ151" s="39"/>
      <c r="BR151" s="39"/>
      <c r="BS151" s="39"/>
      <c r="BT151" s="39"/>
      <c r="BU151" s="39"/>
      <c r="BV151" s="39"/>
      <c r="BW151" s="39"/>
      <c r="BX151" s="39"/>
      <c r="BY151" s="39"/>
      <c r="BZ151" s="39"/>
      <c r="CA151" s="39"/>
    </row>
    <row r="152" spans="1:79" s="54" customFormat="1" ht="83.65" customHeight="1">
      <c r="A152" s="35"/>
      <c r="B152" s="63" t="s">
        <v>310</v>
      </c>
      <c r="C152" s="64" t="str">
        <f>VLOOKUP($B152,Listas!$A$2:$B$5,2,FALSE)</f>
        <v>PerDos</v>
      </c>
      <c r="D152" s="63" t="s">
        <v>549</v>
      </c>
      <c r="E152" s="64" t="str">
        <f>VLOOKUP($D152,Listas!$E$2:$F$11,2,FALSE)</f>
        <v>ObjCinco</v>
      </c>
      <c r="F152" s="204" t="s">
        <v>550</v>
      </c>
      <c r="G152" s="224" t="s">
        <v>619</v>
      </c>
      <c r="H152" s="138" t="s">
        <v>620</v>
      </c>
      <c r="I152" s="140" t="s">
        <v>621</v>
      </c>
      <c r="J152" s="138" t="s">
        <v>622</v>
      </c>
      <c r="K152" s="138" t="s">
        <v>623</v>
      </c>
      <c r="L152" s="138" t="s">
        <v>624</v>
      </c>
      <c r="M152" s="138" t="s">
        <v>625</v>
      </c>
      <c r="N152" s="127" t="s">
        <v>626</v>
      </c>
      <c r="O152" s="127" t="s">
        <v>627</v>
      </c>
      <c r="P152" s="170">
        <v>44564</v>
      </c>
      <c r="Q152" s="170">
        <v>44582</v>
      </c>
      <c r="R152" s="166">
        <v>0</v>
      </c>
      <c r="S152" s="34" t="s">
        <v>628</v>
      </c>
      <c r="T152" s="32">
        <v>80</v>
      </c>
      <c r="U152" s="97"/>
      <c r="V152" s="97"/>
      <c r="W152" s="97"/>
      <c r="X152" s="97"/>
      <c r="Y152" s="97"/>
      <c r="Z152" s="97" t="s">
        <v>58</v>
      </c>
      <c r="AA152" s="97"/>
      <c r="AB152" s="97"/>
      <c r="AC152" s="97"/>
      <c r="AD152" s="97"/>
      <c r="AE152" s="97"/>
      <c r="AF152" s="97"/>
      <c r="AG152" s="97"/>
      <c r="AH152" s="97"/>
      <c r="AI152" s="97"/>
      <c r="AJ152" s="97"/>
      <c r="AK152" s="34"/>
      <c r="AL152" s="34"/>
      <c r="AM152" s="34"/>
      <c r="AN152" s="97"/>
      <c r="AO152" s="97"/>
      <c r="AP152" s="97"/>
      <c r="AQ152" s="97"/>
      <c r="AR152" s="97"/>
      <c r="AS152" s="97"/>
      <c r="AT152" s="97"/>
      <c r="AU152" s="97"/>
      <c r="AV152" s="97"/>
      <c r="AW152" s="97"/>
      <c r="AX152" s="97"/>
      <c r="AY152" s="98"/>
      <c r="AZ152" s="98"/>
      <c r="BA152" s="34" t="s">
        <v>49</v>
      </c>
      <c r="BB152" s="55" t="str">
        <f>VLOOKUP($BA152,[5]Listas!$L$2:$M$8,2,FALSE)</f>
        <v>NA</v>
      </c>
      <c r="BC152" s="34" t="s">
        <v>49</v>
      </c>
      <c r="BD152" s="34" t="s">
        <v>49</v>
      </c>
      <c r="BE152" s="98" t="s">
        <v>622</v>
      </c>
      <c r="BF152" s="34" t="str">
        <f>VLOOKUP($BE152,[5]Listas!$AA$1:$AB$10,2,FALSE)</f>
        <v>DOP</v>
      </c>
      <c r="BG152" s="125" t="s">
        <v>59</v>
      </c>
      <c r="BH152" s="39"/>
      <c r="BI152" s="39"/>
      <c r="BJ152" s="39"/>
      <c r="BK152" s="39"/>
      <c r="BL152" s="39"/>
      <c r="BM152" s="39"/>
      <c r="BN152" s="39"/>
      <c r="BO152" s="39"/>
      <c r="BP152" s="39"/>
      <c r="BQ152" s="39"/>
      <c r="BR152" s="39"/>
      <c r="BS152" s="39"/>
      <c r="BT152" s="39"/>
      <c r="BU152" s="39"/>
      <c r="BV152" s="39"/>
      <c r="BW152" s="39"/>
      <c r="BX152" s="39"/>
      <c r="BY152" s="39"/>
      <c r="BZ152" s="39"/>
      <c r="CA152" s="39"/>
    </row>
    <row r="153" spans="1:79" s="54" customFormat="1" ht="83.65" customHeight="1">
      <c r="A153" s="35"/>
      <c r="B153" s="63" t="s">
        <v>310</v>
      </c>
      <c r="C153" s="64" t="str">
        <f>VLOOKUP($B153,Listas!$A$2:$B$5,2,FALSE)</f>
        <v>PerDos</v>
      </c>
      <c r="D153" s="63" t="s">
        <v>549</v>
      </c>
      <c r="E153" s="64" t="str">
        <f>VLOOKUP($D153,Listas!$E$2:$F$11,2,FALSE)</f>
        <v>ObjCinco</v>
      </c>
      <c r="F153" s="204" t="s">
        <v>550</v>
      </c>
      <c r="G153" s="224" t="s">
        <v>619</v>
      </c>
      <c r="H153" s="138" t="s">
        <v>620</v>
      </c>
      <c r="I153" s="140" t="s">
        <v>621</v>
      </c>
      <c r="J153" s="138" t="s">
        <v>622</v>
      </c>
      <c r="K153" s="178" t="s">
        <v>629</v>
      </c>
      <c r="L153" s="178" t="s">
        <v>630</v>
      </c>
      <c r="M153" s="178" t="s">
        <v>631</v>
      </c>
      <c r="N153" s="127" t="s">
        <v>626</v>
      </c>
      <c r="O153" s="133" t="s">
        <v>627</v>
      </c>
      <c r="P153" s="170">
        <v>44676</v>
      </c>
      <c r="Q153" s="170">
        <v>44687</v>
      </c>
      <c r="R153" s="166">
        <v>0</v>
      </c>
      <c r="S153" s="34" t="s">
        <v>628</v>
      </c>
      <c r="T153" s="32">
        <v>20</v>
      </c>
      <c r="U153" s="99"/>
      <c r="V153" s="99"/>
      <c r="W153" s="99"/>
      <c r="X153" s="99"/>
      <c r="Y153" s="99"/>
      <c r="Z153" s="99" t="s">
        <v>58</v>
      </c>
      <c r="AA153" s="99"/>
      <c r="AB153" s="99"/>
      <c r="AC153" s="99"/>
      <c r="AD153" s="99"/>
      <c r="AE153" s="99"/>
      <c r="AF153" s="99"/>
      <c r="AG153" s="99"/>
      <c r="AH153" s="99"/>
      <c r="AI153" s="99"/>
      <c r="AJ153" s="99"/>
      <c r="AK153" s="34"/>
      <c r="AL153" s="34"/>
      <c r="AM153" s="34"/>
      <c r="AN153" s="99"/>
      <c r="AO153" s="99"/>
      <c r="AP153" s="99"/>
      <c r="AQ153" s="99"/>
      <c r="AR153" s="99"/>
      <c r="AS153" s="99"/>
      <c r="AT153" s="99"/>
      <c r="AU153" s="99"/>
      <c r="AV153" s="99"/>
      <c r="AW153" s="99"/>
      <c r="AX153" s="99"/>
      <c r="AY153" s="100"/>
      <c r="AZ153" s="100"/>
      <c r="BA153" s="34" t="s">
        <v>49</v>
      </c>
      <c r="BB153" s="55" t="str">
        <f>VLOOKUP($BA153,[5]Listas!$L$2:$M$8,2,FALSE)</f>
        <v>NA</v>
      </c>
      <c r="BC153" s="34" t="s">
        <v>49</v>
      </c>
      <c r="BD153" s="34" t="s">
        <v>49</v>
      </c>
      <c r="BE153" s="98" t="s">
        <v>622</v>
      </c>
      <c r="BF153" s="34" t="str">
        <f>VLOOKUP($BE153,[5]Listas!$AA$1:$AB$10,2,FALSE)</f>
        <v>DOP</v>
      </c>
      <c r="BG153" s="125" t="s">
        <v>59</v>
      </c>
      <c r="BH153" s="39"/>
      <c r="BI153" s="39"/>
      <c r="BJ153" s="39"/>
      <c r="BK153" s="39"/>
      <c r="BL153" s="39"/>
      <c r="BM153" s="39"/>
      <c r="BN153" s="39"/>
      <c r="BO153" s="39"/>
      <c r="BP153" s="39"/>
      <c r="BQ153" s="39"/>
      <c r="BR153" s="39"/>
      <c r="BS153" s="39"/>
      <c r="BT153" s="39"/>
      <c r="BU153" s="39"/>
      <c r="BV153" s="39"/>
      <c r="BW153" s="39"/>
      <c r="BX153" s="39"/>
      <c r="BY153" s="39"/>
      <c r="BZ153" s="39"/>
      <c r="CA153" s="39"/>
    </row>
    <row r="154" spans="1:79" s="54" customFormat="1" ht="83.65" customHeight="1">
      <c r="A154" s="35"/>
      <c r="B154" s="63" t="s">
        <v>310</v>
      </c>
      <c r="C154" s="64" t="str">
        <f>VLOOKUP($B154,Listas!$A$2:$B$5,2,FALSE)</f>
        <v>PerDos</v>
      </c>
      <c r="D154" s="63" t="s">
        <v>549</v>
      </c>
      <c r="E154" s="64" t="str">
        <f>VLOOKUP($D154,Listas!$E$2:$F$11,2,FALSE)</f>
        <v>ObjCinco</v>
      </c>
      <c r="F154" s="204" t="s">
        <v>550</v>
      </c>
      <c r="G154" s="224" t="s">
        <v>619</v>
      </c>
      <c r="H154" s="178" t="s">
        <v>632</v>
      </c>
      <c r="I154" s="140" t="s">
        <v>621</v>
      </c>
      <c r="J154" s="225" t="s">
        <v>622</v>
      </c>
      <c r="K154" s="178" t="s">
        <v>633</v>
      </c>
      <c r="L154" s="178" t="s">
        <v>634</v>
      </c>
      <c r="M154" s="178" t="s">
        <v>635</v>
      </c>
      <c r="N154" s="127" t="s">
        <v>626</v>
      </c>
      <c r="O154" s="133" t="s">
        <v>627</v>
      </c>
      <c r="P154" s="170">
        <v>44613</v>
      </c>
      <c r="Q154" s="170">
        <v>44673</v>
      </c>
      <c r="R154" s="166">
        <v>0</v>
      </c>
      <c r="S154" s="34" t="s">
        <v>628</v>
      </c>
      <c r="T154" s="32">
        <v>90</v>
      </c>
      <c r="U154" s="99"/>
      <c r="V154" s="99"/>
      <c r="W154" s="99"/>
      <c r="X154" s="99"/>
      <c r="Y154" s="99"/>
      <c r="Z154" s="97" t="s">
        <v>58</v>
      </c>
      <c r="AA154" s="99"/>
      <c r="AB154" s="99"/>
      <c r="AC154" s="99"/>
      <c r="AD154" s="99"/>
      <c r="AE154" s="99"/>
      <c r="AF154" s="99"/>
      <c r="AG154" s="99"/>
      <c r="AH154" s="97" t="s">
        <v>58</v>
      </c>
      <c r="AI154" s="99"/>
      <c r="AJ154" s="99"/>
      <c r="AK154" s="34"/>
      <c r="AL154" s="34"/>
      <c r="AM154" s="34"/>
      <c r="AN154" s="99"/>
      <c r="AO154" s="99"/>
      <c r="AP154" s="99"/>
      <c r="AQ154" s="99"/>
      <c r="AR154" s="99"/>
      <c r="AS154" s="99"/>
      <c r="AT154" s="99"/>
      <c r="AU154" s="99"/>
      <c r="AV154" s="99"/>
      <c r="AW154" s="99"/>
      <c r="AX154" s="99"/>
      <c r="AY154" s="100"/>
      <c r="AZ154" s="100"/>
      <c r="BA154" s="34" t="s">
        <v>49</v>
      </c>
      <c r="BB154" s="55" t="str">
        <f>VLOOKUP($BA154,[5]Listas!$L$2:$M$8,2,FALSE)</f>
        <v>NA</v>
      </c>
      <c r="BC154" s="34" t="s">
        <v>49</v>
      </c>
      <c r="BD154" s="34" t="s">
        <v>49</v>
      </c>
      <c r="BE154" s="34" t="s">
        <v>622</v>
      </c>
      <c r="BF154" s="34" t="str">
        <f>VLOOKUP($BE154,[1]Listas!$AA$1:$AB$10,2,FALSE)</f>
        <v>DOP</v>
      </c>
      <c r="BG154" s="34" t="s">
        <v>568</v>
      </c>
      <c r="BH154" s="39"/>
      <c r="BI154" s="39"/>
      <c r="BJ154" s="39"/>
      <c r="BK154" s="39"/>
      <c r="BL154" s="39"/>
      <c r="BM154" s="39"/>
      <c r="BN154" s="39"/>
      <c r="BO154" s="39"/>
      <c r="BP154" s="39"/>
      <c r="BQ154" s="39"/>
      <c r="BR154" s="39"/>
      <c r="BS154" s="39"/>
      <c r="BT154" s="39"/>
      <c r="BU154" s="39"/>
      <c r="BV154" s="39"/>
      <c r="BW154" s="39"/>
      <c r="BX154" s="39"/>
      <c r="BY154" s="39"/>
      <c r="BZ154" s="39"/>
      <c r="CA154" s="39"/>
    </row>
    <row r="155" spans="1:79" s="54" customFormat="1" ht="83.65" customHeight="1">
      <c r="A155" s="35"/>
      <c r="B155" s="63" t="s">
        <v>310</v>
      </c>
      <c r="C155" s="64" t="str">
        <f>VLOOKUP($B155,Listas!$A$2:$B$5,2,FALSE)</f>
        <v>PerDos</v>
      </c>
      <c r="D155" s="63" t="s">
        <v>549</v>
      </c>
      <c r="E155" s="64" t="str">
        <f>VLOOKUP($D155,Listas!$E$2:$F$11,2,FALSE)</f>
        <v>ObjCinco</v>
      </c>
      <c r="F155" s="204" t="s">
        <v>550</v>
      </c>
      <c r="G155" s="224" t="s">
        <v>619</v>
      </c>
      <c r="H155" s="178" t="s">
        <v>632</v>
      </c>
      <c r="I155" s="140" t="s">
        <v>621</v>
      </c>
      <c r="J155" s="138" t="s">
        <v>622</v>
      </c>
      <c r="K155" s="178" t="s">
        <v>636</v>
      </c>
      <c r="L155" s="178" t="s">
        <v>637</v>
      </c>
      <c r="M155" s="178" t="s">
        <v>638</v>
      </c>
      <c r="N155" s="127" t="s">
        <v>626</v>
      </c>
      <c r="O155" s="133" t="s">
        <v>627</v>
      </c>
      <c r="P155" s="170">
        <v>44690</v>
      </c>
      <c r="Q155" s="170">
        <v>44701</v>
      </c>
      <c r="R155" s="166">
        <v>0</v>
      </c>
      <c r="S155" s="34" t="s">
        <v>628</v>
      </c>
      <c r="T155" s="32">
        <v>10</v>
      </c>
      <c r="U155" s="97"/>
      <c r="V155" s="97"/>
      <c r="W155" s="97"/>
      <c r="X155" s="97"/>
      <c r="Y155" s="97"/>
      <c r="Z155" s="97" t="s">
        <v>58</v>
      </c>
      <c r="AA155" s="97"/>
      <c r="AB155" s="97"/>
      <c r="AC155" s="97"/>
      <c r="AD155" s="97"/>
      <c r="AE155" s="97"/>
      <c r="AF155" s="97"/>
      <c r="AG155" s="97"/>
      <c r="AH155" s="97"/>
      <c r="AI155" s="97"/>
      <c r="AJ155" s="97"/>
      <c r="AK155" s="34"/>
      <c r="AL155" s="34"/>
      <c r="AM155" s="34"/>
      <c r="AN155" s="97"/>
      <c r="AO155" s="97"/>
      <c r="AP155" s="97"/>
      <c r="AQ155" s="97"/>
      <c r="AR155" s="97"/>
      <c r="AS155" s="97"/>
      <c r="AT155" s="97"/>
      <c r="AU155" s="97"/>
      <c r="AV155" s="97"/>
      <c r="AW155" s="97"/>
      <c r="AX155" s="97"/>
      <c r="AY155" s="98"/>
      <c r="AZ155" s="98"/>
      <c r="BA155" s="34" t="s">
        <v>49</v>
      </c>
      <c r="BB155" s="55" t="str">
        <f>VLOOKUP($BA155,[5]Listas!$L$2:$M$8,2,FALSE)</f>
        <v>NA</v>
      </c>
      <c r="BC155" s="34" t="s">
        <v>49</v>
      </c>
      <c r="BD155" s="34" t="s">
        <v>49</v>
      </c>
      <c r="BE155" s="34" t="s">
        <v>622</v>
      </c>
      <c r="BF155" s="34" t="str">
        <f>VLOOKUP($BE155,[1]Listas!$AA$1:$AB$10,2,FALSE)</f>
        <v>DOP</v>
      </c>
      <c r="BG155" s="34" t="s">
        <v>568</v>
      </c>
      <c r="BH155" s="39"/>
      <c r="BI155" s="39"/>
      <c r="BJ155" s="39"/>
      <c r="BK155" s="39"/>
      <c r="BL155" s="39"/>
      <c r="BM155" s="39"/>
      <c r="BN155" s="39"/>
      <c r="BO155" s="39"/>
      <c r="BP155" s="39"/>
      <c r="BQ155" s="39"/>
      <c r="BR155" s="39"/>
      <c r="BS155" s="39"/>
      <c r="BT155" s="39"/>
      <c r="BU155" s="39"/>
      <c r="BV155" s="39"/>
      <c r="BW155" s="39"/>
      <c r="BX155" s="39"/>
      <c r="BY155" s="39"/>
      <c r="BZ155" s="39"/>
      <c r="CA155" s="39"/>
    </row>
    <row r="156" spans="1:79" s="54" customFormat="1" ht="83.65" customHeight="1">
      <c r="A156" s="35"/>
      <c r="B156" s="63" t="s">
        <v>310</v>
      </c>
      <c r="C156" s="64" t="str">
        <f>VLOOKUP($B156,Listas!$A$2:$B$5,2,FALSE)</f>
        <v>PerDos</v>
      </c>
      <c r="D156" s="63" t="s">
        <v>549</v>
      </c>
      <c r="E156" s="64" t="str">
        <f>VLOOKUP($D156,Listas!$E$2:$F$11,2,FALSE)</f>
        <v>ObjCinco</v>
      </c>
      <c r="F156" s="204" t="s">
        <v>550</v>
      </c>
      <c r="G156" s="224" t="s">
        <v>619</v>
      </c>
      <c r="H156" s="178" t="s">
        <v>639</v>
      </c>
      <c r="I156" s="140" t="s">
        <v>621</v>
      </c>
      <c r="J156" s="138" t="s">
        <v>622</v>
      </c>
      <c r="K156" s="178" t="s">
        <v>640</v>
      </c>
      <c r="L156" s="178" t="s">
        <v>641</v>
      </c>
      <c r="M156" s="178" t="s">
        <v>642</v>
      </c>
      <c r="N156" s="127" t="s">
        <v>626</v>
      </c>
      <c r="O156" s="133" t="s">
        <v>627</v>
      </c>
      <c r="P156" s="170">
        <v>44704</v>
      </c>
      <c r="Q156" s="170">
        <v>44757</v>
      </c>
      <c r="R156" s="166">
        <v>9000000000</v>
      </c>
      <c r="S156" s="34" t="s">
        <v>643</v>
      </c>
      <c r="T156" s="32">
        <v>100</v>
      </c>
      <c r="U156" s="32"/>
      <c r="V156" s="32"/>
      <c r="W156" s="32"/>
      <c r="X156" s="32"/>
      <c r="Y156" s="32"/>
      <c r="Z156" s="32" t="s">
        <v>58</v>
      </c>
      <c r="AA156" s="32"/>
      <c r="AB156" s="32"/>
      <c r="AC156" s="32"/>
      <c r="AD156" s="32"/>
      <c r="AE156" s="32"/>
      <c r="AF156" s="32"/>
      <c r="AG156" s="32"/>
      <c r="AH156" s="32" t="s">
        <v>58</v>
      </c>
      <c r="AI156" s="32"/>
      <c r="AJ156" s="32"/>
      <c r="AK156" s="34"/>
      <c r="AL156" s="34"/>
      <c r="AM156" s="34"/>
      <c r="AN156" s="32"/>
      <c r="AO156" s="30" t="s">
        <v>58</v>
      </c>
      <c r="AP156" s="32"/>
      <c r="AQ156" s="32"/>
      <c r="AR156" s="32"/>
      <c r="AS156" s="32"/>
      <c r="AT156" s="32"/>
      <c r="AU156" s="32"/>
      <c r="AV156" s="32"/>
      <c r="AW156" s="32"/>
      <c r="AX156" s="32"/>
      <c r="AY156" s="34"/>
      <c r="AZ156" s="34"/>
      <c r="BA156" s="34" t="s">
        <v>49</v>
      </c>
      <c r="BB156" s="55" t="str">
        <f>VLOOKUP($BA156,[5]Listas!$L$2:$M$8,2,FALSE)</f>
        <v>NA</v>
      </c>
      <c r="BC156" s="34" t="s">
        <v>49</v>
      </c>
      <c r="BD156" s="34" t="s">
        <v>49</v>
      </c>
      <c r="BE156" s="34" t="s">
        <v>622</v>
      </c>
      <c r="BF156" s="34" t="str">
        <f>VLOOKUP($BE156,[1]Listas!$AA$1:$AB$10,2,FALSE)</f>
        <v>DOP</v>
      </c>
      <c r="BG156" s="34" t="s">
        <v>568</v>
      </c>
      <c r="BH156" s="39"/>
      <c r="BI156" s="39"/>
      <c r="BJ156" s="39"/>
      <c r="BK156" s="39"/>
      <c r="BL156" s="39"/>
      <c r="BM156" s="39"/>
      <c r="BN156" s="39"/>
      <c r="BO156" s="39"/>
      <c r="BP156" s="39"/>
      <c r="BQ156" s="39"/>
      <c r="BR156" s="39"/>
      <c r="BS156" s="39"/>
      <c r="BT156" s="39"/>
      <c r="BU156" s="39"/>
      <c r="BV156" s="39"/>
      <c r="BW156" s="39"/>
      <c r="BX156" s="39"/>
      <c r="BY156" s="39"/>
      <c r="BZ156" s="39"/>
      <c r="CA156" s="39"/>
    </row>
    <row r="157" spans="1:79" s="54" customFormat="1" ht="83.65" customHeight="1">
      <c r="A157" s="35"/>
      <c r="B157" s="63" t="s">
        <v>310</v>
      </c>
      <c r="C157" s="64" t="str">
        <f>VLOOKUP($B157,Listas!$A$2:$B$5,2,FALSE)</f>
        <v>PerDos</v>
      </c>
      <c r="D157" s="63" t="s">
        <v>549</v>
      </c>
      <c r="E157" s="64" t="str">
        <f>VLOOKUP($D157,Listas!$E$2:$F$11,2,FALSE)</f>
        <v>ObjCinco</v>
      </c>
      <c r="F157" s="204" t="s">
        <v>550</v>
      </c>
      <c r="G157" s="224" t="s">
        <v>619</v>
      </c>
      <c r="H157" s="178" t="s">
        <v>644</v>
      </c>
      <c r="I157" s="140" t="s">
        <v>621</v>
      </c>
      <c r="J157" s="138" t="s">
        <v>622</v>
      </c>
      <c r="K157" s="178" t="s">
        <v>645</v>
      </c>
      <c r="L157" s="178" t="s">
        <v>646</v>
      </c>
      <c r="M157" s="178" t="s">
        <v>647</v>
      </c>
      <c r="N157" s="127" t="s">
        <v>626</v>
      </c>
      <c r="O157" s="133" t="s">
        <v>627</v>
      </c>
      <c r="P157" s="170">
        <v>44704</v>
      </c>
      <c r="Q157" s="170">
        <v>44764</v>
      </c>
      <c r="R157" s="166">
        <v>0</v>
      </c>
      <c r="S157" s="34" t="s">
        <v>628</v>
      </c>
      <c r="T157" s="32">
        <v>100</v>
      </c>
      <c r="U157" s="97"/>
      <c r="V157" s="97"/>
      <c r="W157" s="97"/>
      <c r="X157" s="97"/>
      <c r="Y157" s="97"/>
      <c r="Z157" s="97" t="s">
        <v>58</v>
      </c>
      <c r="AA157" s="97"/>
      <c r="AB157" s="97"/>
      <c r="AC157" s="97"/>
      <c r="AD157" s="97"/>
      <c r="AE157" s="97"/>
      <c r="AF157" s="97"/>
      <c r="AG157" s="97"/>
      <c r="AH157" s="97" t="s">
        <v>58</v>
      </c>
      <c r="AI157" s="97"/>
      <c r="AJ157" s="97"/>
      <c r="AK157" s="34"/>
      <c r="AL157" s="34"/>
      <c r="AM157" s="34"/>
      <c r="AN157" s="97"/>
      <c r="AO157" s="97"/>
      <c r="AP157" s="97"/>
      <c r="AQ157" s="97"/>
      <c r="AR157" s="97"/>
      <c r="AS157" s="97"/>
      <c r="AT157" s="97"/>
      <c r="AU157" s="97"/>
      <c r="AV157" s="97"/>
      <c r="AW157" s="97"/>
      <c r="AX157" s="97"/>
      <c r="AY157" s="98"/>
      <c r="AZ157" s="98"/>
      <c r="BA157" s="34" t="s">
        <v>49</v>
      </c>
      <c r="BB157" s="55" t="str">
        <f>VLOOKUP($BA157,[5]Listas!$L$2:$M$8,2,FALSE)</f>
        <v>NA</v>
      </c>
      <c r="BC157" s="34" t="s">
        <v>49</v>
      </c>
      <c r="BD157" s="34" t="s">
        <v>49</v>
      </c>
      <c r="BE157" s="34" t="s">
        <v>622</v>
      </c>
      <c r="BF157" s="34" t="str">
        <f>VLOOKUP($BE157,[1]Listas!$AA$1:$AB$10,2,FALSE)</f>
        <v>DOP</v>
      </c>
      <c r="BG157" s="34" t="s">
        <v>568</v>
      </c>
      <c r="BH157" s="39"/>
      <c r="BI157" s="39"/>
      <c r="BJ157" s="39"/>
      <c r="BK157" s="39"/>
      <c r="BL157" s="39"/>
      <c r="BM157" s="39"/>
      <c r="BN157" s="39"/>
      <c r="BO157" s="39"/>
      <c r="BP157" s="39"/>
      <c r="BQ157" s="39"/>
      <c r="BR157" s="39"/>
      <c r="BS157" s="39"/>
      <c r="BT157" s="39"/>
      <c r="BU157" s="39"/>
      <c r="BV157" s="39"/>
      <c r="BW157" s="39"/>
      <c r="BX157" s="39"/>
      <c r="BY157" s="39"/>
      <c r="BZ157" s="39"/>
      <c r="CA157" s="39"/>
    </row>
    <row r="158" spans="1:79" s="54" customFormat="1" ht="83.65" customHeight="1">
      <c r="A158" s="35"/>
      <c r="B158" s="63" t="s">
        <v>310</v>
      </c>
      <c r="C158" s="64" t="str">
        <f>VLOOKUP($B158,Listas!$A$2:$B$5,2,FALSE)</f>
        <v>PerDos</v>
      </c>
      <c r="D158" s="63" t="s">
        <v>549</v>
      </c>
      <c r="E158" s="64" t="str">
        <f>VLOOKUP($D158,Listas!$E$2:$F$11,2,FALSE)</f>
        <v>ObjCinco</v>
      </c>
      <c r="F158" s="204" t="s">
        <v>550</v>
      </c>
      <c r="G158" s="224" t="s">
        <v>619</v>
      </c>
      <c r="H158" s="126" t="s">
        <v>648</v>
      </c>
      <c r="I158" s="140" t="s">
        <v>621</v>
      </c>
      <c r="J158" s="138" t="s">
        <v>622</v>
      </c>
      <c r="K158" s="178" t="s">
        <v>649</v>
      </c>
      <c r="L158" s="178" t="s">
        <v>650</v>
      </c>
      <c r="M158" s="178" t="s">
        <v>651</v>
      </c>
      <c r="N158" s="127" t="s">
        <v>626</v>
      </c>
      <c r="O158" s="133" t="s">
        <v>627</v>
      </c>
      <c r="P158" s="170">
        <v>44767</v>
      </c>
      <c r="Q158" s="170">
        <v>44918</v>
      </c>
      <c r="R158" s="166">
        <v>0</v>
      </c>
      <c r="S158" s="34" t="s">
        <v>628</v>
      </c>
      <c r="T158" s="32">
        <v>100</v>
      </c>
      <c r="U158" s="99"/>
      <c r="V158" s="99"/>
      <c r="W158" s="99"/>
      <c r="X158" s="99"/>
      <c r="Y158" s="99"/>
      <c r="Z158" s="99" t="s">
        <v>58</v>
      </c>
      <c r="AA158" s="99"/>
      <c r="AB158" s="99"/>
      <c r="AC158" s="99"/>
      <c r="AD158" s="99"/>
      <c r="AE158" s="99"/>
      <c r="AF158" s="99"/>
      <c r="AG158" s="99"/>
      <c r="AH158" s="99" t="s">
        <v>58</v>
      </c>
      <c r="AI158" s="99"/>
      <c r="AJ158" s="99"/>
      <c r="AK158" s="34"/>
      <c r="AL158" s="34"/>
      <c r="AM158" s="34"/>
      <c r="AN158" s="99"/>
      <c r="AO158" s="99"/>
      <c r="AP158" s="99"/>
      <c r="AQ158" s="99"/>
      <c r="AR158" s="99"/>
      <c r="AS158" s="99"/>
      <c r="AT158" s="99"/>
      <c r="AU158" s="99"/>
      <c r="AV158" s="99"/>
      <c r="AW158" s="99"/>
      <c r="AX158" s="99"/>
      <c r="AY158" s="100"/>
      <c r="AZ158" s="100"/>
      <c r="BA158" s="34" t="s">
        <v>49</v>
      </c>
      <c r="BB158" s="55" t="str">
        <f>VLOOKUP($BA158,[5]Listas!$L$2:$M$8,2,FALSE)</f>
        <v>NA</v>
      </c>
      <c r="BC158" s="34" t="s">
        <v>49</v>
      </c>
      <c r="BD158" s="34" t="s">
        <v>49</v>
      </c>
      <c r="BE158" s="34" t="s">
        <v>622</v>
      </c>
      <c r="BF158" s="34" t="str">
        <f>VLOOKUP($BE158,[1]Listas!$AA$1:$AB$10,2,FALSE)</f>
        <v>DOP</v>
      </c>
      <c r="BG158" s="34" t="s">
        <v>568</v>
      </c>
      <c r="BH158" s="39"/>
      <c r="BI158" s="39"/>
      <c r="BJ158" s="39"/>
      <c r="BK158" s="39"/>
      <c r="BL158" s="39"/>
      <c r="BM158" s="39"/>
      <c r="BN158" s="39"/>
      <c r="BO158" s="39"/>
      <c r="BP158" s="39"/>
      <c r="BQ158" s="39"/>
      <c r="BR158" s="39"/>
      <c r="BS158" s="39"/>
      <c r="BT158" s="39"/>
      <c r="BU158" s="39"/>
      <c r="BV158" s="39"/>
      <c r="BW158" s="39"/>
      <c r="BX158" s="39"/>
      <c r="BY158" s="39"/>
      <c r="BZ158" s="39"/>
      <c r="CA158" s="39"/>
    </row>
    <row r="159" spans="1:79" s="54" customFormat="1" ht="83.65" customHeight="1">
      <c r="A159" s="35"/>
      <c r="B159" s="63" t="s">
        <v>310</v>
      </c>
      <c r="C159" s="64" t="str">
        <f>VLOOKUP($B159,Listas!$A$2:$B$5,2,FALSE)</f>
        <v>PerDos</v>
      </c>
      <c r="D159" s="63" t="s">
        <v>549</v>
      </c>
      <c r="E159" s="64" t="str">
        <f>VLOOKUP($D159,Listas!$E$2:$F$11,2,FALSE)</f>
        <v>ObjCinco</v>
      </c>
      <c r="F159" s="204" t="s">
        <v>550</v>
      </c>
      <c r="G159" s="224" t="s">
        <v>652</v>
      </c>
      <c r="H159" s="178" t="s">
        <v>653</v>
      </c>
      <c r="I159" s="140" t="s">
        <v>621</v>
      </c>
      <c r="J159" s="138" t="s">
        <v>622</v>
      </c>
      <c r="K159" s="178" t="s">
        <v>654</v>
      </c>
      <c r="L159" s="178" t="s">
        <v>655</v>
      </c>
      <c r="M159" s="178" t="s">
        <v>656</v>
      </c>
      <c r="N159" s="127" t="s">
        <v>657</v>
      </c>
      <c r="O159" s="133" t="s">
        <v>658</v>
      </c>
      <c r="P159" s="170">
        <v>44564</v>
      </c>
      <c r="Q159" s="170">
        <v>44621</v>
      </c>
      <c r="R159" s="101">
        <v>0</v>
      </c>
      <c r="S159" s="34" t="s">
        <v>628</v>
      </c>
      <c r="T159" s="32">
        <v>100</v>
      </c>
      <c r="U159" s="99"/>
      <c r="V159" s="99"/>
      <c r="W159" s="99"/>
      <c r="X159" s="99"/>
      <c r="Y159" s="99"/>
      <c r="Z159" s="99" t="s">
        <v>58</v>
      </c>
      <c r="AA159" s="99"/>
      <c r="AB159" s="99"/>
      <c r="AC159" s="99" t="s">
        <v>58</v>
      </c>
      <c r="AD159" s="99"/>
      <c r="AE159" s="99"/>
      <c r="AF159" s="99"/>
      <c r="AG159" s="99"/>
      <c r="AH159" s="99"/>
      <c r="AI159" s="99"/>
      <c r="AJ159" s="99"/>
      <c r="AK159" s="34"/>
      <c r="AL159" s="34"/>
      <c r="AM159" s="34"/>
      <c r="AN159" s="99"/>
      <c r="AO159" s="99"/>
      <c r="AP159" s="99"/>
      <c r="AQ159" s="99"/>
      <c r="AR159" s="99"/>
      <c r="AS159" s="99"/>
      <c r="AT159" s="99"/>
      <c r="AU159" s="99"/>
      <c r="AV159" s="99"/>
      <c r="AW159" s="99"/>
      <c r="AX159" s="99"/>
      <c r="AY159" s="100"/>
      <c r="AZ159" s="100"/>
      <c r="BA159" s="34" t="s">
        <v>49</v>
      </c>
      <c r="BB159" s="55" t="str">
        <f>VLOOKUP($BA159,[5]Listas!$L$2:$M$8,2,FALSE)</f>
        <v>NA</v>
      </c>
      <c r="BC159" s="34" t="s">
        <v>49</v>
      </c>
      <c r="BD159" s="34" t="s">
        <v>49</v>
      </c>
      <c r="BE159" s="34" t="s">
        <v>622</v>
      </c>
      <c r="BF159" s="34" t="str">
        <f>VLOOKUP($BE159,[1]Listas!$AA$1:$AB$10,2,FALSE)</f>
        <v>DOP</v>
      </c>
      <c r="BG159" s="34" t="s">
        <v>568</v>
      </c>
      <c r="BH159" s="39"/>
      <c r="BI159" s="39"/>
      <c r="BJ159" s="39"/>
      <c r="BK159" s="39"/>
      <c r="BL159" s="39"/>
      <c r="BM159" s="39"/>
      <c r="BN159" s="39"/>
      <c r="BO159" s="39"/>
      <c r="BP159" s="39"/>
      <c r="BQ159" s="39"/>
      <c r="BR159" s="39"/>
      <c r="BS159" s="39"/>
      <c r="BT159" s="39"/>
      <c r="BU159" s="39"/>
      <c r="BV159" s="39"/>
      <c r="BW159" s="39"/>
      <c r="BX159" s="39"/>
      <c r="BY159" s="39"/>
      <c r="BZ159" s="39"/>
      <c r="CA159" s="39"/>
    </row>
    <row r="160" spans="1:79" s="54" customFormat="1" ht="83.65" customHeight="1">
      <c r="A160" s="35"/>
      <c r="B160" s="63" t="s">
        <v>310</v>
      </c>
      <c r="C160" s="64" t="str">
        <f>VLOOKUP($B160,Listas!$A$2:$B$5,2,FALSE)</f>
        <v>PerDos</v>
      </c>
      <c r="D160" s="63" t="s">
        <v>549</v>
      </c>
      <c r="E160" s="64" t="str">
        <f>VLOOKUP($D160,Listas!$E$2:$F$11,2,FALSE)</f>
        <v>ObjCinco</v>
      </c>
      <c r="F160" s="204" t="s">
        <v>550</v>
      </c>
      <c r="G160" s="224" t="s">
        <v>652</v>
      </c>
      <c r="H160" s="178" t="s">
        <v>659</v>
      </c>
      <c r="I160" s="140" t="s">
        <v>621</v>
      </c>
      <c r="J160" s="138" t="s">
        <v>622</v>
      </c>
      <c r="K160" s="178" t="s">
        <v>660</v>
      </c>
      <c r="L160" s="178" t="s">
        <v>661</v>
      </c>
      <c r="M160" s="178" t="s">
        <v>662</v>
      </c>
      <c r="N160" s="127" t="s">
        <v>657</v>
      </c>
      <c r="O160" s="133" t="s">
        <v>658</v>
      </c>
      <c r="P160" s="170">
        <v>44652</v>
      </c>
      <c r="Q160" s="170">
        <v>44696</v>
      </c>
      <c r="R160" s="101">
        <v>0</v>
      </c>
      <c r="S160" s="34" t="s">
        <v>628</v>
      </c>
      <c r="T160" s="32">
        <v>30</v>
      </c>
      <c r="U160" s="32"/>
      <c r="V160" s="32"/>
      <c r="W160" s="32"/>
      <c r="X160" s="32"/>
      <c r="Y160" s="32"/>
      <c r="Z160" s="32" t="s">
        <v>58</v>
      </c>
      <c r="AA160" s="32"/>
      <c r="AB160" s="32"/>
      <c r="AC160" s="33" t="s">
        <v>58</v>
      </c>
      <c r="AD160" s="32"/>
      <c r="AE160" s="32"/>
      <c r="AF160" s="32"/>
      <c r="AG160" s="32"/>
      <c r="AH160" s="32"/>
      <c r="AI160" s="32"/>
      <c r="AJ160" s="32"/>
      <c r="AK160" s="34"/>
      <c r="AL160" s="34"/>
      <c r="AM160" s="34"/>
      <c r="AN160" s="32"/>
      <c r="AO160" s="32"/>
      <c r="AP160" s="32"/>
      <c r="AQ160" s="32"/>
      <c r="AR160" s="32"/>
      <c r="AS160" s="32"/>
      <c r="AT160" s="32"/>
      <c r="AU160" s="32"/>
      <c r="AV160" s="32"/>
      <c r="AW160" s="32"/>
      <c r="AX160" s="32"/>
      <c r="AY160" s="34"/>
      <c r="AZ160" s="34"/>
      <c r="BA160" s="34" t="s">
        <v>49</v>
      </c>
      <c r="BB160" s="55" t="str">
        <f>VLOOKUP($BA160,[5]Listas!$L$2:$M$8,2,FALSE)</f>
        <v>NA</v>
      </c>
      <c r="BC160" s="34" t="s">
        <v>49</v>
      </c>
      <c r="BD160" s="34" t="s">
        <v>49</v>
      </c>
      <c r="BE160" s="34" t="s">
        <v>622</v>
      </c>
      <c r="BF160" s="34" t="str">
        <f>VLOOKUP($BE160,[1]Listas!$AA$1:$AB$10,2,FALSE)</f>
        <v>DOP</v>
      </c>
      <c r="BG160" s="34" t="s">
        <v>568</v>
      </c>
      <c r="BH160" s="39"/>
      <c r="BI160" s="39"/>
      <c r="BJ160" s="39"/>
      <c r="BK160" s="39"/>
      <c r="BL160" s="39"/>
      <c r="BM160" s="39"/>
      <c r="BN160" s="39"/>
      <c r="BO160" s="39"/>
      <c r="BP160" s="39"/>
      <c r="BQ160" s="39"/>
      <c r="BR160" s="39"/>
      <c r="BS160" s="39"/>
      <c r="BT160" s="39"/>
      <c r="BU160" s="39"/>
      <c r="BV160" s="39"/>
      <c r="BW160" s="39"/>
      <c r="BX160" s="39"/>
      <c r="BY160" s="39"/>
      <c r="BZ160" s="39"/>
      <c r="CA160" s="39"/>
    </row>
    <row r="161" spans="1:79" s="54" customFormat="1" ht="83.65" customHeight="1">
      <c r="A161" s="35"/>
      <c r="B161" s="63" t="s">
        <v>310</v>
      </c>
      <c r="C161" s="64" t="str">
        <f>VLOOKUP($B161,Listas!$A$2:$B$5,2,FALSE)</f>
        <v>PerDos</v>
      </c>
      <c r="D161" s="63" t="s">
        <v>549</v>
      </c>
      <c r="E161" s="64" t="str">
        <f>VLOOKUP($D161,Listas!$E$2:$F$11,2,FALSE)</f>
        <v>ObjCinco</v>
      </c>
      <c r="F161" s="204" t="s">
        <v>550</v>
      </c>
      <c r="G161" s="224" t="s">
        <v>652</v>
      </c>
      <c r="H161" s="178" t="s">
        <v>659</v>
      </c>
      <c r="I161" s="140" t="s">
        <v>621</v>
      </c>
      <c r="J161" s="138" t="s">
        <v>622</v>
      </c>
      <c r="K161" s="226" t="s">
        <v>663</v>
      </c>
      <c r="L161" s="178" t="s">
        <v>664</v>
      </c>
      <c r="M161" s="178" t="s">
        <v>665</v>
      </c>
      <c r="N161" s="127" t="s">
        <v>657</v>
      </c>
      <c r="O161" s="133" t="s">
        <v>658</v>
      </c>
      <c r="P161" s="170">
        <v>44578</v>
      </c>
      <c r="Q161" s="170">
        <v>44621</v>
      </c>
      <c r="R161" s="101">
        <v>0</v>
      </c>
      <c r="S161" s="34" t="s">
        <v>628</v>
      </c>
      <c r="T161" s="32">
        <v>50</v>
      </c>
      <c r="U161" s="32"/>
      <c r="V161" s="32"/>
      <c r="W161" s="32"/>
      <c r="X161" s="32"/>
      <c r="Y161" s="32"/>
      <c r="Z161" s="32" t="s">
        <v>58</v>
      </c>
      <c r="AA161" s="32"/>
      <c r="AB161" s="32"/>
      <c r="AC161" s="33" t="s">
        <v>58</v>
      </c>
      <c r="AD161" s="32"/>
      <c r="AE161" s="32"/>
      <c r="AF161" s="32"/>
      <c r="AG161" s="32"/>
      <c r="AH161" s="32"/>
      <c r="AI161" s="32"/>
      <c r="AJ161" s="32"/>
      <c r="AK161" s="34"/>
      <c r="AL161" s="34"/>
      <c r="AM161" s="34"/>
      <c r="AN161" s="32"/>
      <c r="AO161" s="32"/>
      <c r="AP161" s="32"/>
      <c r="AQ161" s="32"/>
      <c r="AR161" s="32"/>
      <c r="AS161" s="32"/>
      <c r="AT161" s="32"/>
      <c r="AU161" s="32"/>
      <c r="AV161" s="32"/>
      <c r="AW161" s="32"/>
      <c r="AX161" s="32"/>
      <c r="AY161" s="34"/>
      <c r="AZ161" s="34"/>
      <c r="BA161" s="34" t="s">
        <v>49</v>
      </c>
      <c r="BB161" s="55" t="str">
        <f>VLOOKUP($BA161,[5]Listas!$L$2:$M$8,2,FALSE)</f>
        <v>NA</v>
      </c>
      <c r="BC161" s="34" t="s">
        <v>49</v>
      </c>
      <c r="BD161" s="34" t="s">
        <v>49</v>
      </c>
      <c r="BE161" s="34" t="s">
        <v>622</v>
      </c>
      <c r="BF161" s="34" t="str">
        <f>VLOOKUP($BE161,[1]Listas!$AA$1:$AB$10,2,FALSE)</f>
        <v>DOP</v>
      </c>
      <c r="BG161" s="34" t="s">
        <v>568</v>
      </c>
      <c r="BH161" s="39"/>
      <c r="BI161" s="39"/>
      <c r="BJ161" s="39"/>
      <c r="BK161" s="39"/>
      <c r="BL161" s="39"/>
      <c r="BM161" s="39"/>
      <c r="BN161" s="39"/>
      <c r="BO161" s="39"/>
      <c r="BP161" s="39"/>
      <c r="BQ161" s="39"/>
      <c r="BR161" s="39"/>
      <c r="BS161" s="39"/>
      <c r="BT161" s="39"/>
      <c r="BU161" s="39"/>
      <c r="BV161" s="39"/>
      <c r="BW161" s="39"/>
      <c r="BX161" s="39"/>
      <c r="BY161" s="39"/>
      <c r="BZ161" s="39"/>
      <c r="CA161" s="39"/>
    </row>
    <row r="162" spans="1:79" s="54" customFormat="1" ht="83.65" customHeight="1">
      <c r="A162" s="35"/>
      <c r="B162" s="63" t="s">
        <v>310</v>
      </c>
      <c r="C162" s="64" t="str">
        <f>VLOOKUP($B162,Listas!$A$2:$B$5,2,FALSE)</f>
        <v>PerDos</v>
      </c>
      <c r="D162" s="63" t="s">
        <v>549</v>
      </c>
      <c r="E162" s="64" t="str">
        <f>VLOOKUP($D162,Listas!$E$2:$F$11,2,FALSE)</f>
        <v>ObjCinco</v>
      </c>
      <c r="F162" s="204" t="s">
        <v>550</v>
      </c>
      <c r="G162" s="224" t="s">
        <v>652</v>
      </c>
      <c r="H162" s="178" t="s">
        <v>659</v>
      </c>
      <c r="I162" s="140" t="s">
        <v>621</v>
      </c>
      <c r="J162" s="138" t="s">
        <v>622</v>
      </c>
      <c r="K162" s="178" t="s">
        <v>666</v>
      </c>
      <c r="L162" s="178" t="s">
        <v>667</v>
      </c>
      <c r="M162" s="178" t="s">
        <v>668</v>
      </c>
      <c r="N162" s="127" t="s">
        <v>657</v>
      </c>
      <c r="O162" s="133" t="s">
        <v>658</v>
      </c>
      <c r="P162" s="170">
        <v>44697</v>
      </c>
      <c r="Q162" s="170">
        <v>44712</v>
      </c>
      <c r="R162" s="101">
        <v>0</v>
      </c>
      <c r="S162" s="34" t="s">
        <v>628</v>
      </c>
      <c r="T162" s="32">
        <v>5</v>
      </c>
      <c r="U162" s="32"/>
      <c r="V162" s="32"/>
      <c r="W162" s="32"/>
      <c r="X162" s="32"/>
      <c r="Y162" s="32"/>
      <c r="Z162" s="33" t="s">
        <v>58</v>
      </c>
      <c r="AA162" s="33"/>
      <c r="AB162" s="33"/>
      <c r="AC162" s="33" t="s">
        <v>58</v>
      </c>
      <c r="AD162" s="32"/>
      <c r="AE162" s="32"/>
      <c r="AF162" s="32"/>
      <c r="AG162" s="32"/>
      <c r="AH162" s="32"/>
      <c r="AI162" s="32"/>
      <c r="AJ162" s="32"/>
      <c r="AK162" s="34"/>
      <c r="AL162" s="34"/>
      <c r="AM162" s="34"/>
      <c r="AN162" s="32"/>
      <c r="AO162" s="32"/>
      <c r="AP162" s="32"/>
      <c r="AQ162" s="32"/>
      <c r="AR162" s="32"/>
      <c r="AS162" s="32"/>
      <c r="AT162" s="32"/>
      <c r="AU162" s="32"/>
      <c r="AV162" s="32"/>
      <c r="AW162" s="32"/>
      <c r="AX162" s="32"/>
      <c r="AY162" s="34"/>
      <c r="AZ162" s="34"/>
      <c r="BA162" s="34" t="s">
        <v>49</v>
      </c>
      <c r="BB162" s="55" t="str">
        <f>VLOOKUP($BA162,[5]Listas!$L$2:$M$8,2,FALSE)</f>
        <v>NA</v>
      </c>
      <c r="BC162" s="34" t="s">
        <v>49</v>
      </c>
      <c r="BD162" s="32" t="s">
        <v>58</v>
      </c>
      <c r="BE162" s="34" t="s">
        <v>622</v>
      </c>
      <c r="BF162" s="34" t="str">
        <f>VLOOKUP($BE162,[1]Listas!$AA$1:$AB$10,2,FALSE)</f>
        <v>DOP</v>
      </c>
      <c r="BG162" s="34" t="s">
        <v>568</v>
      </c>
      <c r="BH162" s="39"/>
      <c r="BI162" s="39"/>
      <c r="BJ162" s="39"/>
      <c r="BK162" s="39"/>
      <c r="BL162" s="39"/>
      <c r="BM162" s="39"/>
      <c r="BN162" s="39"/>
      <c r="BO162" s="39"/>
      <c r="BP162" s="39"/>
      <c r="BQ162" s="39"/>
      <c r="BR162" s="39"/>
      <c r="BS162" s="39"/>
      <c r="BT162" s="39"/>
      <c r="BU162" s="39"/>
      <c r="BV162" s="39"/>
      <c r="BW162" s="39"/>
      <c r="BX162" s="39"/>
      <c r="BY162" s="39"/>
      <c r="BZ162" s="39"/>
      <c r="CA162" s="39"/>
    </row>
    <row r="163" spans="1:79" s="54" customFormat="1" ht="83.65" customHeight="1">
      <c r="A163" s="35"/>
      <c r="B163" s="63" t="s">
        <v>310</v>
      </c>
      <c r="C163" s="64" t="str">
        <f>VLOOKUP($B163,Listas!$A$2:$B$5,2,FALSE)</f>
        <v>PerDos</v>
      </c>
      <c r="D163" s="63" t="s">
        <v>549</v>
      </c>
      <c r="E163" s="64" t="str">
        <f>VLOOKUP($D163,Listas!$E$2:$F$11,2,FALSE)</f>
        <v>ObjCinco</v>
      </c>
      <c r="F163" s="204" t="s">
        <v>550</v>
      </c>
      <c r="G163" s="224" t="s">
        <v>652</v>
      </c>
      <c r="H163" s="178" t="s">
        <v>659</v>
      </c>
      <c r="I163" s="140" t="s">
        <v>621</v>
      </c>
      <c r="J163" s="138" t="s">
        <v>622</v>
      </c>
      <c r="K163" s="178" t="s">
        <v>669</v>
      </c>
      <c r="L163" s="178" t="s">
        <v>670</v>
      </c>
      <c r="M163" s="178" t="s">
        <v>671</v>
      </c>
      <c r="N163" s="127" t="s">
        <v>657</v>
      </c>
      <c r="O163" s="133" t="s">
        <v>658</v>
      </c>
      <c r="P163" s="170">
        <v>44713</v>
      </c>
      <c r="Q163" s="170">
        <v>44732</v>
      </c>
      <c r="R163" s="101">
        <v>0</v>
      </c>
      <c r="S163" s="34" t="s">
        <v>628</v>
      </c>
      <c r="T163" s="32">
        <v>10</v>
      </c>
      <c r="U163" s="32"/>
      <c r="V163" s="32"/>
      <c r="W163" s="32"/>
      <c r="X163" s="32"/>
      <c r="Y163" s="32"/>
      <c r="Z163" s="33" t="s">
        <v>58</v>
      </c>
      <c r="AA163" s="33"/>
      <c r="AB163" s="33"/>
      <c r="AC163" s="33" t="s">
        <v>58</v>
      </c>
      <c r="AD163" s="32"/>
      <c r="AE163" s="32"/>
      <c r="AF163" s="32"/>
      <c r="AG163" s="32"/>
      <c r="AH163" s="32"/>
      <c r="AI163" s="32"/>
      <c r="AJ163" s="32"/>
      <c r="AK163" s="34"/>
      <c r="AL163" s="34"/>
      <c r="AM163" s="34"/>
      <c r="AN163" s="32"/>
      <c r="AO163" s="32"/>
      <c r="AP163" s="32"/>
      <c r="AQ163" s="32"/>
      <c r="AR163" s="32"/>
      <c r="AS163" s="32"/>
      <c r="AT163" s="32"/>
      <c r="AU163" s="32"/>
      <c r="AV163" s="32"/>
      <c r="AW163" s="32"/>
      <c r="AX163" s="32"/>
      <c r="AY163" s="34"/>
      <c r="AZ163" s="34"/>
      <c r="BA163" s="34" t="s">
        <v>49</v>
      </c>
      <c r="BB163" s="55" t="str">
        <f>VLOOKUP($BA163,[5]Listas!$L$2:$M$8,2,FALSE)</f>
        <v>NA</v>
      </c>
      <c r="BC163" s="34" t="s">
        <v>49</v>
      </c>
      <c r="BD163" s="34" t="s">
        <v>49</v>
      </c>
      <c r="BE163" s="34" t="s">
        <v>622</v>
      </c>
      <c r="BF163" s="34" t="str">
        <f>VLOOKUP($BE163,[1]Listas!$AA$1:$AB$10,2,FALSE)</f>
        <v>DOP</v>
      </c>
      <c r="BG163" s="34" t="s">
        <v>568</v>
      </c>
      <c r="BH163" s="39"/>
      <c r="BI163" s="39"/>
      <c r="BJ163" s="39"/>
      <c r="BK163" s="39"/>
      <c r="BL163" s="39"/>
      <c r="BM163" s="39"/>
      <c r="BN163" s="39"/>
      <c r="BO163" s="39"/>
      <c r="BP163" s="39"/>
      <c r="BQ163" s="39"/>
      <c r="BR163" s="39"/>
      <c r="BS163" s="39"/>
      <c r="BT163" s="39"/>
      <c r="BU163" s="39"/>
      <c r="BV163" s="39"/>
      <c r="BW163" s="39"/>
      <c r="BX163" s="39"/>
      <c r="BY163" s="39"/>
      <c r="BZ163" s="39"/>
      <c r="CA163" s="39"/>
    </row>
    <row r="164" spans="1:79" s="54" customFormat="1" ht="83.65" customHeight="1">
      <c r="A164" s="35"/>
      <c r="B164" s="63" t="s">
        <v>310</v>
      </c>
      <c r="C164" s="64" t="str">
        <f>VLOOKUP($B164,Listas!$A$2:$B$5,2,FALSE)</f>
        <v>PerDos</v>
      </c>
      <c r="D164" s="63" t="s">
        <v>549</v>
      </c>
      <c r="E164" s="64" t="str">
        <f>VLOOKUP($D164,Listas!$E$2:$F$11,2,FALSE)</f>
        <v>ObjCinco</v>
      </c>
      <c r="F164" s="204" t="s">
        <v>550</v>
      </c>
      <c r="G164" s="224" t="s">
        <v>652</v>
      </c>
      <c r="H164" s="178" t="s">
        <v>659</v>
      </c>
      <c r="I164" s="140" t="s">
        <v>621</v>
      </c>
      <c r="J164" s="138" t="s">
        <v>622</v>
      </c>
      <c r="K164" s="178" t="s">
        <v>672</v>
      </c>
      <c r="L164" s="178" t="s">
        <v>673</v>
      </c>
      <c r="M164" s="178" t="s">
        <v>674</v>
      </c>
      <c r="N164" s="127" t="s">
        <v>657</v>
      </c>
      <c r="O164" s="133" t="s">
        <v>658</v>
      </c>
      <c r="P164" s="170">
        <v>44733</v>
      </c>
      <c r="Q164" s="170">
        <v>44742</v>
      </c>
      <c r="R164" s="101">
        <v>0</v>
      </c>
      <c r="S164" s="34" t="s">
        <v>628</v>
      </c>
      <c r="T164" s="32">
        <v>5</v>
      </c>
      <c r="U164" s="32"/>
      <c r="V164" s="32"/>
      <c r="W164" s="32"/>
      <c r="X164" s="32"/>
      <c r="Y164" s="32"/>
      <c r="Z164" s="33" t="s">
        <v>58</v>
      </c>
      <c r="AA164" s="33"/>
      <c r="AB164" s="33"/>
      <c r="AC164" s="33" t="s">
        <v>58</v>
      </c>
      <c r="AD164" s="32"/>
      <c r="AE164" s="32"/>
      <c r="AF164" s="32"/>
      <c r="AG164" s="32"/>
      <c r="AH164" s="32"/>
      <c r="AI164" s="32"/>
      <c r="AJ164" s="32"/>
      <c r="AK164" s="34"/>
      <c r="AL164" s="34"/>
      <c r="AM164" s="34"/>
      <c r="AN164" s="32"/>
      <c r="AO164" s="32"/>
      <c r="AP164" s="32"/>
      <c r="AQ164" s="32"/>
      <c r="AR164" s="32"/>
      <c r="AS164" s="32"/>
      <c r="AT164" s="32"/>
      <c r="AU164" s="32"/>
      <c r="AV164" s="32"/>
      <c r="AW164" s="32"/>
      <c r="AX164" s="32"/>
      <c r="AY164" s="34"/>
      <c r="AZ164" s="34"/>
      <c r="BA164" s="34" t="s">
        <v>49</v>
      </c>
      <c r="BB164" s="55" t="str">
        <f>VLOOKUP($BA164,[5]Listas!$L$2:$M$8,2,FALSE)</f>
        <v>NA</v>
      </c>
      <c r="BC164" s="34" t="s">
        <v>49</v>
      </c>
      <c r="BD164" s="34" t="s">
        <v>49</v>
      </c>
      <c r="BE164" s="34" t="s">
        <v>622</v>
      </c>
      <c r="BF164" s="34" t="str">
        <f>VLOOKUP($BE164,[1]Listas!$AA$1:$AB$10,2,FALSE)</f>
        <v>DOP</v>
      </c>
      <c r="BG164" s="34" t="s">
        <v>568</v>
      </c>
      <c r="BH164" s="39"/>
      <c r="BI164" s="39"/>
      <c r="BJ164" s="39"/>
      <c r="BK164" s="39"/>
      <c r="BL164" s="39"/>
      <c r="BM164" s="39"/>
      <c r="BN164" s="39"/>
      <c r="BO164" s="39"/>
      <c r="BP164" s="39"/>
      <c r="BQ164" s="39"/>
      <c r="BR164" s="39"/>
      <c r="BS164" s="39"/>
      <c r="BT164" s="39"/>
      <c r="BU164" s="39"/>
      <c r="BV164" s="39"/>
      <c r="BW164" s="39"/>
      <c r="BX164" s="39"/>
      <c r="BY164" s="39"/>
      <c r="BZ164" s="39"/>
      <c r="CA164" s="39"/>
    </row>
    <row r="165" spans="1:79" s="54" customFormat="1" ht="83.65" customHeight="1">
      <c r="A165" s="35"/>
      <c r="B165" s="63" t="s">
        <v>310</v>
      </c>
      <c r="C165" s="64" t="str">
        <f>VLOOKUP($B165,Listas!$A$2:$B$5,2,FALSE)</f>
        <v>PerDos</v>
      </c>
      <c r="D165" s="63" t="s">
        <v>549</v>
      </c>
      <c r="E165" s="64" t="str">
        <f>VLOOKUP($D165,Listas!$E$2:$F$11,2,FALSE)</f>
        <v>ObjCinco</v>
      </c>
      <c r="F165" s="204" t="s">
        <v>550</v>
      </c>
      <c r="G165" s="224" t="s">
        <v>652</v>
      </c>
      <c r="H165" s="178" t="s">
        <v>675</v>
      </c>
      <c r="I165" s="140" t="s">
        <v>621</v>
      </c>
      <c r="J165" s="138" t="s">
        <v>622</v>
      </c>
      <c r="K165" s="178" t="s">
        <v>676</v>
      </c>
      <c r="L165" s="178" t="s">
        <v>677</v>
      </c>
      <c r="M165" s="178" t="s">
        <v>678</v>
      </c>
      <c r="N165" s="127" t="s">
        <v>657</v>
      </c>
      <c r="O165" s="133" t="s">
        <v>658</v>
      </c>
      <c r="P165" s="170">
        <v>44621</v>
      </c>
      <c r="Q165" s="170">
        <v>44650</v>
      </c>
      <c r="R165" s="101">
        <v>0</v>
      </c>
      <c r="S165" s="34" t="s">
        <v>628</v>
      </c>
      <c r="T165" s="32">
        <v>75</v>
      </c>
      <c r="U165" s="32"/>
      <c r="V165" s="32"/>
      <c r="W165" s="32"/>
      <c r="X165" s="32"/>
      <c r="Y165" s="32"/>
      <c r="Z165" s="33" t="s">
        <v>58</v>
      </c>
      <c r="AA165" s="33"/>
      <c r="AB165" s="33"/>
      <c r="AC165" s="33" t="s">
        <v>58</v>
      </c>
      <c r="AD165" s="32"/>
      <c r="AE165" s="32"/>
      <c r="AF165" s="32"/>
      <c r="AG165" s="32"/>
      <c r="AH165" s="32"/>
      <c r="AI165" s="32"/>
      <c r="AJ165" s="32"/>
      <c r="AK165" s="34"/>
      <c r="AL165" s="34"/>
      <c r="AM165" s="34"/>
      <c r="AN165" s="32"/>
      <c r="AO165" s="32"/>
      <c r="AP165" s="32"/>
      <c r="AQ165" s="32"/>
      <c r="AR165" s="32"/>
      <c r="AS165" s="32"/>
      <c r="AT165" s="32"/>
      <c r="AU165" s="32"/>
      <c r="AV165" s="32"/>
      <c r="AW165" s="32"/>
      <c r="AX165" s="32"/>
      <c r="AY165" s="34"/>
      <c r="AZ165" s="34"/>
      <c r="BA165" s="34" t="s">
        <v>49</v>
      </c>
      <c r="BB165" s="55" t="str">
        <f>VLOOKUP($BA165,[5]Listas!$L$2:$M$8,2,FALSE)</f>
        <v>NA</v>
      </c>
      <c r="BC165" s="34" t="s">
        <v>49</v>
      </c>
      <c r="BD165" s="34" t="s">
        <v>49</v>
      </c>
      <c r="BE165" s="34" t="s">
        <v>622</v>
      </c>
      <c r="BF165" s="34" t="str">
        <f>VLOOKUP($BE165,[1]Listas!$AA$1:$AB$10,2,FALSE)</f>
        <v>DOP</v>
      </c>
      <c r="BG165" s="34" t="s">
        <v>568</v>
      </c>
      <c r="BH165" s="39"/>
      <c r="BI165" s="39"/>
      <c r="BJ165" s="39"/>
      <c r="BK165" s="39"/>
      <c r="BL165" s="39"/>
      <c r="BM165" s="39"/>
      <c r="BN165" s="39"/>
      <c r="BO165" s="39"/>
      <c r="BP165" s="39"/>
      <c r="BQ165" s="39"/>
      <c r="BR165" s="39"/>
      <c r="BS165" s="39"/>
      <c r="BT165" s="39"/>
      <c r="BU165" s="39"/>
      <c r="BV165" s="39"/>
      <c r="BW165" s="39"/>
      <c r="BX165" s="39"/>
      <c r="BY165" s="39"/>
      <c r="BZ165" s="39"/>
      <c r="CA165" s="39"/>
    </row>
    <row r="166" spans="1:79" s="54" customFormat="1" ht="83.65" customHeight="1">
      <c r="A166" s="35"/>
      <c r="B166" s="63" t="s">
        <v>310</v>
      </c>
      <c r="C166" s="64" t="str">
        <f>VLOOKUP($B166,Listas!$A$2:$B$5,2,FALSE)</f>
        <v>PerDos</v>
      </c>
      <c r="D166" s="63" t="s">
        <v>549</v>
      </c>
      <c r="E166" s="64" t="str">
        <f>VLOOKUP($D166,Listas!$E$2:$F$11,2,FALSE)</f>
        <v>ObjCinco</v>
      </c>
      <c r="F166" s="204" t="s">
        <v>550</v>
      </c>
      <c r="G166" s="224" t="s">
        <v>652</v>
      </c>
      <c r="H166" s="178" t="s">
        <v>675</v>
      </c>
      <c r="I166" s="140" t="s">
        <v>621</v>
      </c>
      <c r="J166" s="138" t="s">
        <v>622</v>
      </c>
      <c r="K166" s="178" t="s">
        <v>679</v>
      </c>
      <c r="L166" s="178" t="s">
        <v>630</v>
      </c>
      <c r="M166" s="178" t="s">
        <v>631</v>
      </c>
      <c r="N166" s="127" t="s">
        <v>657</v>
      </c>
      <c r="O166" s="133" t="s">
        <v>680</v>
      </c>
      <c r="P166" s="170">
        <v>44676</v>
      </c>
      <c r="Q166" s="170">
        <v>44687</v>
      </c>
      <c r="R166" s="101">
        <v>0</v>
      </c>
      <c r="S166" s="34" t="s">
        <v>628</v>
      </c>
      <c r="T166" s="32">
        <v>25</v>
      </c>
      <c r="U166" s="32"/>
      <c r="V166" s="32"/>
      <c r="W166" s="32"/>
      <c r="X166" s="32"/>
      <c r="Y166" s="32"/>
      <c r="Z166" s="33" t="s">
        <v>58</v>
      </c>
      <c r="AA166" s="33"/>
      <c r="AB166" s="33"/>
      <c r="AC166" s="33" t="s">
        <v>58</v>
      </c>
      <c r="AD166" s="32"/>
      <c r="AE166" s="32"/>
      <c r="AF166" s="32"/>
      <c r="AG166" s="32"/>
      <c r="AH166" s="32"/>
      <c r="AI166" s="32"/>
      <c r="AJ166" s="32"/>
      <c r="AK166" s="34"/>
      <c r="AL166" s="34"/>
      <c r="AM166" s="34"/>
      <c r="AN166" s="32"/>
      <c r="AO166" s="32"/>
      <c r="AP166" s="32"/>
      <c r="AQ166" s="32"/>
      <c r="AR166" s="32"/>
      <c r="AS166" s="32"/>
      <c r="AT166" s="32"/>
      <c r="AU166" s="32"/>
      <c r="AV166" s="32"/>
      <c r="AW166" s="32"/>
      <c r="AX166" s="32"/>
      <c r="AY166" s="34"/>
      <c r="AZ166" s="34"/>
      <c r="BA166" s="34" t="s">
        <v>49</v>
      </c>
      <c r="BB166" s="55" t="str">
        <f>VLOOKUP($BA166,[5]Listas!$L$2:$M$8,2,FALSE)</f>
        <v>NA</v>
      </c>
      <c r="BC166" s="34" t="s">
        <v>49</v>
      </c>
      <c r="BD166" s="34" t="s">
        <v>49</v>
      </c>
      <c r="BE166" s="34" t="s">
        <v>622</v>
      </c>
      <c r="BF166" s="34" t="str">
        <f>VLOOKUP($BE166,[1]Listas!$AA$1:$AB$10,2,FALSE)</f>
        <v>DOP</v>
      </c>
      <c r="BG166" s="34" t="s">
        <v>568</v>
      </c>
      <c r="BH166" s="39"/>
      <c r="BI166" s="39"/>
      <c r="BJ166" s="39"/>
      <c r="BK166" s="39"/>
      <c r="BL166" s="39"/>
      <c r="BM166" s="39"/>
      <c r="BN166" s="39"/>
      <c r="BO166" s="39"/>
      <c r="BP166" s="39"/>
      <c r="BQ166" s="39"/>
      <c r="BR166" s="39"/>
      <c r="BS166" s="39"/>
      <c r="BT166" s="39"/>
      <c r="BU166" s="39"/>
      <c r="BV166" s="39"/>
      <c r="BW166" s="39"/>
      <c r="BX166" s="39"/>
      <c r="BY166" s="39"/>
      <c r="BZ166" s="39"/>
      <c r="CA166" s="39"/>
    </row>
    <row r="167" spans="1:79" s="54" customFormat="1" ht="83.65" customHeight="1">
      <c r="A167" s="35"/>
      <c r="B167" s="63" t="s">
        <v>310</v>
      </c>
      <c r="C167" s="64" t="str">
        <f>VLOOKUP($B167,Listas!$A$2:$B$5,2,FALSE)</f>
        <v>PerDos</v>
      </c>
      <c r="D167" s="63" t="s">
        <v>549</v>
      </c>
      <c r="E167" s="64" t="str">
        <f>VLOOKUP($D167,Listas!$E$2:$F$11,2,FALSE)</f>
        <v>ObjCinco</v>
      </c>
      <c r="F167" s="204" t="s">
        <v>550</v>
      </c>
      <c r="G167" s="224" t="s">
        <v>652</v>
      </c>
      <c r="H167" s="178" t="s">
        <v>681</v>
      </c>
      <c r="I167" s="140" t="s">
        <v>621</v>
      </c>
      <c r="J167" s="138" t="s">
        <v>622</v>
      </c>
      <c r="K167" s="178" t="s">
        <v>682</v>
      </c>
      <c r="L167" s="178" t="s">
        <v>683</v>
      </c>
      <c r="M167" s="178" t="s">
        <v>684</v>
      </c>
      <c r="N167" s="127" t="s">
        <v>657</v>
      </c>
      <c r="O167" s="133" t="s">
        <v>685</v>
      </c>
      <c r="P167" s="170">
        <v>44749</v>
      </c>
      <c r="Q167" s="170">
        <v>44872</v>
      </c>
      <c r="R167" s="101">
        <v>2200000000</v>
      </c>
      <c r="S167" s="34" t="s">
        <v>643</v>
      </c>
      <c r="T167" s="32">
        <v>50</v>
      </c>
      <c r="U167" s="32"/>
      <c r="V167" s="32"/>
      <c r="W167" s="32"/>
      <c r="X167" s="32"/>
      <c r="Y167" s="32"/>
      <c r="Z167" s="33" t="s">
        <v>58</v>
      </c>
      <c r="AA167" s="33"/>
      <c r="AB167" s="33"/>
      <c r="AC167" s="33" t="s">
        <v>58</v>
      </c>
      <c r="AD167" s="32"/>
      <c r="AE167" s="32"/>
      <c r="AF167" s="32"/>
      <c r="AG167" s="32"/>
      <c r="AH167" s="32"/>
      <c r="AI167" s="32"/>
      <c r="AJ167" s="32"/>
      <c r="AK167" s="34"/>
      <c r="AL167" s="34"/>
      <c r="AM167" s="34"/>
      <c r="AN167" s="32"/>
      <c r="AO167" s="30" t="s">
        <v>58</v>
      </c>
      <c r="AP167" s="32"/>
      <c r="AQ167" s="32"/>
      <c r="AR167" s="32"/>
      <c r="AS167" s="32"/>
      <c r="AT167" s="32"/>
      <c r="AU167" s="32"/>
      <c r="AV167" s="32"/>
      <c r="AW167" s="32"/>
      <c r="AX167" s="32"/>
      <c r="AY167" s="34"/>
      <c r="AZ167" s="34"/>
      <c r="BA167" s="34" t="s">
        <v>49</v>
      </c>
      <c r="BB167" s="55" t="str">
        <f>VLOOKUP($BA167,[5]Listas!$L$2:$M$8,2,FALSE)</f>
        <v>NA</v>
      </c>
      <c r="BC167" s="34" t="s">
        <v>49</v>
      </c>
      <c r="BD167" s="34" t="s">
        <v>49</v>
      </c>
      <c r="BE167" s="34" t="s">
        <v>622</v>
      </c>
      <c r="BF167" s="34" t="str">
        <f>VLOOKUP($BE167,[1]Listas!$AA$1:$AB$10,2,FALSE)</f>
        <v>DOP</v>
      </c>
      <c r="BG167" s="34" t="s">
        <v>568</v>
      </c>
      <c r="BH167" s="39"/>
      <c r="BI167" s="39"/>
      <c r="BJ167" s="39"/>
      <c r="BK167" s="39"/>
      <c r="BL167" s="39"/>
      <c r="BM167" s="39"/>
      <c r="BN167" s="39"/>
      <c r="BO167" s="39"/>
      <c r="BP167" s="39"/>
      <c r="BQ167" s="39"/>
      <c r="BR167" s="39"/>
      <c r="BS167" s="39"/>
      <c r="BT167" s="39"/>
      <c r="BU167" s="39"/>
      <c r="BV167" s="39"/>
      <c r="BW167" s="39"/>
      <c r="BX167" s="39"/>
      <c r="BY167" s="39"/>
      <c r="BZ167" s="39"/>
      <c r="CA167" s="39"/>
    </row>
    <row r="168" spans="1:79" s="54" customFormat="1" ht="83.65" customHeight="1">
      <c r="A168" s="35"/>
      <c r="B168" s="63" t="s">
        <v>310</v>
      </c>
      <c r="C168" s="64" t="str">
        <f>VLOOKUP($B168,Listas!$A$2:$B$5,2,FALSE)</f>
        <v>PerDos</v>
      </c>
      <c r="D168" s="63" t="s">
        <v>549</v>
      </c>
      <c r="E168" s="64" t="str">
        <f>VLOOKUP($D168,Listas!$E$2:$F$11,2,FALSE)</f>
        <v>ObjCinco</v>
      </c>
      <c r="F168" s="204" t="s">
        <v>550</v>
      </c>
      <c r="G168" s="224" t="s">
        <v>652</v>
      </c>
      <c r="H168" s="178" t="s">
        <v>681</v>
      </c>
      <c r="I168" s="140" t="s">
        <v>621</v>
      </c>
      <c r="J168" s="138" t="s">
        <v>622</v>
      </c>
      <c r="K168" s="178" t="s">
        <v>686</v>
      </c>
      <c r="L168" s="178" t="s">
        <v>687</v>
      </c>
      <c r="M168" s="178" t="s">
        <v>688</v>
      </c>
      <c r="N168" s="127" t="s">
        <v>657</v>
      </c>
      <c r="O168" s="133" t="s">
        <v>685</v>
      </c>
      <c r="P168" s="170">
        <v>44725</v>
      </c>
      <c r="Q168" s="170">
        <v>44820</v>
      </c>
      <c r="R168" s="101">
        <v>2200000000</v>
      </c>
      <c r="S168" s="34" t="s">
        <v>643</v>
      </c>
      <c r="T168" s="102">
        <v>50</v>
      </c>
      <c r="U168" s="32"/>
      <c r="V168" s="32"/>
      <c r="W168" s="32"/>
      <c r="X168" s="32"/>
      <c r="Y168" s="32"/>
      <c r="Z168" s="33" t="s">
        <v>58</v>
      </c>
      <c r="AA168" s="33"/>
      <c r="AB168" s="33"/>
      <c r="AC168" s="33" t="s">
        <v>58</v>
      </c>
      <c r="AD168" s="32"/>
      <c r="AE168" s="32"/>
      <c r="AF168" s="32"/>
      <c r="AG168" s="32"/>
      <c r="AH168" s="32"/>
      <c r="AI168" s="32"/>
      <c r="AJ168" s="32"/>
      <c r="AK168" s="34"/>
      <c r="AL168" s="34"/>
      <c r="AM168" s="34"/>
      <c r="AN168" s="32"/>
      <c r="AO168" s="30" t="s">
        <v>58</v>
      </c>
      <c r="AP168" s="32"/>
      <c r="AQ168" s="32"/>
      <c r="AR168" s="32"/>
      <c r="AS168" s="32"/>
      <c r="AT168" s="32"/>
      <c r="AU168" s="32"/>
      <c r="AV168" s="32"/>
      <c r="AW168" s="32"/>
      <c r="AX168" s="32"/>
      <c r="AY168" s="34"/>
      <c r="AZ168" s="34"/>
      <c r="BA168" s="34" t="s">
        <v>49</v>
      </c>
      <c r="BB168" s="55" t="str">
        <f>VLOOKUP($BA168,[5]Listas!$L$2:$M$8,2,FALSE)</f>
        <v>NA</v>
      </c>
      <c r="BC168" s="34" t="s">
        <v>49</v>
      </c>
      <c r="BD168" s="34" t="s">
        <v>49</v>
      </c>
      <c r="BE168" s="34" t="s">
        <v>622</v>
      </c>
      <c r="BF168" s="34" t="str">
        <f>VLOOKUP($BE168,[1]Listas!$AA$1:$AB$10,2,FALSE)</f>
        <v>DOP</v>
      </c>
      <c r="BG168" s="34" t="s">
        <v>568</v>
      </c>
      <c r="BH168" s="39"/>
      <c r="BI168" s="39"/>
      <c r="BJ168" s="39"/>
      <c r="BK168" s="39"/>
      <c r="BL168" s="39"/>
      <c r="BM168" s="39"/>
      <c r="BN168" s="39"/>
      <c r="BO168" s="39"/>
      <c r="BP168" s="39"/>
      <c r="BQ168" s="39"/>
      <c r="BR168" s="39"/>
      <c r="BS168" s="39"/>
      <c r="BT168" s="39"/>
      <c r="BU168" s="39"/>
      <c r="BV168" s="39"/>
      <c r="BW168" s="39"/>
      <c r="BX168" s="39"/>
      <c r="BY168" s="39"/>
      <c r="BZ168" s="39"/>
      <c r="CA168" s="39"/>
    </row>
    <row r="169" spans="1:79" s="54" customFormat="1" ht="83.65" customHeight="1">
      <c r="A169" s="35"/>
      <c r="B169" s="63" t="s">
        <v>310</v>
      </c>
      <c r="C169" s="64" t="str">
        <f>VLOOKUP($B169,Listas!$A$2:$B$5,2,FALSE)</f>
        <v>PerDos</v>
      </c>
      <c r="D169" s="63" t="s">
        <v>549</v>
      </c>
      <c r="E169" s="64" t="str">
        <f>VLOOKUP($D169,Listas!$E$2:$F$11,2,FALSE)</f>
        <v>ObjCinco</v>
      </c>
      <c r="F169" s="204" t="s">
        <v>550</v>
      </c>
      <c r="G169" s="224" t="s">
        <v>652</v>
      </c>
      <c r="H169" s="227" t="s">
        <v>689</v>
      </c>
      <c r="I169" s="140" t="s">
        <v>621</v>
      </c>
      <c r="J169" s="138" t="s">
        <v>622</v>
      </c>
      <c r="K169" s="178" t="s">
        <v>690</v>
      </c>
      <c r="L169" s="178" t="s">
        <v>691</v>
      </c>
      <c r="M169" s="178" t="s">
        <v>692</v>
      </c>
      <c r="N169" s="127" t="s">
        <v>657</v>
      </c>
      <c r="O169" s="178" t="s">
        <v>680</v>
      </c>
      <c r="P169" s="170">
        <v>44928</v>
      </c>
      <c r="Q169" s="170">
        <v>44928</v>
      </c>
      <c r="R169" s="101">
        <v>0</v>
      </c>
      <c r="S169" s="34" t="s">
        <v>628</v>
      </c>
      <c r="T169" s="102">
        <v>100</v>
      </c>
      <c r="U169" s="32"/>
      <c r="V169" s="32"/>
      <c r="W169" s="32"/>
      <c r="X169" s="32"/>
      <c r="Y169" s="32"/>
      <c r="Z169" s="33" t="s">
        <v>58</v>
      </c>
      <c r="AA169" s="33"/>
      <c r="AB169" s="33"/>
      <c r="AC169" s="33" t="s">
        <v>58</v>
      </c>
      <c r="AD169" s="32"/>
      <c r="AE169" s="32"/>
      <c r="AF169" s="32"/>
      <c r="AG169" s="32"/>
      <c r="AH169" s="32"/>
      <c r="AI169" s="32"/>
      <c r="AJ169" s="32"/>
      <c r="AK169" s="34"/>
      <c r="AL169" s="34"/>
      <c r="AM169" s="34"/>
      <c r="AN169" s="32"/>
      <c r="AO169" s="32"/>
      <c r="AP169" s="32"/>
      <c r="AQ169" s="32"/>
      <c r="AR169" s="32"/>
      <c r="AS169" s="32"/>
      <c r="AT169" s="32"/>
      <c r="AU169" s="32"/>
      <c r="AV169" s="32"/>
      <c r="AW169" s="32"/>
      <c r="AX169" s="32"/>
      <c r="AY169" s="34"/>
      <c r="AZ169" s="34"/>
      <c r="BA169" s="34" t="s">
        <v>49</v>
      </c>
      <c r="BB169" s="55"/>
      <c r="BC169" s="34" t="s">
        <v>49</v>
      </c>
      <c r="BD169" s="34" t="s">
        <v>49</v>
      </c>
      <c r="BE169" s="34" t="s">
        <v>622</v>
      </c>
      <c r="BF169" s="34" t="str">
        <f>VLOOKUP($BE169,[1]Listas!$AA$1:$AB$10,2,FALSE)</f>
        <v>DOP</v>
      </c>
      <c r="BG169" s="34" t="s">
        <v>568</v>
      </c>
      <c r="BH169" s="39"/>
      <c r="BI169" s="39"/>
      <c r="BJ169" s="39"/>
      <c r="BK169" s="39"/>
      <c r="BL169" s="39"/>
      <c r="BM169" s="39"/>
      <c r="BN169" s="39"/>
      <c r="BO169" s="39"/>
      <c r="BP169" s="39"/>
      <c r="BQ169" s="39"/>
      <c r="BR169" s="39"/>
      <c r="BS169" s="39"/>
      <c r="BT169" s="39"/>
      <c r="BU169" s="39"/>
      <c r="BV169" s="39"/>
      <c r="BW169" s="39"/>
      <c r="BX169" s="39"/>
      <c r="BY169" s="39"/>
      <c r="BZ169" s="39"/>
      <c r="CA169" s="39"/>
    </row>
    <row r="170" spans="1:79" s="54" customFormat="1" ht="83.65" customHeight="1">
      <c r="A170" s="35"/>
      <c r="B170" s="63" t="s">
        <v>310</v>
      </c>
      <c r="C170" s="64" t="str">
        <f>VLOOKUP($B170,Listas!$A$2:$B$5,2,FALSE)</f>
        <v>PerDos</v>
      </c>
      <c r="D170" s="63" t="s">
        <v>549</v>
      </c>
      <c r="E170" s="64" t="str">
        <f>VLOOKUP($D170,Listas!$E$2:$F$11,2,FALSE)</f>
        <v>ObjCinco</v>
      </c>
      <c r="F170" s="204" t="s">
        <v>550</v>
      </c>
      <c r="G170" s="224" t="s">
        <v>652</v>
      </c>
      <c r="H170" s="178" t="s">
        <v>693</v>
      </c>
      <c r="I170" s="140" t="s">
        <v>621</v>
      </c>
      <c r="J170" s="138" t="s">
        <v>622</v>
      </c>
      <c r="K170" s="178" t="s">
        <v>694</v>
      </c>
      <c r="L170" s="178" t="s">
        <v>695</v>
      </c>
      <c r="M170" s="178" t="s">
        <v>696</v>
      </c>
      <c r="N170" s="127" t="s">
        <v>697</v>
      </c>
      <c r="O170" s="133" t="s">
        <v>698</v>
      </c>
      <c r="P170" s="170">
        <v>44809</v>
      </c>
      <c r="Q170" s="170">
        <v>44865</v>
      </c>
      <c r="R170" s="101">
        <v>0</v>
      </c>
      <c r="S170" s="34" t="s">
        <v>628</v>
      </c>
      <c r="T170" s="32">
        <v>50</v>
      </c>
      <c r="U170" s="32"/>
      <c r="V170" s="32"/>
      <c r="W170" s="32"/>
      <c r="X170" s="32"/>
      <c r="Y170" s="32"/>
      <c r="Z170" s="33" t="s">
        <v>58</v>
      </c>
      <c r="AA170" s="33"/>
      <c r="AB170" s="33"/>
      <c r="AC170" s="33" t="s">
        <v>58</v>
      </c>
      <c r="AD170" s="32"/>
      <c r="AE170" s="32"/>
      <c r="AF170" s="32"/>
      <c r="AG170" s="32"/>
      <c r="AH170" s="32"/>
      <c r="AI170" s="32"/>
      <c r="AJ170" s="32"/>
      <c r="AK170" s="34"/>
      <c r="AL170" s="34"/>
      <c r="AM170" s="34"/>
      <c r="AN170" s="32"/>
      <c r="AO170" s="32"/>
      <c r="AP170" s="32"/>
      <c r="AQ170" s="32"/>
      <c r="AR170" s="32"/>
      <c r="AS170" s="32"/>
      <c r="AT170" s="32"/>
      <c r="AU170" s="32"/>
      <c r="AV170" s="32"/>
      <c r="AW170" s="32"/>
      <c r="AX170" s="32"/>
      <c r="AY170" s="34"/>
      <c r="AZ170" s="34"/>
      <c r="BA170" s="34" t="s">
        <v>49</v>
      </c>
      <c r="BB170" s="55" t="str">
        <f>VLOOKUP($BA170,[5]Listas!$L$2:$M$8,2,FALSE)</f>
        <v>NA</v>
      </c>
      <c r="BC170" s="34" t="s">
        <v>49</v>
      </c>
      <c r="BD170" s="34" t="s">
        <v>49</v>
      </c>
      <c r="BE170" s="34" t="s">
        <v>622</v>
      </c>
      <c r="BF170" s="34" t="str">
        <f>VLOOKUP($BE170,[1]Listas!$AA$1:$AB$10,2,FALSE)</f>
        <v>DOP</v>
      </c>
      <c r="BG170" s="34" t="s">
        <v>568</v>
      </c>
      <c r="BH170" s="39"/>
      <c r="BI170" s="39"/>
      <c r="BJ170" s="39"/>
      <c r="BK170" s="39"/>
      <c r="BL170" s="39"/>
      <c r="BM170" s="39"/>
      <c r="BN170" s="39"/>
      <c r="BO170" s="39"/>
      <c r="BP170" s="39"/>
      <c r="BQ170" s="39"/>
      <c r="BR170" s="39"/>
      <c r="BS170" s="39"/>
      <c r="BT170" s="39"/>
      <c r="BU170" s="39"/>
      <c r="BV170" s="39"/>
      <c r="BW170" s="39"/>
      <c r="BX170" s="39"/>
      <c r="BY170" s="39"/>
      <c r="BZ170" s="39"/>
      <c r="CA170" s="39"/>
    </row>
    <row r="171" spans="1:79" s="54" customFormat="1" ht="83.65" customHeight="1">
      <c r="A171" s="35"/>
      <c r="B171" s="63" t="s">
        <v>310</v>
      </c>
      <c r="C171" s="64" t="str">
        <f>VLOOKUP($B171,Listas!$A$2:$B$5,2,FALSE)</f>
        <v>PerDos</v>
      </c>
      <c r="D171" s="63" t="s">
        <v>549</v>
      </c>
      <c r="E171" s="64" t="str">
        <f>VLOOKUP($D171,Listas!$E$2:$F$11,2,FALSE)</f>
        <v>ObjCinco</v>
      </c>
      <c r="F171" s="204" t="s">
        <v>550</v>
      </c>
      <c r="G171" s="224" t="s">
        <v>652</v>
      </c>
      <c r="H171" s="178" t="s">
        <v>693</v>
      </c>
      <c r="I171" s="140" t="s">
        <v>621</v>
      </c>
      <c r="J171" s="138" t="s">
        <v>622</v>
      </c>
      <c r="K171" s="178" t="s">
        <v>699</v>
      </c>
      <c r="L171" s="178" t="s">
        <v>700</v>
      </c>
      <c r="M171" s="178" t="s">
        <v>701</v>
      </c>
      <c r="N171" s="127" t="s">
        <v>626</v>
      </c>
      <c r="O171" s="133" t="s">
        <v>702</v>
      </c>
      <c r="P171" s="170">
        <v>44866</v>
      </c>
      <c r="Q171" s="170">
        <v>44926</v>
      </c>
      <c r="R171" s="101">
        <v>0</v>
      </c>
      <c r="S171" s="34" t="s">
        <v>628</v>
      </c>
      <c r="T171" s="32">
        <v>30</v>
      </c>
      <c r="U171" s="32"/>
      <c r="V171" s="32"/>
      <c r="W171" s="32"/>
      <c r="X171" s="32"/>
      <c r="Y171" s="32"/>
      <c r="Z171" s="33" t="s">
        <v>58</v>
      </c>
      <c r="AA171" s="33"/>
      <c r="AB171" s="33"/>
      <c r="AC171" s="33" t="s">
        <v>58</v>
      </c>
      <c r="AD171" s="32"/>
      <c r="AE171" s="32"/>
      <c r="AF171" s="32"/>
      <c r="AG171" s="32"/>
      <c r="AH171" s="32"/>
      <c r="AI171" s="32"/>
      <c r="AJ171" s="32"/>
      <c r="AK171" s="34"/>
      <c r="AL171" s="34"/>
      <c r="AM171" s="34"/>
      <c r="AN171" s="32"/>
      <c r="AO171" s="32"/>
      <c r="AP171" s="32"/>
      <c r="AQ171" s="32"/>
      <c r="AR171" s="32"/>
      <c r="AS171" s="32"/>
      <c r="AT171" s="32"/>
      <c r="AU171" s="32"/>
      <c r="AV171" s="32"/>
      <c r="AW171" s="32"/>
      <c r="AX171" s="32"/>
      <c r="AY171" s="34"/>
      <c r="AZ171" s="34"/>
      <c r="BA171" s="34" t="s">
        <v>49</v>
      </c>
      <c r="BB171" s="55" t="str">
        <f>VLOOKUP($BA171,[5]Listas!$L$2:$M$8,2,FALSE)</f>
        <v>NA</v>
      </c>
      <c r="BC171" s="34" t="s">
        <v>49</v>
      </c>
      <c r="BD171" s="34" t="s">
        <v>49</v>
      </c>
      <c r="BE171" s="34" t="s">
        <v>622</v>
      </c>
      <c r="BF171" s="34" t="str">
        <f>VLOOKUP($BE171,[1]Listas!$AA$1:$AB$10,2,FALSE)</f>
        <v>DOP</v>
      </c>
      <c r="BG171" s="34" t="s">
        <v>568</v>
      </c>
      <c r="BH171" s="39"/>
      <c r="BI171" s="39"/>
      <c r="BJ171" s="39"/>
      <c r="BK171" s="39"/>
      <c r="BL171" s="39"/>
      <c r="BM171" s="39"/>
      <c r="BN171" s="39"/>
      <c r="BO171" s="39"/>
      <c r="BP171" s="39"/>
      <c r="BQ171" s="39"/>
      <c r="BR171" s="39"/>
      <c r="BS171" s="39"/>
      <c r="BT171" s="39"/>
      <c r="BU171" s="39"/>
      <c r="BV171" s="39"/>
      <c r="BW171" s="39"/>
      <c r="BX171" s="39"/>
      <c r="BY171" s="39"/>
      <c r="BZ171" s="39"/>
      <c r="CA171" s="39"/>
    </row>
    <row r="172" spans="1:79" s="54" customFormat="1" ht="83.65" customHeight="1">
      <c r="A172" s="35"/>
      <c r="B172" s="63" t="s">
        <v>310</v>
      </c>
      <c r="C172" s="64" t="str">
        <f>VLOOKUP($B172,Listas!$A$2:$B$5,2,FALSE)</f>
        <v>PerDos</v>
      </c>
      <c r="D172" s="63" t="s">
        <v>549</v>
      </c>
      <c r="E172" s="64" t="str">
        <f>VLOOKUP($D172,Listas!$E$2:$F$11,2,FALSE)</f>
        <v>ObjCinco</v>
      </c>
      <c r="F172" s="204" t="s">
        <v>550</v>
      </c>
      <c r="G172" s="224" t="s">
        <v>652</v>
      </c>
      <c r="H172" s="178" t="s">
        <v>693</v>
      </c>
      <c r="I172" s="140" t="s">
        <v>621</v>
      </c>
      <c r="J172" s="138" t="s">
        <v>622</v>
      </c>
      <c r="K172" s="178" t="s">
        <v>703</v>
      </c>
      <c r="L172" s="178" t="s">
        <v>704</v>
      </c>
      <c r="M172" s="178" t="s">
        <v>705</v>
      </c>
      <c r="N172" s="127" t="s">
        <v>657</v>
      </c>
      <c r="O172" s="138" t="s">
        <v>706</v>
      </c>
      <c r="P172" s="170">
        <v>44928</v>
      </c>
      <c r="Q172" s="170">
        <v>44958</v>
      </c>
      <c r="R172" s="101">
        <v>0</v>
      </c>
      <c r="S172" s="34" t="s">
        <v>628</v>
      </c>
      <c r="T172" s="32">
        <v>20</v>
      </c>
      <c r="U172" s="32"/>
      <c r="V172" s="32"/>
      <c r="W172" s="32"/>
      <c r="X172" s="32"/>
      <c r="Y172" s="32"/>
      <c r="Z172" s="33" t="s">
        <v>58</v>
      </c>
      <c r="AA172" s="33"/>
      <c r="AB172" s="33"/>
      <c r="AC172" s="33" t="s">
        <v>58</v>
      </c>
      <c r="AD172" s="32"/>
      <c r="AE172" s="32"/>
      <c r="AF172" s="32"/>
      <c r="AG172" s="32"/>
      <c r="AH172" s="32"/>
      <c r="AI172" s="32"/>
      <c r="AJ172" s="32"/>
      <c r="AK172" s="34"/>
      <c r="AL172" s="34"/>
      <c r="AM172" s="34"/>
      <c r="AN172" s="32"/>
      <c r="AO172" s="32"/>
      <c r="AP172" s="32"/>
      <c r="AQ172" s="32"/>
      <c r="AR172" s="32"/>
      <c r="AS172" s="32"/>
      <c r="AT172" s="32"/>
      <c r="AU172" s="32"/>
      <c r="AV172" s="32"/>
      <c r="AW172" s="32"/>
      <c r="AX172" s="32"/>
      <c r="AY172" s="34"/>
      <c r="AZ172" s="34"/>
      <c r="BA172" s="34" t="s">
        <v>49</v>
      </c>
      <c r="BB172" s="55" t="str">
        <f>VLOOKUP($BA172,[5]Listas!$L$2:$M$8,2,FALSE)</f>
        <v>NA</v>
      </c>
      <c r="BC172" s="34" t="s">
        <v>49</v>
      </c>
      <c r="BD172" s="34" t="s">
        <v>49</v>
      </c>
      <c r="BE172" s="34" t="s">
        <v>622</v>
      </c>
      <c r="BF172" s="34" t="str">
        <f>VLOOKUP($BE172,[1]Listas!$AA$1:$AB$10,2,FALSE)</f>
        <v>DOP</v>
      </c>
      <c r="BG172" s="34" t="s">
        <v>568</v>
      </c>
      <c r="BH172" s="39"/>
      <c r="BI172" s="39"/>
      <c r="BJ172" s="39"/>
      <c r="BK172" s="39"/>
      <c r="BL172" s="39"/>
      <c r="BM172" s="39"/>
      <c r="BN172" s="39"/>
      <c r="BO172" s="39"/>
      <c r="BP172" s="39"/>
      <c r="BQ172" s="39"/>
      <c r="BR172" s="39"/>
      <c r="BS172" s="39"/>
      <c r="BT172" s="39"/>
      <c r="BU172" s="39"/>
      <c r="BV172" s="39"/>
      <c r="BW172" s="39"/>
      <c r="BX172" s="39"/>
      <c r="BY172" s="39"/>
      <c r="BZ172" s="39"/>
      <c r="CA172" s="39"/>
    </row>
    <row r="173" spans="1:79" s="54" customFormat="1" ht="83.65" customHeight="1">
      <c r="A173" s="35"/>
      <c r="B173" s="63" t="s">
        <v>310</v>
      </c>
      <c r="C173" s="64" t="str">
        <f>VLOOKUP($B173,Listas!$A$2:$B$5,2,FALSE)</f>
        <v>PerDos</v>
      </c>
      <c r="D173" s="63" t="s">
        <v>549</v>
      </c>
      <c r="E173" s="64" t="str">
        <f>VLOOKUP($D173,Listas!$E$2:$F$11,2,FALSE)</f>
        <v>ObjCinco</v>
      </c>
      <c r="F173" s="204" t="s">
        <v>550</v>
      </c>
      <c r="G173" s="219" t="s">
        <v>707</v>
      </c>
      <c r="H173" s="137" t="s">
        <v>708</v>
      </c>
      <c r="I173" s="140" t="s">
        <v>621</v>
      </c>
      <c r="J173" s="138" t="s">
        <v>622</v>
      </c>
      <c r="K173" s="178" t="s">
        <v>709</v>
      </c>
      <c r="L173" s="178" t="s">
        <v>710</v>
      </c>
      <c r="M173" s="178" t="s">
        <v>711</v>
      </c>
      <c r="N173" s="127" t="s">
        <v>697</v>
      </c>
      <c r="O173" s="179" t="s">
        <v>712</v>
      </c>
      <c r="P173" s="170">
        <v>44713</v>
      </c>
      <c r="Q173" s="170">
        <v>44804</v>
      </c>
      <c r="R173" s="101">
        <v>0</v>
      </c>
      <c r="S173" s="98" t="s">
        <v>628</v>
      </c>
      <c r="T173" s="97">
        <v>100</v>
      </c>
      <c r="U173" s="97"/>
      <c r="V173" s="97"/>
      <c r="W173" s="97"/>
      <c r="X173" s="97"/>
      <c r="Y173" s="97"/>
      <c r="Z173" s="99" t="s">
        <v>58</v>
      </c>
      <c r="AA173" s="97"/>
      <c r="AB173" s="97"/>
      <c r="AC173" s="97"/>
      <c r="AD173" s="97"/>
      <c r="AE173" s="97"/>
      <c r="AF173" s="97"/>
      <c r="AG173" s="97"/>
      <c r="AH173" s="97" t="s">
        <v>58</v>
      </c>
      <c r="AI173" s="97"/>
      <c r="AJ173" s="97"/>
      <c r="AK173" s="34"/>
      <c r="AL173" s="34"/>
      <c r="AM173" s="34"/>
      <c r="AN173" s="97"/>
      <c r="AO173" s="97"/>
      <c r="AP173" s="97"/>
      <c r="AQ173" s="97"/>
      <c r="AR173" s="97"/>
      <c r="AS173" s="97"/>
      <c r="AT173" s="97"/>
      <c r="AU173" s="97"/>
      <c r="AV173" s="97"/>
      <c r="AW173" s="97"/>
      <c r="AX173" s="97"/>
      <c r="AY173" s="98"/>
      <c r="AZ173" s="98"/>
      <c r="BA173" s="98" t="s">
        <v>49</v>
      </c>
      <c r="BB173" s="103" t="str">
        <f>VLOOKUP($BA173,[5]Listas!$L$2:$M$8,2,FALSE)</f>
        <v>NA</v>
      </c>
      <c r="BC173" s="98" t="s">
        <v>49</v>
      </c>
      <c r="BD173" s="34" t="s">
        <v>49</v>
      </c>
      <c r="BE173" s="34" t="s">
        <v>622</v>
      </c>
      <c r="BF173" s="34" t="str">
        <f>VLOOKUP($BE173,[1]Listas!$AA$1:$AB$10,2,FALSE)</f>
        <v>DOP</v>
      </c>
      <c r="BG173" s="34" t="s">
        <v>568</v>
      </c>
      <c r="BH173" s="39"/>
      <c r="BI173" s="39"/>
      <c r="BJ173" s="39"/>
      <c r="BK173" s="39"/>
      <c r="BL173" s="39"/>
      <c r="BM173" s="39"/>
      <c r="BN173" s="39"/>
      <c r="BO173" s="39"/>
      <c r="BP173" s="39"/>
      <c r="BQ173" s="39"/>
      <c r="BR173" s="39"/>
      <c r="BS173" s="39"/>
      <c r="BT173" s="39"/>
      <c r="BU173" s="39"/>
      <c r="BV173" s="39"/>
      <c r="BW173" s="39"/>
      <c r="BX173" s="39"/>
      <c r="BY173" s="39"/>
      <c r="BZ173" s="39"/>
      <c r="CA173" s="39"/>
    </row>
    <row r="174" spans="1:79" s="54" customFormat="1" ht="83.65" customHeight="1">
      <c r="A174" s="35"/>
      <c r="B174" s="25" t="s">
        <v>310</v>
      </c>
      <c r="C174" s="26" t="str">
        <f>VLOOKUP($B174,Listas!$A$2:$B$5,2,FALSE)</f>
        <v>PerDos</v>
      </c>
      <c r="D174" s="25" t="s">
        <v>549</v>
      </c>
      <c r="E174" s="26" t="str">
        <f>VLOOKUP($D174,Listas!$E$2:$F$11,2,FALSE)</f>
        <v>ObjCinco</v>
      </c>
      <c r="F174" s="130" t="s">
        <v>550</v>
      </c>
      <c r="G174" s="130" t="s">
        <v>713</v>
      </c>
      <c r="H174" s="130" t="s">
        <v>714</v>
      </c>
      <c r="I174" s="165" t="s">
        <v>552</v>
      </c>
      <c r="J174" s="130" t="s">
        <v>553</v>
      </c>
      <c r="K174" s="138" t="s">
        <v>715</v>
      </c>
      <c r="L174" s="176" t="s">
        <v>716</v>
      </c>
      <c r="M174" s="144" t="s">
        <v>717</v>
      </c>
      <c r="N174" s="144" t="s">
        <v>573</v>
      </c>
      <c r="O174" s="144" t="s">
        <v>718</v>
      </c>
      <c r="P174" s="151">
        <v>44593</v>
      </c>
      <c r="Q174" s="151">
        <v>44773</v>
      </c>
      <c r="R174" s="180"/>
      <c r="S174" s="25"/>
      <c r="T174" s="30">
        <v>100</v>
      </c>
      <c r="U174" s="30"/>
      <c r="V174" s="30"/>
      <c r="W174" s="30"/>
      <c r="X174" s="30"/>
      <c r="Y174" s="30"/>
      <c r="Z174" s="30" t="s">
        <v>58</v>
      </c>
      <c r="AA174" s="30"/>
      <c r="AB174" s="30"/>
      <c r="AC174" s="30"/>
      <c r="AD174" s="30"/>
      <c r="AE174" s="30"/>
      <c r="AF174" s="30"/>
      <c r="AG174" s="30"/>
      <c r="AH174" s="30"/>
      <c r="AI174" s="30"/>
      <c r="AJ174" s="30"/>
      <c r="AK174" s="25"/>
      <c r="AL174" s="25"/>
      <c r="AM174" s="25"/>
      <c r="AN174" s="25"/>
      <c r="AO174" s="25"/>
      <c r="AP174" s="25"/>
      <c r="AQ174" s="25"/>
      <c r="AR174" s="25"/>
      <c r="AS174" s="25"/>
      <c r="AT174" s="25"/>
      <c r="AU174" s="25"/>
      <c r="AV174" s="25"/>
      <c r="AW174" s="25"/>
      <c r="AX174" s="25"/>
      <c r="AY174" s="30"/>
      <c r="AZ174" s="25"/>
      <c r="BA174" s="25" t="s">
        <v>198</v>
      </c>
      <c r="BB174" s="26" t="str">
        <f>VLOOKUP($BA174,Listas!$L$2:$M$8,2,FALSE)</f>
        <v>ComCuatro</v>
      </c>
      <c r="BC174" s="25" t="s">
        <v>399</v>
      </c>
      <c r="BD174" s="30" t="s">
        <v>58</v>
      </c>
      <c r="BE174" s="25" t="s">
        <v>553</v>
      </c>
      <c r="BF174" s="25" t="str">
        <f>VLOOKUP($BE174,Listas!$AA$1:$AB$10,2,FALSE)</f>
        <v>DLYG</v>
      </c>
      <c r="BG174" s="25" t="s">
        <v>568</v>
      </c>
      <c r="BH174" s="39"/>
      <c r="BI174" s="39"/>
      <c r="BJ174" s="39"/>
      <c r="BK174" s="39"/>
      <c r="BL174" s="39"/>
      <c r="BM174" s="39"/>
      <c r="BN174" s="39"/>
      <c r="BO174" s="39"/>
      <c r="BP174" s="39"/>
      <c r="BQ174" s="39"/>
      <c r="BR174" s="39"/>
      <c r="BS174" s="39"/>
      <c r="BT174" s="39"/>
      <c r="BU174" s="39"/>
      <c r="BV174" s="39"/>
      <c r="BW174" s="39"/>
      <c r="BX174" s="39"/>
      <c r="BY174" s="39"/>
      <c r="BZ174" s="39"/>
      <c r="CA174" s="39"/>
    </row>
    <row r="175" spans="1:79" s="54" customFormat="1" ht="83.65" customHeight="1">
      <c r="A175" s="35"/>
      <c r="B175" s="72" t="s">
        <v>310</v>
      </c>
      <c r="C175" s="104" t="str">
        <f>VLOOKUP($B175,Listas!$A$2:$B$5,2,FALSE)</f>
        <v>PerDos</v>
      </c>
      <c r="D175" s="72" t="s">
        <v>549</v>
      </c>
      <c r="E175" s="104" t="str">
        <f>VLOOKUP($D175,Listas!$E$2:$F$11,2,FALSE)</f>
        <v>ObjCinco</v>
      </c>
      <c r="F175" s="148" t="s">
        <v>550</v>
      </c>
      <c r="G175" s="138" t="s">
        <v>49</v>
      </c>
      <c r="H175" s="148" t="s">
        <v>719</v>
      </c>
      <c r="I175" s="228" t="s">
        <v>552</v>
      </c>
      <c r="J175" s="148" t="s">
        <v>553</v>
      </c>
      <c r="K175" s="204" t="s">
        <v>720</v>
      </c>
      <c r="L175" s="181" t="s">
        <v>721</v>
      </c>
      <c r="M175" s="182" t="s">
        <v>722</v>
      </c>
      <c r="N175" s="182" t="s">
        <v>566</v>
      </c>
      <c r="O175" s="182" t="s">
        <v>573</v>
      </c>
      <c r="P175" s="183">
        <v>44593</v>
      </c>
      <c r="Q175" s="183">
        <v>44773</v>
      </c>
      <c r="R175" s="184"/>
      <c r="S175" s="72"/>
      <c r="T175" s="105">
        <v>100</v>
      </c>
      <c r="U175" s="105"/>
      <c r="V175" s="105"/>
      <c r="W175" s="105"/>
      <c r="X175" s="105"/>
      <c r="Y175" s="105"/>
      <c r="Z175" s="105" t="s">
        <v>58</v>
      </c>
      <c r="AA175" s="105"/>
      <c r="AB175" s="105"/>
      <c r="AC175" s="105"/>
      <c r="AD175" s="105"/>
      <c r="AE175" s="105"/>
      <c r="AF175" s="105"/>
      <c r="AG175" s="105"/>
      <c r="AH175" s="105"/>
      <c r="AI175" s="105"/>
      <c r="AJ175" s="105"/>
      <c r="AK175" s="72"/>
      <c r="AL175" s="72"/>
      <c r="AM175" s="72"/>
      <c r="AN175" s="72"/>
      <c r="AO175" s="72"/>
      <c r="AP175" s="72"/>
      <c r="AQ175" s="72"/>
      <c r="AR175" s="72"/>
      <c r="AS175" s="72"/>
      <c r="AT175" s="72"/>
      <c r="AU175" s="72"/>
      <c r="AV175" s="72"/>
      <c r="AW175" s="72"/>
      <c r="AX175" s="72"/>
      <c r="AY175" s="105"/>
      <c r="AZ175" s="72"/>
      <c r="BA175" s="72" t="s">
        <v>49</v>
      </c>
      <c r="BB175" s="104" t="str">
        <f>VLOOKUP($BA175,Listas!$L$2:$M$8,2,FALSE)</f>
        <v>NA</v>
      </c>
      <c r="BC175" s="72" t="s">
        <v>49</v>
      </c>
      <c r="BD175" s="72" t="s">
        <v>49</v>
      </c>
      <c r="BE175" s="72" t="s">
        <v>553</v>
      </c>
      <c r="BF175" s="72" t="str">
        <f>VLOOKUP($BE175,Listas!$AA$1:$AB$10,2,FALSE)</f>
        <v>DLYG</v>
      </c>
      <c r="BG175" s="72" t="s">
        <v>568</v>
      </c>
      <c r="BH175" s="39"/>
      <c r="BI175" s="39"/>
      <c r="BJ175" s="39"/>
      <c r="BK175" s="39"/>
      <c r="BL175" s="39"/>
      <c r="BM175" s="39"/>
      <c r="BN175" s="39"/>
      <c r="BO175" s="39"/>
      <c r="BP175" s="39"/>
      <c r="BQ175" s="39"/>
      <c r="BR175" s="39"/>
      <c r="BS175" s="39"/>
      <c r="BT175" s="39"/>
      <c r="BU175" s="39"/>
      <c r="BV175" s="39"/>
      <c r="BW175" s="39"/>
      <c r="BX175" s="39"/>
      <c r="BY175" s="39"/>
      <c r="BZ175" s="39"/>
      <c r="CA175" s="39"/>
    </row>
    <row r="176" spans="1:79" s="54" customFormat="1" ht="86.1" customHeight="1">
      <c r="A176" s="39"/>
      <c r="B176" s="25" t="s">
        <v>46</v>
      </c>
      <c r="C176" s="26" t="str">
        <f>VLOOKUP($B176,Listas!$A$2:$B$5,2,FALSE)</f>
        <v>PerUno</v>
      </c>
      <c r="D176" s="25" t="s">
        <v>47</v>
      </c>
      <c r="E176" s="26" t="str">
        <f>VLOOKUP($D176,Listas!$E$2:$F$11,2,FALSE)</f>
        <v>ObjUno</v>
      </c>
      <c r="F176" s="130" t="s">
        <v>48</v>
      </c>
      <c r="G176" s="138" t="s">
        <v>49</v>
      </c>
      <c r="H176" s="130" t="s">
        <v>723</v>
      </c>
      <c r="I176" s="165" t="s">
        <v>293</v>
      </c>
      <c r="J176" s="130" t="s">
        <v>294</v>
      </c>
      <c r="K176" s="137" t="s">
        <v>724</v>
      </c>
      <c r="L176" s="137" t="s">
        <v>725</v>
      </c>
      <c r="M176" s="134" t="s">
        <v>726</v>
      </c>
      <c r="N176" s="134" t="s">
        <v>298</v>
      </c>
      <c r="O176" s="134" t="s">
        <v>727</v>
      </c>
      <c r="P176" s="170">
        <v>44577</v>
      </c>
      <c r="Q176" s="170">
        <v>44742</v>
      </c>
      <c r="R176" s="185"/>
      <c r="S176" s="62"/>
      <c r="T176" s="62">
        <v>50</v>
      </c>
      <c r="U176" s="30" t="s">
        <v>58</v>
      </c>
      <c r="V176" s="30"/>
      <c r="W176" s="30"/>
      <c r="X176" s="30"/>
      <c r="Y176" s="30" t="s">
        <v>58</v>
      </c>
      <c r="Z176" s="30" t="s">
        <v>58</v>
      </c>
      <c r="AA176" s="30"/>
      <c r="AB176" s="30"/>
      <c r="AC176" s="30"/>
      <c r="AD176" s="30" t="s">
        <v>58</v>
      </c>
      <c r="AE176" s="30"/>
      <c r="AF176" s="30"/>
      <c r="AG176" s="30"/>
      <c r="AH176" s="30" t="s">
        <v>58</v>
      </c>
      <c r="AI176" s="30" t="s">
        <v>58</v>
      </c>
      <c r="AJ176" s="30" t="s">
        <v>58</v>
      </c>
      <c r="AK176" s="25"/>
      <c r="AL176" s="25"/>
      <c r="AM176" s="25"/>
      <c r="AN176" s="30"/>
      <c r="AO176" s="30"/>
      <c r="AP176" s="30"/>
      <c r="AQ176" s="30"/>
      <c r="AR176" s="30"/>
      <c r="AS176" s="30"/>
      <c r="AT176" s="30"/>
      <c r="AU176" s="30"/>
      <c r="AV176" s="30"/>
      <c r="AW176" s="30"/>
      <c r="AX176" s="30"/>
      <c r="AY176" s="30"/>
      <c r="AZ176" s="30"/>
      <c r="BA176" s="25" t="s">
        <v>49</v>
      </c>
      <c r="BB176" s="26" t="str">
        <f>VLOOKUP($BA176,Listas!$L$2:$M$8,2,FALSE)</f>
        <v>NA</v>
      </c>
      <c r="BC176" s="25" t="s">
        <v>49</v>
      </c>
      <c r="BD176" s="25" t="s">
        <v>49</v>
      </c>
      <c r="BE176" s="25" t="s">
        <v>294</v>
      </c>
      <c r="BF176" s="25" t="str">
        <f>VLOOKUP($BE176,Listas!$AA$1:$AB$10,2,FALSE)</f>
        <v>OCI</v>
      </c>
      <c r="BG176" s="25" t="s">
        <v>300</v>
      </c>
      <c r="BH176" s="39"/>
      <c r="BI176" s="39"/>
      <c r="BJ176" s="39"/>
      <c r="BK176" s="39"/>
      <c r="BL176" s="39"/>
      <c r="BM176" s="39"/>
      <c r="BN176" s="39"/>
      <c r="BO176" s="39"/>
      <c r="BP176" s="39"/>
      <c r="BQ176" s="39"/>
      <c r="BR176" s="39"/>
      <c r="BS176" s="39"/>
      <c r="BT176" s="39"/>
      <c r="BU176" s="39"/>
      <c r="BV176" s="39"/>
      <c r="BW176" s="39"/>
      <c r="BX176" s="39"/>
      <c r="BY176" s="39"/>
      <c r="BZ176" s="39"/>
      <c r="CA176" s="39"/>
    </row>
    <row r="177" spans="1:79" s="54" customFormat="1" ht="105" customHeight="1">
      <c r="A177" s="39"/>
      <c r="B177" s="25" t="s">
        <v>46</v>
      </c>
      <c r="C177" s="26" t="str">
        <f>VLOOKUP($B177,Listas!$A$2:$B$5,2,FALSE)</f>
        <v>PerUno</v>
      </c>
      <c r="D177" s="25" t="s">
        <v>47</v>
      </c>
      <c r="E177" s="26" t="str">
        <f>VLOOKUP($D177,Listas!$E$2:$F$11,2,FALSE)</f>
        <v>ObjUno</v>
      </c>
      <c r="F177" s="130" t="s">
        <v>48</v>
      </c>
      <c r="G177" s="138" t="s">
        <v>49</v>
      </c>
      <c r="H177" s="130" t="s">
        <v>723</v>
      </c>
      <c r="I177" s="165" t="s">
        <v>293</v>
      </c>
      <c r="J177" s="130" t="s">
        <v>294</v>
      </c>
      <c r="K177" s="137" t="s">
        <v>728</v>
      </c>
      <c r="L177" s="137" t="s">
        <v>729</v>
      </c>
      <c r="M177" s="134" t="s">
        <v>730</v>
      </c>
      <c r="N177" s="134" t="s">
        <v>298</v>
      </c>
      <c r="O177" s="134" t="s">
        <v>727</v>
      </c>
      <c r="P177" s="170">
        <v>44577</v>
      </c>
      <c r="Q177" s="170">
        <v>44742</v>
      </c>
      <c r="R177" s="185"/>
      <c r="S177" s="62"/>
      <c r="T177" s="62">
        <v>50</v>
      </c>
      <c r="U177" s="30" t="s">
        <v>58</v>
      </c>
      <c r="V177" s="30"/>
      <c r="W177" s="30"/>
      <c r="X177" s="30"/>
      <c r="Y177" s="30" t="s">
        <v>58</v>
      </c>
      <c r="Z177" s="30" t="s">
        <v>58</v>
      </c>
      <c r="AA177" s="30"/>
      <c r="AB177" s="30"/>
      <c r="AC177" s="30"/>
      <c r="AD177" s="30" t="s">
        <v>58</v>
      </c>
      <c r="AE177" s="30"/>
      <c r="AF177" s="30"/>
      <c r="AG177" s="30"/>
      <c r="AH177" s="30" t="s">
        <v>58</v>
      </c>
      <c r="AI177" s="30" t="s">
        <v>58</v>
      </c>
      <c r="AJ177" s="30" t="s">
        <v>58</v>
      </c>
      <c r="AK177" s="25"/>
      <c r="AL177" s="25"/>
      <c r="AM177" s="25"/>
      <c r="AN177" s="30"/>
      <c r="AO177" s="30"/>
      <c r="AP177" s="30"/>
      <c r="AQ177" s="30"/>
      <c r="AR177" s="30"/>
      <c r="AS177" s="30"/>
      <c r="AT177" s="30"/>
      <c r="AU177" s="30"/>
      <c r="AV177" s="30"/>
      <c r="AW177" s="30"/>
      <c r="AX177" s="30"/>
      <c r="AY177" s="30"/>
      <c r="AZ177" s="30"/>
      <c r="BA177" s="25" t="s">
        <v>49</v>
      </c>
      <c r="BB177" s="26" t="str">
        <f>VLOOKUP($BA177,Listas!$L$2:$M$8,2,FALSE)</f>
        <v>NA</v>
      </c>
      <c r="BC177" s="25" t="s">
        <v>49</v>
      </c>
      <c r="BD177" s="25" t="s">
        <v>49</v>
      </c>
      <c r="BE177" s="25" t="s">
        <v>294</v>
      </c>
      <c r="BF177" s="25" t="str">
        <f>VLOOKUP($BE177,Listas!$AA$1:$AB$10,2,FALSE)</f>
        <v>OCI</v>
      </c>
      <c r="BG177" s="25" t="s">
        <v>300</v>
      </c>
      <c r="BH177" s="39"/>
      <c r="BI177" s="39"/>
      <c r="BJ177" s="39"/>
      <c r="BK177" s="39"/>
      <c r="BL177" s="39"/>
      <c r="BM177" s="39"/>
      <c r="BN177" s="39"/>
      <c r="BO177" s="39"/>
      <c r="BP177" s="39"/>
      <c r="BQ177" s="39"/>
      <c r="BR177" s="39"/>
      <c r="BS177" s="39"/>
      <c r="BT177" s="39"/>
      <c r="BU177" s="39"/>
      <c r="BV177" s="39"/>
      <c r="BW177" s="39"/>
      <c r="BX177" s="39"/>
      <c r="BY177" s="39"/>
      <c r="BZ177" s="39"/>
      <c r="CA177" s="39"/>
    </row>
    <row r="178" spans="1:79" s="54" customFormat="1" ht="86.1" customHeight="1">
      <c r="A178" s="39"/>
      <c r="B178" s="25" t="s">
        <v>46</v>
      </c>
      <c r="C178" s="26" t="str">
        <f>VLOOKUP($B178,Listas!$A$2:$B$5,2,FALSE)</f>
        <v>PerUno</v>
      </c>
      <c r="D178" s="25" t="s">
        <v>47</v>
      </c>
      <c r="E178" s="26" t="str">
        <f>VLOOKUP($D178,Listas!$E$2:$F$11,2,FALSE)</f>
        <v>ObjUno</v>
      </c>
      <c r="F178" s="130" t="s">
        <v>48</v>
      </c>
      <c r="G178" s="138" t="s">
        <v>49</v>
      </c>
      <c r="H178" s="130" t="s">
        <v>731</v>
      </c>
      <c r="I178" s="165" t="s">
        <v>293</v>
      </c>
      <c r="J178" s="130" t="s">
        <v>294</v>
      </c>
      <c r="K178" s="137" t="s">
        <v>732</v>
      </c>
      <c r="L178" s="137" t="s">
        <v>733</v>
      </c>
      <c r="M178" s="134" t="s">
        <v>734</v>
      </c>
      <c r="N178" s="134" t="s">
        <v>298</v>
      </c>
      <c r="O178" s="134" t="s">
        <v>727</v>
      </c>
      <c r="P178" s="170">
        <v>44577</v>
      </c>
      <c r="Q178" s="170">
        <v>44834</v>
      </c>
      <c r="R178" s="185"/>
      <c r="S178" s="62"/>
      <c r="T178" s="62">
        <v>100</v>
      </c>
      <c r="U178" s="30" t="s">
        <v>58</v>
      </c>
      <c r="V178" s="30"/>
      <c r="W178" s="30"/>
      <c r="X178" s="30"/>
      <c r="Y178" s="30" t="s">
        <v>58</v>
      </c>
      <c r="Z178" s="30" t="s">
        <v>58</v>
      </c>
      <c r="AA178" s="30"/>
      <c r="AB178" s="30"/>
      <c r="AC178" s="30"/>
      <c r="AD178" s="30" t="s">
        <v>58</v>
      </c>
      <c r="AE178" s="30"/>
      <c r="AF178" s="30"/>
      <c r="AG178" s="30"/>
      <c r="AH178" s="30" t="s">
        <v>58</v>
      </c>
      <c r="AI178" s="30" t="s">
        <v>58</v>
      </c>
      <c r="AJ178" s="30" t="s">
        <v>58</v>
      </c>
      <c r="AK178" s="25"/>
      <c r="AL178" s="25"/>
      <c r="AM178" s="25"/>
      <c r="AN178" s="30"/>
      <c r="AO178" s="30"/>
      <c r="AP178" s="30"/>
      <c r="AQ178" s="30"/>
      <c r="AR178" s="30"/>
      <c r="AS178" s="30"/>
      <c r="AT178" s="30"/>
      <c r="AU178" s="30"/>
      <c r="AV178" s="30" t="s">
        <v>58</v>
      </c>
      <c r="AW178" s="30"/>
      <c r="AX178" s="30"/>
      <c r="AY178" s="30"/>
      <c r="AZ178" s="30"/>
      <c r="BA178" s="25" t="s">
        <v>528</v>
      </c>
      <c r="BB178" s="26" t="str">
        <f>VLOOKUP($BA178,Listas!$L$2:$M$8,2,FALSE)</f>
        <v>ComUno</v>
      </c>
      <c r="BC178" s="25" t="s">
        <v>735</v>
      </c>
      <c r="BD178" s="25" t="s">
        <v>49</v>
      </c>
      <c r="BE178" s="25" t="s">
        <v>294</v>
      </c>
      <c r="BF178" s="25" t="str">
        <f>VLOOKUP($BE178,Listas!$AA$1:$AB$10,2,FALSE)</f>
        <v>OCI</v>
      </c>
      <c r="BG178" s="25" t="s">
        <v>300</v>
      </c>
      <c r="BH178" s="39"/>
      <c r="BI178" s="39"/>
      <c r="BJ178" s="39"/>
      <c r="BK178" s="39"/>
      <c r="BL178" s="39"/>
      <c r="BM178" s="39"/>
      <c r="BN178" s="39"/>
      <c r="BO178" s="39"/>
      <c r="BP178" s="39"/>
      <c r="BQ178" s="39"/>
      <c r="BR178" s="39"/>
      <c r="BS178" s="39"/>
      <c r="BT178" s="39"/>
      <c r="BU178" s="39"/>
      <c r="BV178" s="39"/>
      <c r="BW178" s="39"/>
      <c r="BX178" s="39"/>
      <c r="BY178" s="39"/>
      <c r="BZ178" s="39"/>
      <c r="CA178" s="39"/>
    </row>
    <row r="179" spans="1:79" s="54" customFormat="1" ht="82.5" customHeight="1">
      <c r="A179" s="39"/>
      <c r="B179" s="63" t="s">
        <v>310</v>
      </c>
      <c r="C179" s="64" t="str">
        <f>VLOOKUP($B179,Listas!$A$2:$B$5,2,FALSE)</f>
        <v>PerDos</v>
      </c>
      <c r="D179" s="63" t="s">
        <v>549</v>
      </c>
      <c r="E179" s="64" t="str">
        <f>VLOOKUP($D179,Listas!$E$2:$F$11,2,FALSE)</f>
        <v>ObjCinco</v>
      </c>
      <c r="F179" s="204" t="s">
        <v>550</v>
      </c>
      <c r="G179" s="148" t="s">
        <v>707</v>
      </c>
      <c r="H179" s="217" t="s">
        <v>736</v>
      </c>
      <c r="I179" s="140" t="s">
        <v>621</v>
      </c>
      <c r="J179" s="204" t="s">
        <v>622</v>
      </c>
      <c r="K179" s="186" t="s">
        <v>737</v>
      </c>
      <c r="L179" s="186" t="s">
        <v>738</v>
      </c>
      <c r="M179" s="186" t="s">
        <v>739</v>
      </c>
      <c r="N179" s="127" t="s">
        <v>697</v>
      </c>
      <c r="O179" s="179" t="s">
        <v>712</v>
      </c>
      <c r="P179" s="187">
        <v>44713</v>
      </c>
      <c r="Q179" s="187">
        <v>44926</v>
      </c>
      <c r="R179" s="101">
        <v>0</v>
      </c>
      <c r="S179" s="98" t="s">
        <v>628</v>
      </c>
      <c r="T179" s="97">
        <v>100</v>
      </c>
      <c r="U179" s="97"/>
      <c r="V179" s="97"/>
      <c r="W179" s="97"/>
      <c r="X179" s="97"/>
      <c r="Y179" s="97"/>
      <c r="Z179" s="99" t="s">
        <v>58</v>
      </c>
      <c r="AA179" s="97"/>
      <c r="AB179" s="97"/>
      <c r="AC179" s="97"/>
      <c r="AD179" s="97"/>
      <c r="AE179" s="97"/>
      <c r="AF179" s="97"/>
      <c r="AG179" s="97"/>
      <c r="AH179" s="97" t="s">
        <v>58</v>
      </c>
      <c r="AI179" s="97"/>
      <c r="AJ179" s="97"/>
      <c r="AK179" s="34"/>
      <c r="AL179" s="34"/>
      <c r="AM179" s="34"/>
      <c r="AN179" s="97"/>
      <c r="AO179" s="97"/>
      <c r="AP179" s="97"/>
      <c r="AQ179" s="97"/>
      <c r="AR179" s="97"/>
      <c r="AS179" s="97"/>
      <c r="AT179" s="97"/>
      <c r="AU179" s="97"/>
      <c r="AV179" s="97"/>
      <c r="AW179" s="97"/>
      <c r="AX179" s="97"/>
      <c r="AY179" s="98"/>
      <c r="AZ179" s="98"/>
      <c r="BA179" s="98" t="s">
        <v>49</v>
      </c>
      <c r="BB179" s="103" t="s">
        <v>740</v>
      </c>
      <c r="BC179" s="98" t="s">
        <v>49</v>
      </c>
      <c r="BD179" s="34" t="s">
        <v>49</v>
      </c>
      <c r="BE179" s="34" t="s">
        <v>622</v>
      </c>
      <c r="BF179" s="34" t="str">
        <f>VLOOKUP($BE179,[1]Listas!$AA$1:$AB$10,2,FALSE)</f>
        <v>DOP</v>
      </c>
      <c r="BG179" s="34" t="s">
        <v>568</v>
      </c>
      <c r="BH179" s="39"/>
      <c r="BI179" s="39"/>
      <c r="BJ179" s="39"/>
      <c r="BK179" s="39"/>
      <c r="BL179" s="39"/>
      <c r="BM179" s="39"/>
      <c r="BN179" s="39"/>
      <c r="BO179" s="39"/>
      <c r="BP179" s="39"/>
      <c r="BQ179" s="39"/>
      <c r="BR179" s="39"/>
      <c r="BS179" s="39"/>
      <c r="BT179" s="39"/>
      <c r="BU179" s="39"/>
      <c r="BV179" s="39"/>
      <c r="BW179" s="39"/>
      <c r="BX179" s="39"/>
      <c r="BY179" s="39"/>
      <c r="BZ179" s="39"/>
      <c r="CA179" s="39"/>
    </row>
    <row r="180" spans="1:79" s="54" customFormat="1" ht="56.1" customHeight="1">
      <c r="A180" s="39"/>
      <c r="B180" s="63" t="s">
        <v>310</v>
      </c>
      <c r="C180" s="64" t="str">
        <f>VLOOKUP($B180,Listas!$A$2:$B$5,2,FALSE)</f>
        <v>PerDos</v>
      </c>
      <c r="D180" s="63" t="s">
        <v>741</v>
      </c>
      <c r="E180" s="64" t="str">
        <f>VLOOKUP($D180,Listas!$E$2:$F$11,2,FALSE)</f>
        <v>ObjOcho</v>
      </c>
      <c r="F180" s="204" t="s">
        <v>742</v>
      </c>
      <c r="G180" s="138" t="s">
        <v>49</v>
      </c>
      <c r="H180" s="217" t="s">
        <v>743</v>
      </c>
      <c r="I180" s="140" t="s">
        <v>621</v>
      </c>
      <c r="J180" s="130" t="s">
        <v>622</v>
      </c>
      <c r="K180" s="176" t="s">
        <v>744</v>
      </c>
      <c r="L180" s="176" t="s">
        <v>745</v>
      </c>
      <c r="M180" s="176" t="s">
        <v>746</v>
      </c>
      <c r="N180" s="127" t="s">
        <v>697</v>
      </c>
      <c r="O180" s="170" t="s">
        <v>747</v>
      </c>
      <c r="P180" s="142">
        <v>44743</v>
      </c>
      <c r="Q180" s="142">
        <v>44834</v>
      </c>
      <c r="R180" s="106">
        <f>(((83200016+35354624)/10/3)*2)/8</f>
        <v>987955.33333333337</v>
      </c>
      <c r="S180" s="34" t="s">
        <v>628</v>
      </c>
      <c r="T180" s="32">
        <v>30</v>
      </c>
      <c r="U180" s="32"/>
      <c r="V180" s="32"/>
      <c r="W180" s="32"/>
      <c r="X180" s="32"/>
      <c r="Y180" s="32"/>
      <c r="Z180" s="33" t="s">
        <v>58</v>
      </c>
      <c r="AA180" s="32"/>
      <c r="AB180" s="32"/>
      <c r="AC180" s="32"/>
      <c r="AD180" s="32"/>
      <c r="AE180" s="32"/>
      <c r="AF180" s="32"/>
      <c r="AG180" s="32"/>
      <c r="AH180" s="32"/>
      <c r="AI180" s="32"/>
      <c r="AJ180" s="32"/>
      <c r="AK180" s="34"/>
      <c r="AL180" s="34"/>
      <c r="AM180" s="34"/>
      <c r="AN180" s="32"/>
      <c r="AO180" s="30" t="s">
        <v>58</v>
      </c>
      <c r="AP180" s="32"/>
      <c r="AQ180" s="32"/>
      <c r="AR180" s="32"/>
      <c r="AS180" s="32"/>
      <c r="AT180" s="32"/>
      <c r="AU180" s="32"/>
      <c r="AV180" s="32"/>
      <c r="AW180" s="32"/>
      <c r="AX180" s="32"/>
      <c r="AY180" s="34"/>
      <c r="AZ180" s="34"/>
      <c r="BA180" s="34" t="s">
        <v>49</v>
      </c>
      <c r="BB180" s="55" t="s">
        <v>740</v>
      </c>
      <c r="BC180" s="34" t="s">
        <v>49</v>
      </c>
      <c r="BD180" s="34" t="s">
        <v>49</v>
      </c>
      <c r="BE180" s="34" t="s">
        <v>622</v>
      </c>
      <c r="BF180" s="34" t="str">
        <f>VLOOKUP($BE180,[1]Listas!$AA$1:$AB$10,2,FALSE)</f>
        <v>DOP</v>
      </c>
      <c r="BG180" s="34" t="s">
        <v>568</v>
      </c>
      <c r="BH180" s="39"/>
      <c r="BI180" s="39"/>
      <c r="BJ180" s="39"/>
      <c r="BK180" s="39"/>
      <c r="BL180" s="39"/>
      <c r="BM180" s="39"/>
      <c r="BN180" s="39"/>
      <c r="BO180" s="39"/>
      <c r="BP180" s="39"/>
      <c r="BQ180" s="39"/>
      <c r="BR180" s="39"/>
      <c r="BS180" s="39"/>
      <c r="BT180" s="39"/>
      <c r="BU180" s="39"/>
      <c r="BV180" s="39"/>
      <c r="BW180" s="39"/>
      <c r="BX180" s="39"/>
      <c r="BY180" s="39"/>
      <c r="BZ180" s="39"/>
      <c r="CA180" s="39"/>
    </row>
    <row r="181" spans="1:79" s="54" customFormat="1" ht="56.1" customHeight="1">
      <c r="A181" s="39"/>
      <c r="B181" s="63" t="s">
        <v>310</v>
      </c>
      <c r="C181" s="64" t="str">
        <f>VLOOKUP($B181,Listas!$A$2:$B$5,2,FALSE)</f>
        <v>PerDos</v>
      </c>
      <c r="D181" s="63" t="s">
        <v>741</v>
      </c>
      <c r="E181" s="64" t="str">
        <f>VLOOKUP($D181,Listas!$E$2:$F$11,2,FALSE)</f>
        <v>ObjOcho</v>
      </c>
      <c r="F181" s="204" t="s">
        <v>742</v>
      </c>
      <c r="G181" s="138" t="s">
        <v>49</v>
      </c>
      <c r="H181" s="217" t="s">
        <v>743</v>
      </c>
      <c r="I181" s="140" t="s">
        <v>621</v>
      </c>
      <c r="J181" s="130" t="s">
        <v>622</v>
      </c>
      <c r="K181" s="176" t="s">
        <v>748</v>
      </c>
      <c r="L181" s="176" t="s">
        <v>749</v>
      </c>
      <c r="M181" s="176" t="s">
        <v>750</v>
      </c>
      <c r="N181" s="127" t="s">
        <v>697</v>
      </c>
      <c r="O181" s="144" t="s">
        <v>751</v>
      </c>
      <c r="P181" s="142">
        <v>44564</v>
      </c>
      <c r="Q181" s="142">
        <v>44926</v>
      </c>
      <c r="R181" s="106">
        <v>0</v>
      </c>
      <c r="S181" s="34" t="s">
        <v>628</v>
      </c>
      <c r="T181" s="32">
        <v>70</v>
      </c>
      <c r="U181" s="32"/>
      <c r="V181" s="32"/>
      <c r="W181" s="32"/>
      <c r="X181" s="32"/>
      <c r="Y181" s="32"/>
      <c r="Z181" s="33" t="s">
        <v>58</v>
      </c>
      <c r="AA181" s="32"/>
      <c r="AB181" s="32"/>
      <c r="AC181" s="32"/>
      <c r="AD181" s="32"/>
      <c r="AE181" s="32"/>
      <c r="AF181" s="32"/>
      <c r="AG181" s="32"/>
      <c r="AH181" s="32"/>
      <c r="AI181" s="32"/>
      <c r="AJ181" s="32"/>
      <c r="AK181" s="34"/>
      <c r="AL181" s="34"/>
      <c r="AM181" s="34"/>
      <c r="AN181" s="32"/>
      <c r="AO181" s="32"/>
      <c r="AP181" s="32"/>
      <c r="AQ181" s="32"/>
      <c r="AR181" s="32"/>
      <c r="AS181" s="32"/>
      <c r="AT181" s="32"/>
      <c r="AU181" s="32"/>
      <c r="AV181" s="32"/>
      <c r="AW181" s="32"/>
      <c r="AX181" s="32"/>
      <c r="AY181" s="34"/>
      <c r="AZ181" s="34"/>
      <c r="BA181" s="34" t="s">
        <v>49</v>
      </c>
      <c r="BB181" s="55" t="s">
        <v>740</v>
      </c>
      <c r="BC181" s="34" t="s">
        <v>49</v>
      </c>
      <c r="BD181" s="34" t="s">
        <v>49</v>
      </c>
      <c r="BE181" s="34" t="s">
        <v>622</v>
      </c>
      <c r="BF181" s="34" t="str">
        <f>VLOOKUP($BE181,[1]Listas!$AA$1:$AB$10,2,FALSE)</f>
        <v>DOP</v>
      </c>
      <c r="BG181" s="34" t="s">
        <v>568</v>
      </c>
      <c r="BH181" s="39"/>
      <c r="BI181" s="39"/>
      <c r="BJ181" s="39"/>
      <c r="BK181" s="39"/>
      <c r="BL181" s="39"/>
      <c r="BM181" s="39"/>
      <c r="BN181" s="39"/>
      <c r="BO181" s="39"/>
      <c r="BP181" s="39"/>
      <c r="BQ181" s="39"/>
      <c r="BR181" s="39"/>
      <c r="BS181" s="39"/>
      <c r="BT181" s="39"/>
      <c r="BU181" s="39"/>
      <c r="BV181" s="39"/>
      <c r="BW181" s="39"/>
      <c r="BX181" s="39"/>
      <c r="BY181" s="39"/>
      <c r="BZ181" s="39"/>
      <c r="CA181" s="39"/>
    </row>
    <row r="182" spans="1:79" s="54" customFormat="1" ht="56.1" customHeight="1">
      <c r="A182" s="39"/>
      <c r="B182" s="63" t="s">
        <v>310</v>
      </c>
      <c r="C182" s="64" t="str">
        <f>VLOOKUP($B182,Listas!$A$2:$B$5,2,FALSE)</f>
        <v>PerDos</v>
      </c>
      <c r="D182" s="63" t="s">
        <v>549</v>
      </c>
      <c r="E182" s="64" t="str">
        <f>VLOOKUP($D182,Listas!$E$2:$F$11,2,FALSE)</f>
        <v>ObjCinco</v>
      </c>
      <c r="F182" s="204" t="s">
        <v>550</v>
      </c>
      <c r="G182" s="137" t="s">
        <v>652</v>
      </c>
      <c r="H182" s="217" t="s">
        <v>752</v>
      </c>
      <c r="I182" s="140" t="s">
        <v>621</v>
      </c>
      <c r="J182" s="130" t="s">
        <v>622</v>
      </c>
      <c r="K182" s="176" t="s">
        <v>753</v>
      </c>
      <c r="L182" s="176" t="s">
        <v>754</v>
      </c>
      <c r="M182" s="176" t="s">
        <v>755</v>
      </c>
      <c r="N182" s="127" t="s">
        <v>697</v>
      </c>
      <c r="O182" s="170" t="s">
        <v>756</v>
      </c>
      <c r="P182" s="142">
        <v>44743</v>
      </c>
      <c r="Q182" s="142">
        <v>44834</v>
      </c>
      <c r="R182" s="106">
        <f>(((83200016+35354624)/10/3)*2)/8</f>
        <v>987955.33333333337</v>
      </c>
      <c r="S182" s="34" t="s">
        <v>628</v>
      </c>
      <c r="T182" s="32">
        <v>100</v>
      </c>
      <c r="U182" s="32"/>
      <c r="V182" s="32"/>
      <c r="W182" s="32"/>
      <c r="X182" s="32"/>
      <c r="Y182" s="32"/>
      <c r="Z182" s="33" t="s">
        <v>58</v>
      </c>
      <c r="AA182" s="32"/>
      <c r="AB182" s="32"/>
      <c r="AC182" s="32"/>
      <c r="AD182" s="32"/>
      <c r="AE182" s="32"/>
      <c r="AF182" s="32"/>
      <c r="AG182" s="32"/>
      <c r="AH182" s="32" t="s">
        <v>58</v>
      </c>
      <c r="AI182" s="32"/>
      <c r="AJ182" s="32"/>
      <c r="AK182" s="34"/>
      <c r="AL182" s="34"/>
      <c r="AM182" s="34"/>
      <c r="AN182" s="32"/>
      <c r="AO182" s="30" t="s">
        <v>58</v>
      </c>
      <c r="AP182" s="32"/>
      <c r="AQ182" s="32"/>
      <c r="AR182" s="32"/>
      <c r="AS182" s="32"/>
      <c r="AT182" s="32"/>
      <c r="AU182" s="32"/>
      <c r="AV182" s="32"/>
      <c r="AW182" s="32"/>
      <c r="AX182" s="32"/>
      <c r="AY182" s="34"/>
      <c r="AZ182" s="34"/>
      <c r="BA182" s="34" t="s">
        <v>49</v>
      </c>
      <c r="BB182" s="55" t="s">
        <v>740</v>
      </c>
      <c r="BC182" s="34" t="s">
        <v>49</v>
      </c>
      <c r="BD182" s="34" t="s">
        <v>49</v>
      </c>
      <c r="BE182" s="34" t="s">
        <v>622</v>
      </c>
      <c r="BF182" s="34" t="str">
        <f>VLOOKUP($BE182,[1]Listas!$AA$1:$AB$10,2,FALSE)</f>
        <v>DOP</v>
      </c>
      <c r="BG182" s="34" t="s">
        <v>582</v>
      </c>
      <c r="BH182" s="39"/>
      <c r="BI182" s="39"/>
      <c r="BJ182" s="39"/>
      <c r="BK182" s="39"/>
      <c r="BL182" s="39"/>
      <c r="BM182" s="39"/>
      <c r="BN182" s="39"/>
      <c r="BO182" s="39"/>
      <c r="BP182" s="39"/>
      <c r="BQ182" s="39"/>
      <c r="BR182" s="39"/>
      <c r="BS182" s="39"/>
      <c r="BT182" s="39"/>
      <c r="BU182" s="39"/>
      <c r="BV182" s="39"/>
      <c r="BW182" s="39"/>
      <c r="BX182" s="39"/>
      <c r="BY182" s="39"/>
      <c r="BZ182" s="39"/>
      <c r="CA182" s="39"/>
    </row>
    <row r="183" spans="1:79" s="54" customFormat="1" ht="56.1" customHeight="1">
      <c r="A183" s="39"/>
      <c r="B183" s="63" t="s">
        <v>310</v>
      </c>
      <c r="C183" s="64" t="str">
        <f>VLOOKUP($B183,Listas!$A$2:$B$5,2,FALSE)</f>
        <v>PerDos</v>
      </c>
      <c r="D183" s="63" t="s">
        <v>549</v>
      </c>
      <c r="E183" s="64" t="str">
        <f>VLOOKUP($D183,Listas!$E$2:$F$11,2,FALSE)</f>
        <v>ObjCinco</v>
      </c>
      <c r="F183" s="204" t="s">
        <v>550</v>
      </c>
      <c r="G183" s="137" t="s">
        <v>652</v>
      </c>
      <c r="H183" s="217" t="s">
        <v>757</v>
      </c>
      <c r="I183" s="140" t="s">
        <v>621</v>
      </c>
      <c r="J183" s="148" t="s">
        <v>622</v>
      </c>
      <c r="K183" s="181" t="s">
        <v>758</v>
      </c>
      <c r="L183" s="181" t="s">
        <v>759</v>
      </c>
      <c r="M183" s="181" t="s">
        <v>760</v>
      </c>
      <c r="N183" s="127" t="s">
        <v>697</v>
      </c>
      <c r="O183" s="187" t="s">
        <v>761</v>
      </c>
      <c r="P183" s="188">
        <v>44743</v>
      </c>
      <c r="Q183" s="188">
        <v>44834</v>
      </c>
      <c r="R183" s="106">
        <f>(((83200016+35354624)/10/3)*2)/8</f>
        <v>987955.33333333337</v>
      </c>
      <c r="S183" s="63" t="s">
        <v>628</v>
      </c>
      <c r="T183" s="78">
        <v>100</v>
      </c>
      <c r="U183" s="78"/>
      <c r="V183" s="78"/>
      <c r="W183" s="78"/>
      <c r="X183" s="78"/>
      <c r="Y183" s="78"/>
      <c r="Z183" s="107" t="s">
        <v>58</v>
      </c>
      <c r="AA183" s="78"/>
      <c r="AB183" s="78"/>
      <c r="AC183" s="78"/>
      <c r="AD183" s="78"/>
      <c r="AE183" s="78"/>
      <c r="AF183" s="78"/>
      <c r="AG183" s="78"/>
      <c r="AH183" s="78" t="s">
        <v>58</v>
      </c>
      <c r="AI183" s="78"/>
      <c r="AJ183" s="78"/>
      <c r="AK183" s="34"/>
      <c r="AL183" s="34"/>
      <c r="AM183" s="34"/>
      <c r="AN183" s="78"/>
      <c r="AO183" s="30" t="s">
        <v>58</v>
      </c>
      <c r="AP183" s="78"/>
      <c r="AQ183" s="78"/>
      <c r="AR183" s="78"/>
      <c r="AS183" s="78"/>
      <c r="AT183" s="78"/>
      <c r="AU183" s="78"/>
      <c r="AV183" s="78"/>
      <c r="AW183" s="78"/>
      <c r="AX183" s="78"/>
      <c r="AY183" s="63"/>
      <c r="AZ183" s="63"/>
      <c r="BA183" s="63" t="s">
        <v>49</v>
      </c>
      <c r="BB183" s="64" t="s">
        <v>740</v>
      </c>
      <c r="BC183" s="63" t="s">
        <v>49</v>
      </c>
      <c r="BD183" s="63" t="s">
        <v>49</v>
      </c>
      <c r="BE183" s="34" t="s">
        <v>622</v>
      </c>
      <c r="BF183" s="34" t="str">
        <f>VLOOKUP($BE183,[1]Listas!$AA$1:$AB$10,2,FALSE)</f>
        <v>DOP</v>
      </c>
      <c r="BG183" s="34" t="s">
        <v>568</v>
      </c>
      <c r="BH183" s="39"/>
      <c r="BI183" s="39"/>
      <c r="BJ183" s="39"/>
      <c r="BK183" s="39"/>
      <c r="BL183" s="39"/>
      <c r="BM183" s="39"/>
      <c r="BN183" s="39"/>
      <c r="BO183" s="39"/>
      <c r="BP183" s="39"/>
      <c r="BQ183" s="39"/>
      <c r="BR183" s="39"/>
      <c r="BS183" s="39"/>
      <c r="BT183" s="39"/>
      <c r="BU183" s="39"/>
      <c r="BV183" s="39"/>
      <c r="BW183" s="39"/>
      <c r="BX183" s="39"/>
      <c r="BY183" s="39"/>
      <c r="BZ183" s="39"/>
      <c r="CA183" s="39"/>
    </row>
    <row r="184" spans="1:79" s="54" customFormat="1" ht="56.1" customHeight="1">
      <c r="A184" s="39"/>
      <c r="B184" s="63" t="s">
        <v>310</v>
      </c>
      <c r="C184" s="64" t="str">
        <f>VLOOKUP($B184,Listas!$A$2:$B$5,2,FALSE)</f>
        <v>PerDos</v>
      </c>
      <c r="D184" s="63" t="s">
        <v>549</v>
      </c>
      <c r="E184" s="64" t="str">
        <f>VLOOKUP($D184,Listas!$E$2:$F$11,2,FALSE)</f>
        <v>ObjCinco</v>
      </c>
      <c r="F184" s="204" t="s">
        <v>550</v>
      </c>
      <c r="G184" s="137" t="s">
        <v>652</v>
      </c>
      <c r="H184" s="217" t="s">
        <v>762</v>
      </c>
      <c r="I184" s="140" t="s">
        <v>621</v>
      </c>
      <c r="J184" s="130" t="s">
        <v>622</v>
      </c>
      <c r="K184" s="176" t="s">
        <v>763</v>
      </c>
      <c r="L184" s="176" t="s">
        <v>764</v>
      </c>
      <c r="M184" s="189" t="s">
        <v>765</v>
      </c>
      <c r="N184" s="179" t="s">
        <v>766</v>
      </c>
      <c r="O184" s="190" t="s">
        <v>767</v>
      </c>
      <c r="P184" s="142">
        <v>44564</v>
      </c>
      <c r="Q184" s="142">
        <v>44773</v>
      </c>
      <c r="R184" s="101">
        <v>34706000000</v>
      </c>
      <c r="S184" s="25" t="s">
        <v>643</v>
      </c>
      <c r="T184" s="30">
        <v>100</v>
      </c>
      <c r="U184" s="30"/>
      <c r="V184" s="30"/>
      <c r="W184" s="30"/>
      <c r="X184" s="30"/>
      <c r="Y184" s="30"/>
      <c r="Z184" s="62"/>
      <c r="AA184" s="30"/>
      <c r="AB184" s="30"/>
      <c r="AC184" s="30"/>
      <c r="AD184" s="30"/>
      <c r="AE184" s="30"/>
      <c r="AF184" s="30"/>
      <c r="AG184" s="30"/>
      <c r="AH184" s="30"/>
      <c r="AI184" s="30"/>
      <c r="AJ184" s="30"/>
      <c r="AK184" s="34"/>
      <c r="AL184" s="34"/>
      <c r="AM184" s="34"/>
      <c r="AN184" s="30"/>
      <c r="AO184" s="30" t="s">
        <v>58</v>
      </c>
      <c r="AP184" s="30"/>
      <c r="AQ184" s="30"/>
      <c r="AR184" s="30"/>
      <c r="AS184" s="30"/>
      <c r="AT184" s="30"/>
      <c r="AU184" s="30"/>
      <c r="AV184" s="30"/>
      <c r="AW184" s="30"/>
      <c r="AX184" s="30"/>
      <c r="AY184" s="25"/>
      <c r="AZ184" s="25"/>
      <c r="BA184" s="25" t="s">
        <v>49</v>
      </c>
      <c r="BB184" s="26" t="s">
        <v>740</v>
      </c>
      <c r="BC184" s="25" t="s">
        <v>49</v>
      </c>
      <c r="BD184" s="25" t="s">
        <v>49</v>
      </c>
      <c r="BE184" s="34" t="s">
        <v>622</v>
      </c>
      <c r="BF184" s="34" t="str">
        <f>VLOOKUP($BE184,[1]Listas!$AA$1:$AB$10,2,FALSE)</f>
        <v>DOP</v>
      </c>
      <c r="BG184" s="34" t="s">
        <v>568</v>
      </c>
      <c r="BH184" s="39"/>
      <c r="BI184" s="39"/>
      <c r="BJ184" s="39"/>
      <c r="BK184" s="39"/>
      <c r="BL184" s="39"/>
      <c r="BM184" s="39"/>
      <c r="BN184" s="39"/>
      <c r="BO184" s="39"/>
      <c r="BP184" s="39"/>
      <c r="BQ184" s="39"/>
      <c r="BR184" s="39"/>
      <c r="BS184" s="39"/>
      <c r="BT184" s="39"/>
      <c r="BU184" s="39"/>
      <c r="BV184" s="39"/>
      <c r="BW184" s="39"/>
      <c r="BX184" s="39"/>
      <c r="BY184" s="39"/>
      <c r="BZ184" s="39"/>
      <c r="CA184" s="39"/>
    </row>
    <row r="185" spans="1:79" s="109" customFormat="1" ht="87.75" customHeight="1">
      <c r="A185" s="95"/>
      <c r="B185" s="77" t="s">
        <v>310</v>
      </c>
      <c r="C185" s="92" t="str">
        <f>VLOOKUP($B185,Listas!$A$2:$B$5,2,FALSE)</f>
        <v>PerDos</v>
      </c>
      <c r="D185" s="77" t="s">
        <v>549</v>
      </c>
      <c r="E185" s="92" t="str">
        <f>VLOOKUP($D185,Listas!$E$2:$F$11,2,FALSE)</f>
        <v>ObjCinco</v>
      </c>
      <c r="F185" s="159" t="s">
        <v>550</v>
      </c>
      <c r="G185" s="137" t="s">
        <v>652</v>
      </c>
      <c r="H185" s="137" t="s">
        <v>768</v>
      </c>
      <c r="I185" s="216" t="s">
        <v>621</v>
      </c>
      <c r="J185" s="229" t="s">
        <v>622</v>
      </c>
      <c r="K185" s="177" t="s">
        <v>769</v>
      </c>
      <c r="L185" s="177" t="s">
        <v>770</v>
      </c>
      <c r="M185" s="177" t="s">
        <v>771</v>
      </c>
      <c r="N185" s="127" t="s">
        <v>657</v>
      </c>
      <c r="O185" s="134" t="s">
        <v>772</v>
      </c>
      <c r="P185" s="191">
        <v>44743</v>
      </c>
      <c r="Q185" s="191">
        <v>44834</v>
      </c>
      <c r="R185" s="101">
        <v>0</v>
      </c>
      <c r="S185" s="65" t="s">
        <v>628</v>
      </c>
      <c r="T185" s="62">
        <v>100</v>
      </c>
      <c r="U185" s="62"/>
      <c r="V185" s="62"/>
      <c r="W185" s="62"/>
      <c r="X185" s="62"/>
      <c r="Y185" s="62"/>
      <c r="Z185" s="62" t="s">
        <v>58</v>
      </c>
      <c r="AA185" s="62"/>
      <c r="AB185" s="62"/>
      <c r="AC185" s="62"/>
      <c r="AD185" s="62"/>
      <c r="AE185" s="62"/>
      <c r="AF185" s="62"/>
      <c r="AG185" s="62"/>
      <c r="AH185" s="62" t="s">
        <v>58</v>
      </c>
      <c r="AI185" s="62"/>
      <c r="AJ185" s="62"/>
      <c r="AK185" s="34"/>
      <c r="AL185" s="34"/>
      <c r="AM185" s="34"/>
      <c r="AN185" s="62"/>
      <c r="AO185" s="62"/>
      <c r="AP185" s="62"/>
      <c r="AQ185" s="62"/>
      <c r="AR185" s="62"/>
      <c r="AS185" s="62"/>
      <c r="AT185" s="62"/>
      <c r="AU185" s="62"/>
      <c r="AV185" s="62"/>
      <c r="AW185" s="62"/>
      <c r="AX185" s="62"/>
      <c r="AY185" s="65"/>
      <c r="AZ185" s="65"/>
      <c r="BA185" s="65" t="s">
        <v>49</v>
      </c>
      <c r="BB185" s="108" t="s">
        <v>740</v>
      </c>
      <c r="BC185" s="65" t="s">
        <v>49</v>
      </c>
      <c r="BD185" s="65" t="s">
        <v>49</v>
      </c>
      <c r="BE185" s="57" t="s">
        <v>622</v>
      </c>
      <c r="BF185" s="57" t="str">
        <f>VLOOKUP($BE185,[1]Listas!$AA$1:$AB$10,2,FALSE)</f>
        <v>DOP</v>
      </c>
      <c r="BG185" s="57" t="s">
        <v>568</v>
      </c>
      <c r="BH185" s="95"/>
      <c r="BI185" s="95"/>
      <c r="BJ185" s="95"/>
      <c r="BK185" s="95"/>
      <c r="BL185" s="95"/>
      <c r="BM185" s="95"/>
      <c r="BN185" s="95"/>
      <c r="BO185" s="95"/>
      <c r="BP185" s="95"/>
      <c r="BQ185" s="95"/>
      <c r="BR185" s="95"/>
      <c r="BS185" s="95"/>
      <c r="BT185" s="95"/>
      <c r="BU185" s="95"/>
      <c r="BV185" s="95"/>
      <c r="BW185" s="95"/>
      <c r="BX185" s="95"/>
      <c r="BY185" s="95"/>
      <c r="BZ185" s="95"/>
      <c r="CA185" s="95"/>
    </row>
    <row r="186" spans="1:79" s="109" customFormat="1" ht="83.65" customHeight="1">
      <c r="A186" s="91"/>
      <c r="B186" s="77" t="s">
        <v>310</v>
      </c>
      <c r="C186" s="92" t="str">
        <f>VLOOKUP($B186,[4]Listas!$A$2:$B$5,2,FALSE)</f>
        <v>PerDos</v>
      </c>
      <c r="D186" s="77" t="s">
        <v>549</v>
      </c>
      <c r="E186" s="92" t="str">
        <f>VLOOKUP($D186,[4]Listas!$E$2:$F$11,2,FALSE)</f>
        <v>ObjCinco</v>
      </c>
      <c r="F186" s="159" t="s">
        <v>550</v>
      </c>
      <c r="G186" s="150" t="s">
        <v>773</v>
      </c>
      <c r="H186" s="217" t="s">
        <v>774</v>
      </c>
      <c r="I186" s="216" t="s">
        <v>775</v>
      </c>
      <c r="J186" s="126" t="s">
        <v>776</v>
      </c>
      <c r="K186" s="126" t="s">
        <v>777</v>
      </c>
      <c r="L186" s="192" t="s">
        <v>778</v>
      </c>
      <c r="M186" s="127" t="s">
        <v>779</v>
      </c>
      <c r="N186" s="127" t="s">
        <v>780</v>
      </c>
      <c r="O186" s="127" t="s">
        <v>781</v>
      </c>
      <c r="P186" s="135">
        <v>44576</v>
      </c>
      <c r="Q186" s="135">
        <v>44620</v>
      </c>
      <c r="R186" s="164"/>
      <c r="S186" s="57"/>
      <c r="T186" s="33">
        <v>10</v>
      </c>
      <c r="U186" s="33"/>
      <c r="V186" s="33"/>
      <c r="W186" s="33"/>
      <c r="X186" s="33"/>
      <c r="Y186" s="33"/>
      <c r="Z186" s="33" t="s">
        <v>58</v>
      </c>
      <c r="AA186" s="33"/>
      <c r="AB186" s="33"/>
      <c r="AC186" s="33"/>
      <c r="AD186" s="33"/>
      <c r="AE186" s="33"/>
      <c r="AF186" s="33"/>
      <c r="AG186" s="33"/>
      <c r="AH186" s="33"/>
      <c r="AI186" s="33"/>
      <c r="AJ186" s="33"/>
      <c r="AK186" s="57"/>
      <c r="AL186" s="57"/>
      <c r="AM186" s="57"/>
      <c r="AN186" s="57"/>
      <c r="AO186" s="33"/>
      <c r="AP186" s="57"/>
      <c r="AQ186" s="57"/>
      <c r="AR186" s="57"/>
      <c r="AS186" s="57"/>
      <c r="AT186" s="57"/>
      <c r="AU186" s="57"/>
      <c r="AV186" s="57"/>
      <c r="AW186" s="57"/>
      <c r="AX186" s="57"/>
      <c r="AY186" s="33"/>
      <c r="AZ186" s="57"/>
      <c r="BA186" s="57" t="s">
        <v>49</v>
      </c>
      <c r="BB186" s="81" t="str">
        <f>VLOOKUP($BA186,[4]Listas!$L$2:$M$8,2,FALSE)</f>
        <v>NA</v>
      </c>
      <c r="BC186" s="57" t="s">
        <v>49</v>
      </c>
      <c r="BD186" s="57" t="s">
        <v>49</v>
      </c>
      <c r="BE186" s="57" t="s">
        <v>776</v>
      </c>
      <c r="BF186" s="57" t="str">
        <f>VLOOKUP($BE186,[4]Listas!$AA$1:$AB$10,2,FALSE)</f>
        <v>DGRFS</v>
      </c>
      <c r="BG186" s="57" t="s">
        <v>782</v>
      </c>
      <c r="BH186" s="95"/>
      <c r="BI186" s="95"/>
      <c r="BJ186" s="95"/>
      <c r="BK186" s="95"/>
      <c r="BL186" s="95"/>
      <c r="BM186" s="95"/>
      <c r="BN186" s="95"/>
      <c r="BO186" s="95"/>
      <c r="BP186" s="95"/>
      <c r="BQ186" s="95"/>
      <c r="BR186" s="95"/>
      <c r="BS186" s="95"/>
      <c r="BT186" s="95"/>
      <c r="BU186" s="95"/>
      <c r="BV186" s="95"/>
      <c r="BW186" s="95"/>
      <c r="BX186" s="95"/>
      <c r="BY186" s="95"/>
      <c r="BZ186" s="95"/>
      <c r="CA186" s="95"/>
    </row>
    <row r="187" spans="1:79" s="109" customFormat="1" ht="83.65" customHeight="1">
      <c r="A187" s="91"/>
      <c r="B187" s="77" t="s">
        <v>310</v>
      </c>
      <c r="C187" s="92" t="str">
        <f>VLOOKUP($B187,[4]Listas!$A$2:$B$5,2,FALSE)</f>
        <v>PerDos</v>
      </c>
      <c r="D187" s="77" t="s">
        <v>549</v>
      </c>
      <c r="E187" s="92" t="str">
        <f>VLOOKUP($D187,[4]Listas!$E$2:$F$11,2,FALSE)</f>
        <v>ObjCinco</v>
      </c>
      <c r="F187" s="159" t="s">
        <v>550</v>
      </c>
      <c r="G187" s="150" t="s">
        <v>773</v>
      </c>
      <c r="H187" s="217" t="s">
        <v>774</v>
      </c>
      <c r="I187" s="216" t="s">
        <v>775</v>
      </c>
      <c r="J187" s="126" t="s">
        <v>776</v>
      </c>
      <c r="K187" s="126" t="s">
        <v>783</v>
      </c>
      <c r="L187" s="192" t="s">
        <v>784</v>
      </c>
      <c r="M187" s="127" t="s">
        <v>785</v>
      </c>
      <c r="N187" s="127" t="s">
        <v>780</v>
      </c>
      <c r="O187" s="127" t="s">
        <v>786</v>
      </c>
      <c r="P187" s="135">
        <v>44576</v>
      </c>
      <c r="Q187" s="135">
        <v>44926</v>
      </c>
      <c r="R187" s="164"/>
      <c r="S187" s="100"/>
      <c r="T187" s="99">
        <v>40</v>
      </c>
      <c r="U187" s="99"/>
      <c r="V187" s="99"/>
      <c r="W187" s="99"/>
      <c r="X187" s="99"/>
      <c r="Y187" s="99"/>
      <c r="Z187" s="99"/>
      <c r="AA187" s="99"/>
      <c r="AB187" s="99"/>
      <c r="AC187" s="99"/>
      <c r="AD187" s="99"/>
      <c r="AE187" s="99"/>
      <c r="AF187" s="99"/>
      <c r="AG187" s="99"/>
      <c r="AH187" s="99"/>
      <c r="AI187" s="99"/>
      <c r="AJ187" s="99"/>
      <c r="AK187" s="57"/>
      <c r="AL187" s="57"/>
      <c r="AM187" s="57"/>
      <c r="AN187" s="100"/>
      <c r="AO187" s="99"/>
      <c r="AP187" s="100"/>
      <c r="AQ187" s="100"/>
      <c r="AR187" s="100"/>
      <c r="AS187" s="100"/>
      <c r="AT187" s="100"/>
      <c r="AU187" s="100"/>
      <c r="AV187" s="100"/>
      <c r="AW187" s="100"/>
      <c r="AX187" s="100"/>
      <c r="AY187" s="99"/>
      <c r="AZ187" s="57"/>
      <c r="BA187" s="57" t="s">
        <v>49</v>
      </c>
      <c r="BB187" s="81" t="str">
        <f>VLOOKUP($BA187,[4]Listas!$L$2:$M$8,2,FALSE)</f>
        <v>NA</v>
      </c>
      <c r="BC187" s="57" t="s">
        <v>49</v>
      </c>
      <c r="BD187" s="57" t="s">
        <v>49</v>
      </c>
      <c r="BE187" s="57" t="s">
        <v>776</v>
      </c>
      <c r="BF187" s="57" t="str">
        <f>VLOOKUP($BE187,[4]Listas!$AA$1:$AB$10,2,FALSE)</f>
        <v>DGRFS</v>
      </c>
      <c r="BG187" s="57" t="s">
        <v>782</v>
      </c>
      <c r="BH187" s="95"/>
      <c r="BI187" s="95"/>
      <c r="BJ187" s="95"/>
      <c r="BK187" s="95"/>
      <c r="BL187" s="95"/>
      <c r="BM187" s="95"/>
      <c r="BN187" s="95"/>
      <c r="BO187" s="95"/>
      <c r="BP187" s="95"/>
      <c r="BQ187" s="95"/>
      <c r="BR187" s="95"/>
      <c r="BS187" s="95"/>
      <c r="BT187" s="95"/>
      <c r="BU187" s="95"/>
      <c r="BV187" s="95"/>
      <c r="BW187" s="95"/>
      <c r="BX187" s="95"/>
      <c r="BY187" s="95"/>
      <c r="BZ187" s="95"/>
      <c r="CA187" s="95"/>
    </row>
    <row r="188" spans="1:79" s="109" customFormat="1" ht="83.65" customHeight="1">
      <c r="A188" s="91"/>
      <c r="B188" s="77" t="s">
        <v>310</v>
      </c>
      <c r="C188" s="92" t="str">
        <f>VLOOKUP($B188,[4]Listas!$A$2:$B$5,2,FALSE)</f>
        <v>PerDos</v>
      </c>
      <c r="D188" s="77" t="s">
        <v>549</v>
      </c>
      <c r="E188" s="92" t="str">
        <f>VLOOKUP($D188,[4]Listas!$E$2:$F$11,2,FALSE)</f>
        <v>ObjCinco</v>
      </c>
      <c r="F188" s="159" t="s">
        <v>550</v>
      </c>
      <c r="G188" s="150" t="s">
        <v>773</v>
      </c>
      <c r="H188" s="217" t="s">
        <v>774</v>
      </c>
      <c r="I188" s="216" t="s">
        <v>775</v>
      </c>
      <c r="J188" s="126" t="s">
        <v>776</v>
      </c>
      <c r="K188" s="177" t="s">
        <v>787</v>
      </c>
      <c r="L188" s="192" t="s">
        <v>788</v>
      </c>
      <c r="M188" s="127" t="s">
        <v>789</v>
      </c>
      <c r="N188" s="127" t="s">
        <v>780</v>
      </c>
      <c r="O188" s="127" t="s">
        <v>786</v>
      </c>
      <c r="P188" s="135">
        <v>44576</v>
      </c>
      <c r="Q188" s="135">
        <v>44926</v>
      </c>
      <c r="R188" s="164"/>
      <c r="S188" s="100"/>
      <c r="T188" s="99">
        <v>30</v>
      </c>
      <c r="U188" s="99"/>
      <c r="V188" s="99"/>
      <c r="W188" s="99"/>
      <c r="X188" s="99"/>
      <c r="Y188" s="99"/>
      <c r="Z188" s="99" t="s">
        <v>58</v>
      </c>
      <c r="AA188" s="99"/>
      <c r="AB188" s="99"/>
      <c r="AC188" s="99"/>
      <c r="AD188" s="99"/>
      <c r="AE188" s="99"/>
      <c r="AF188" s="99"/>
      <c r="AG188" s="99"/>
      <c r="AH188" s="99" t="s">
        <v>58</v>
      </c>
      <c r="AI188" s="99"/>
      <c r="AJ188" s="99"/>
      <c r="AK188" s="57"/>
      <c r="AL188" s="57"/>
      <c r="AM188" s="57"/>
      <c r="AN188" s="100"/>
      <c r="AO188" s="99"/>
      <c r="AP188" s="100"/>
      <c r="AQ188" s="100"/>
      <c r="AR188" s="100"/>
      <c r="AS188" s="100"/>
      <c r="AT188" s="100"/>
      <c r="AU188" s="100"/>
      <c r="AV188" s="100"/>
      <c r="AW188" s="99" t="s">
        <v>58</v>
      </c>
      <c r="AX188" s="100"/>
      <c r="AY188" s="99"/>
      <c r="AZ188" s="57"/>
      <c r="BA188" s="57" t="s">
        <v>49</v>
      </c>
      <c r="BB188" s="81" t="str">
        <f>VLOOKUP($BA188,[4]Listas!$L$2:$M$8,2,FALSE)</f>
        <v>NA</v>
      </c>
      <c r="BC188" s="57" t="s">
        <v>49</v>
      </c>
      <c r="BD188" s="57" t="s">
        <v>49</v>
      </c>
      <c r="BE188" s="57" t="s">
        <v>776</v>
      </c>
      <c r="BF188" s="57" t="str">
        <f>VLOOKUP($BE188,[4]Listas!$AA$1:$AB$10,2,FALSE)</f>
        <v>DGRFS</v>
      </c>
      <c r="BG188" s="57" t="s">
        <v>782</v>
      </c>
      <c r="BH188" s="95"/>
      <c r="BI188" s="95"/>
      <c r="BJ188" s="95"/>
      <c r="BK188" s="95"/>
      <c r="BL188" s="95"/>
      <c r="BM188" s="95"/>
      <c r="BN188" s="95"/>
      <c r="BO188" s="95"/>
      <c r="BP188" s="95"/>
      <c r="BQ188" s="95"/>
      <c r="BR188" s="95"/>
      <c r="BS188" s="95"/>
      <c r="BT188" s="95"/>
      <c r="BU188" s="95"/>
      <c r="BV188" s="95"/>
      <c r="BW188" s="95"/>
      <c r="BX188" s="95"/>
      <c r="BY188" s="95"/>
      <c r="BZ188" s="95"/>
      <c r="CA188" s="95"/>
    </row>
    <row r="189" spans="1:79" s="109" customFormat="1" ht="83.65" customHeight="1">
      <c r="A189" s="91"/>
      <c r="B189" s="77" t="s">
        <v>310</v>
      </c>
      <c r="C189" s="92" t="str">
        <f>VLOOKUP($B189,[4]Listas!$A$2:$B$5,2,FALSE)</f>
        <v>PerDos</v>
      </c>
      <c r="D189" s="77" t="s">
        <v>549</v>
      </c>
      <c r="E189" s="92" t="str">
        <f>VLOOKUP($D189,[4]Listas!$E$2:$F$11,2,FALSE)</f>
        <v>ObjCinco</v>
      </c>
      <c r="F189" s="159" t="s">
        <v>550</v>
      </c>
      <c r="G189" s="150" t="s">
        <v>773</v>
      </c>
      <c r="H189" s="217" t="s">
        <v>774</v>
      </c>
      <c r="I189" s="216" t="s">
        <v>775</v>
      </c>
      <c r="J189" s="126" t="s">
        <v>776</v>
      </c>
      <c r="K189" s="192" t="s">
        <v>790</v>
      </c>
      <c r="L189" s="126" t="s">
        <v>791</v>
      </c>
      <c r="M189" s="127" t="s">
        <v>792</v>
      </c>
      <c r="N189" s="127" t="s">
        <v>780</v>
      </c>
      <c r="O189" s="127" t="s">
        <v>786</v>
      </c>
      <c r="P189" s="135">
        <v>44576</v>
      </c>
      <c r="Q189" s="135">
        <v>44926</v>
      </c>
      <c r="R189" s="164">
        <v>176773120</v>
      </c>
      <c r="S189" s="100" t="s">
        <v>643</v>
      </c>
      <c r="T189" s="99">
        <v>20</v>
      </c>
      <c r="U189" s="99"/>
      <c r="V189" s="99"/>
      <c r="W189" s="99"/>
      <c r="X189" s="99"/>
      <c r="Y189" s="99"/>
      <c r="Z189" s="99" t="s">
        <v>58</v>
      </c>
      <c r="AA189" s="99"/>
      <c r="AB189" s="99"/>
      <c r="AC189" s="99"/>
      <c r="AD189" s="99"/>
      <c r="AE189" s="99"/>
      <c r="AF189" s="99"/>
      <c r="AG189" s="99"/>
      <c r="AH189" s="99"/>
      <c r="AI189" s="99"/>
      <c r="AJ189" s="99"/>
      <c r="AK189" s="57"/>
      <c r="AL189" s="57"/>
      <c r="AM189" s="57"/>
      <c r="AN189" s="100"/>
      <c r="AO189" s="30" t="s">
        <v>58</v>
      </c>
      <c r="AP189" s="100"/>
      <c r="AQ189" s="100"/>
      <c r="AR189" s="100"/>
      <c r="AS189" s="100"/>
      <c r="AT189" s="100"/>
      <c r="AU189" s="100"/>
      <c r="AV189" s="100"/>
      <c r="AW189" s="33" t="s">
        <v>58</v>
      </c>
      <c r="AX189" s="100"/>
      <c r="AY189" s="99"/>
      <c r="AZ189" s="57"/>
      <c r="BA189" s="57" t="s">
        <v>49</v>
      </c>
      <c r="BB189" s="81" t="str">
        <f>VLOOKUP($BA189,[4]Listas!$L$2:$M$8,2,FALSE)</f>
        <v>NA</v>
      </c>
      <c r="BC189" s="57" t="s">
        <v>49</v>
      </c>
      <c r="BD189" s="57" t="s">
        <v>49</v>
      </c>
      <c r="BE189" s="57" t="s">
        <v>776</v>
      </c>
      <c r="BF189" s="57" t="str">
        <f>VLOOKUP($BE189,[4]Listas!$AA$1:$AB$10,2,FALSE)</f>
        <v>DGRFS</v>
      </c>
      <c r="BG189" s="57" t="s">
        <v>782</v>
      </c>
      <c r="BH189" s="95"/>
      <c r="BI189" s="95"/>
      <c r="BJ189" s="95"/>
      <c r="BK189" s="95"/>
      <c r="BL189" s="95"/>
      <c r="BM189" s="95"/>
      <c r="BN189" s="95"/>
      <c r="BO189" s="95"/>
      <c r="BP189" s="95"/>
      <c r="BQ189" s="95"/>
      <c r="BR189" s="95"/>
      <c r="BS189" s="95"/>
      <c r="BT189" s="95"/>
      <c r="BU189" s="95"/>
      <c r="BV189" s="95"/>
      <c r="BW189" s="95"/>
      <c r="BX189" s="95"/>
      <c r="BY189" s="95"/>
      <c r="BZ189" s="95"/>
      <c r="CA189" s="95"/>
    </row>
    <row r="190" spans="1:79" s="109" customFormat="1" ht="83.65" customHeight="1">
      <c r="A190" s="91"/>
      <c r="B190" s="77" t="s">
        <v>310</v>
      </c>
      <c r="C190" s="92" t="str">
        <f>VLOOKUP($B190,[4]Listas!$A$2:$B$5,2,FALSE)</f>
        <v>PerDos</v>
      </c>
      <c r="D190" s="77" t="s">
        <v>560</v>
      </c>
      <c r="E190" s="92" t="str">
        <f>VLOOKUP($D190,[4]Listas!$E$2:$F$11,2,FALSE)</f>
        <v>ObjSeis</v>
      </c>
      <c r="F190" s="159" t="s">
        <v>561</v>
      </c>
      <c r="G190" s="138" t="s">
        <v>49</v>
      </c>
      <c r="H190" s="217" t="s">
        <v>793</v>
      </c>
      <c r="I190" s="216" t="s">
        <v>775</v>
      </c>
      <c r="J190" s="126" t="s">
        <v>776</v>
      </c>
      <c r="K190" s="192" t="s">
        <v>794</v>
      </c>
      <c r="L190" s="192" t="s">
        <v>795</v>
      </c>
      <c r="M190" s="127" t="s">
        <v>796</v>
      </c>
      <c r="N190" s="127" t="s">
        <v>797</v>
      </c>
      <c r="O190" s="127" t="s">
        <v>798</v>
      </c>
      <c r="P190" s="135">
        <v>44576</v>
      </c>
      <c r="Q190" s="135">
        <v>44742</v>
      </c>
      <c r="R190" s="164"/>
      <c r="S190" s="57"/>
      <c r="T190" s="33">
        <v>25</v>
      </c>
      <c r="U190" s="33"/>
      <c r="V190" s="33" t="s">
        <v>58</v>
      </c>
      <c r="W190" s="33"/>
      <c r="X190" s="33"/>
      <c r="Y190" s="33"/>
      <c r="Z190" s="33" t="s">
        <v>58</v>
      </c>
      <c r="AA190" s="33"/>
      <c r="AB190" s="33"/>
      <c r="AC190" s="33"/>
      <c r="AD190" s="33"/>
      <c r="AE190" s="33"/>
      <c r="AF190" s="33"/>
      <c r="AG190" s="33"/>
      <c r="AH190" s="33"/>
      <c r="AI190" s="33"/>
      <c r="AJ190" s="33"/>
      <c r="AK190" s="57"/>
      <c r="AL190" s="57"/>
      <c r="AM190" s="57"/>
      <c r="AN190" s="57"/>
      <c r="AO190" s="57"/>
      <c r="AP190" s="57"/>
      <c r="AQ190" s="57"/>
      <c r="AR190" s="57"/>
      <c r="AS190" s="57"/>
      <c r="AT190" s="57"/>
      <c r="AU190" s="57"/>
      <c r="AV190" s="57"/>
      <c r="AW190" s="57"/>
      <c r="AX190" s="57"/>
      <c r="AY190" s="33"/>
      <c r="AZ190" s="57"/>
      <c r="BA190" s="57" t="s">
        <v>49</v>
      </c>
      <c r="BB190" s="81" t="str">
        <f>VLOOKUP($BA190,[4]Listas!$L$2:$M$8,2,FALSE)</f>
        <v>NA</v>
      </c>
      <c r="BC190" s="57" t="s">
        <v>49</v>
      </c>
      <c r="BD190" s="57" t="s">
        <v>49</v>
      </c>
      <c r="BE190" s="57" t="s">
        <v>776</v>
      </c>
      <c r="BF190" s="57" t="str">
        <f>VLOOKUP($BE190,[4]Listas!$AA$1:$AB$10,2,FALSE)</f>
        <v>DGRFS</v>
      </c>
      <c r="BG190" s="57" t="s">
        <v>799</v>
      </c>
      <c r="BH190" s="95"/>
      <c r="BI190" s="95"/>
      <c r="BJ190" s="95"/>
      <c r="BK190" s="95"/>
      <c r="BL190" s="95"/>
      <c r="BM190" s="95"/>
      <c r="BN190" s="95"/>
      <c r="BO190" s="95"/>
      <c r="BP190" s="95"/>
      <c r="BQ190" s="95"/>
      <c r="BR190" s="95"/>
      <c r="BS190" s="95"/>
      <c r="BT190" s="95"/>
      <c r="BU190" s="95"/>
      <c r="BV190" s="95"/>
      <c r="BW190" s="95"/>
      <c r="BX190" s="95"/>
      <c r="BY190" s="95"/>
      <c r="BZ190" s="95"/>
      <c r="CA190" s="95"/>
    </row>
    <row r="191" spans="1:79" s="109" customFormat="1" ht="83.65" customHeight="1">
      <c r="A191" s="91"/>
      <c r="B191" s="77" t="s">
        <v>310</v>
      </c>
      <c r="C191" s="92" t="str">
        <f>VLOOKUP($B191,[4]Listas!$A$2:$B$5,2,FALSE)</f>
        <v>PerDos</v>
      </c>
      <c r="D191" s="77" t="s">
        <v>560</v>
      </c>
      <c r="E191" s="92" t="str">
        <f>VLOOKUP($D191,[4]Listas!$E$2:$F$11,2,FALSE)</f>
        <v>ObjSeis</v>
      </c>
      <c r="F191" s="159" t="s">
        <v>561</v>
      </c>
      <c r="G191" s="138" t="s">
        <v>49</v>
      </c>
      <c r="H191" s="217" t="s">
        <v>793</v>
      </c>
      <c r="I191" s="216" t="s">
        <v>775</v>
      </c>
      <c r="J191" s="126" t="s">
        <v>776</v>
      </c>
      <c r="K191" s="192" t="s">
        <v>800</v>
      </c>
      <c r="L191" s="192" t="s">
        <v>801</v>
      </c>
      <c r="M191" s="127" t="s">
        <v>785</v>
      </c>
      <c r="N191" s="127" t="s">
        <v>797</v>
      </c>
      <c r="O191" s="127" t="s">
        <v>798</v>
      </c>
      <c r="P191" s="135">
        <v>44576</v>
      </c>
      <c r="Q191" s="135">
        <v>44742</v>
      </c>
      <c r="R191" s="164"/>
      <c r="S191" s="57"/>
      <c r="T191" s="33">
        <v>25</v>
      </c>
      <c r="U191" s="33"/>
      <c r="V191" s="33" t="s">
        <v>58</v>
      </c>
      <c r="W191" s="33"/>
      <c r="X191" s="33"/>
      <c r="Y191" s="33"/>
      <c r="Z191" s="33" t="s">
        <v>58</v>
      </c>
      <c r="AA191" s="33"/>
      <c r="AB191" s="33"/>
      <c r="AC191" s="33"/>
      <c r="AD191" s="33"/>
      <c r="AE191" s="33"/>
      <c r="AF191" s="33"/>
      <c r="AG191" s="33"/>
      <c r="AH191" s="33"/>
      <c r="AI191" s="33"/>
      <c r="AJ191" s="33"/>
      <c r="AK191" s="57"/>
      <c r="AL191" s="57"/>
      <c r="AM191" s="57"/>
      <c r="AN191" s="57"/>
      <c r="AO191" s="57"/>
      <c r="AP191" s="57"/>
      <c r="AQ191" s="57"/>
      <c r="AR191" s="57"/>
      <c r="AS191" s="57"/>
      <c r="AT191" s="57"/>
      <c r="AU191" s="57"/>
      <c r="AV191" s="57"/>
      <c r="AW191" s="57"/>
      <c r="AX191" s="57"/>
      <c r="AY191" s="33"/>
      <c r="AZ191" s="57"/>
      <c r="BA191" s="57" t="s">
        <v>49</v>
      </c>
      <c r="BB191" s="81" t="str">
        <f>VLOOKUP($BA191,[4]Listas!$L$2:$M$8,2,FALSE)</f>
        <v>NA</v>
      </c>
      <c r="BC191" s="57" t="s">
        <v>49</v>
      </c>
      <c r="BD191" s="57" t="s">
        <v>49</v>
      </c>
      <c r="BE191" s="57" t="s">
        <v>776</v>
      </c>
      <c r="BF191" s="57" t="str">
        <f>VLOOKUP($BE191,[4]Listas!$AA$1:$AB$10,2,FALSE)</f>
        <v>DGRFS</v>
      </c>
      <c r="BG191" s="57" t="s">
        <v>799</v>
      </c>
      <c r="BH191" s="95"/>
      <c r="BI191" s="95"/>
      <c r="BJ191" s="95"/>
      <c r="BK191" s="95"/>
      <c r="BL191" s="95"/>
      <c r="BM191" s="95"/>
      <c r="BN191" s="95"/>
      <c r="BO191" s="95"/>
      <c r="BP191" s="95"/>
      <c r="BQ191" s="95"/>
      <c r="BR191" s="95"/>
      <c r="BS191" s="95"/>
      <c r="BT191" s="95"/>
      <c r="BU191" s="95"/>
      <c r="BV191" s="95"/>
      <c r="BW191" s="95"/>
      <c r="BX191" s="95"/>
      <c r="BY191" s="95"/>
      <c r="BZ191" s="95"/>
      <c r="CA191" s="95"/>
    </row>
    <row r="192" spans="1:79" s="109" customFormat="1" ht="83.65" customHeight="1">
      <c r="A192" s="91"/>
      <c r="B192" s="65" t="s">
        <v>310</v>
      </c>
      <c r="C192" s="108" t="str">
        <f>VLOOKUP($B192,[4]Listas!$A$2:$B$5,2,FALSE)</f>
        <v>PerDos</v>
      </c>
      <c r="D192" s="65" t="s">
        <v>560</v>
      </c>
      <c r="E192" s="108" t="str">
        <f>VLOOKUP($D192,[4]Listas!$E$2:$F$11,2,FALSE)</f>
        <v>ObjSeis</v>
      </c>
      <c r="F192" s="137" t="s">
        <v>561</v>
      </c>
      <c r="G192" s="138" t="s">
        <v>49</v>
      </c>
      <c r="H192" s="137" t="s">
        <v>793</v>
      </c>
      <c r="I192" s="230" t="s">
        <v>775</v>
      </c>
      <c r="J192" s="126" t="s">
        <v>776</v>
      </c>
      <c r="K192" s="192" t="s">
        <v>802</v>
      </c>
      <c r="L192" s="192" t="s">
        <v>803</v>
      </c>
      <c r="M192" s="127" t="s">
        <v>804</v>
      </c>
      <c r="N192" s="127" t="s">
        <v>797</v>
      </c>
      <c r="O192" s="127" t="s">
        <v>798</v>
      </c>
      <c r="P192" s="135">
        <v>44743</v>
      </c>
      <c r="Q192" s="135">
        <v>44926</v>
      </c>
      <c r="R192" s="164"/>
      <c r="S192" s="57"/>
      <c r="T192" s="33">
        <v>50</v>
      </c>
      <c r="U192" s="33"/>
      <c r="V192" s="33" t="s">
        <v>58</v>
      </c>
      <c r="W192" s="33"/>
      <c r="X192" s="33"/>
      <c r="Y192" s="33"/>
      <c r="Z192" s="33" t="s">
        <v>58</v>
      </c>
      <c r="AA192" s="33"/>
      <c r="AB192" s="33"/>
      <c r="AC192" s="33"/>
      <c r="AD192" s="33"/>
      <c r="AE192" s="33"/>
      <c r="AF192" s="33"/>
      <c r="AG192" s="33"/>
      <c r="AH192" s="33" t="s">
        <v>58</v>
      </c>
      <c r="AI192" s="33"/>
      <c r="AJ192" s="33"/>
      <c r="AK192" s="57"/>
      <c r="AL192" s="57"/>
      <c r="AM192" s="57"/>
      <c r="AN192" s="57"/>
      <c r="AO192" s="57"/>
      <c r="AP192" s="57"/>
      <c r="AQ192" s="57"/>
      <c r="AR192" s="57"/>
      <c r="AS192" s="57"/>
      <c r="AT192" s="57"/>
      <c r="AU192" s="57"/>
      <c r="AV192" s="57"/>
      <c r="AW192" s="33" t="s">
        <v>58</v>
      </c>
      <c r="AX192" s="57"/>
      <c r="AY192" s="33"/>
      <c r="AZ192" s="57"/>
      <c r="BA192" s="57" t="s">
        <v>390</v>
      </c>
      <c r="BB192" s="81" t="str">
        <f>VLOOKUP($BA192,[4]Listas!$L$2:$M$8,2,FALSE)</f>
        <v>ComCinco</v>
      </c>
      <c r="BC192" s="57" t="s">
        <v>391</v>
      </c>
      <c r="BD192" s="57" t="s">
        <v>49</v>
      </c>
      <c r="BE192" s="57" t="s">
        <v>776</v>
      </c>
      <c r="BF192" s="57" t="str">
        <f>VLOOKUP($BE192,[4]Listas!$AA$1:$AB$10,2,FALSE)</f>
        <v>DGRFS</v>
      </c>
      <c r="BG192" s="57" t="s">
        <v>799</v>
      </c>
      <c r="BH192" s="95"/>
      <c r="BI192" s="95"/>
      <c r="BJ192" s="95"/>
      <c r="BK192" s="95"/>
      <c r="BL192" s="95"/>
      <c r="BM192" s="95"/>
      <c r="BN192" s="95"/>
      <c r="BO192" s="95"/>
      <c r="BP192" s="95"/>
      <c r="BQ192" s="95"/>
      <c r="BR192" s="95"/>
      <c r="BS192" s="95"/>
      <c r="BT192" s="95"/>
      <c r="BU192" s="95"/>
      <c r="BV192" s="95"/>
      <c r="BW192" s="95"/>
      <c r="BX192" s="95"/>
      <c r="BY192" s="95"/>
      <c r="BZ192" s="95"/>
      <c r="CA192" s="95"/>
    </row>
    <row r="193" spans="1:79" s="109" customFormat="1" ht="83.65" customHeight="1">
      <c r="A193" s="91"/>
      <c r="B193" s="110" t="s">
        <v>310</v>
      </c>
      <c r="C193" s="111" t="str">
        <f>VLOOKUP($B193,[4]Listas!$A$2:$B$5,2,FALSE)</f>
        <v>PerDos</v>
      </c>
      <c r="D193" s="65" t="s">
        <v>311</v>
      </c>
      <c r="E193" s="108" t="str">
        <f>VLOOKUP($D193,[4]Listas!$E$2:$F$11,2,FALSE)</f>
        <v>ObjCuatro</v>
      </c>
      <c r="F193" s="137" t="s">
        <v>805</v>
      </c>
      <c r="G193" s="138" t="s">
        <v>49</v>
      </c>
      <c r="H193" s="231" t="s">
        <v>806</v>
      </c>
      <c r="I193" s="216" t="s">
        <v>775</v>
      </c>
      <c r="J193" s="126" t="s">
        <v>776</v>
      </c>
      <c r="K193" s="192" t="s">
        <v>807</v>
      </c>
      <c r="L193" s="192" t="s">
        <v>808</v>
      </c>
      <c r="M193" s="127" t="s">
        <v>809</v>
      </c>
      <c r="N193" s="127" t="s">
        <v>797</v>
      </c>
      <c r="O193" s="127" t="s">
        <v>798</v>
      </c>
      <c r="P193" s="135">
        <v>44576</v>
      </c>
      <c r="Q193" s="135">
        <v>44926</v>
      </c>
      <c r="R193" s="164"/>
      <c r="S193" s="57"/>
      <c r="T193" s="33">
        <v>20</v>
      </c>
      <c r="U193" s="33"/>
      <c r="V193" s="33"/>
      <c r="W193" s="33"/>
      <c r="X193" s="33"/>
      <c r="Y193" s="33"/>
      <c r="Z193" s="33"/>
      <c r="AA193" s="33"/>
      <c r="AB193" s="33"/>
      <c r="AC193" s="33"/>
      <c r="AD193" s="33"/>
      <c r="AE193" s="33"/>
      <c r="AF193" s="33"/>
      <c r="AG193" s="33"/>
      <c r="AH193" s="33"/>
      <c r="AI193" s="33"/>
      <c r="AJ193" s="33"/>
      <c r="AK193" s="57"/>
      <c r="AL193" s="57"/>
      <c r="AM193" s="57"/>
      <c r="AN193" s="57"/>
      <c r="AO193" s="57"/>
      <c r="AP193" s="57"/>
      <c r="AQ193" s="57"/>
      <c r="AR193" s="57"/>
      <c r="AS193" s="57"/>
      <c r="AT193" s="57"/>
      <c r="AU193" s="57"/>
      <c r="AV193" s="57"/>
      <c r="AW193" s="33"/>
      <c r="AX193" s="57"/>
      <c r="AY193" s="33"/>
      <c r="AZ193" s="57"/>
      <c r="BA193" s="57" t="s">
        <v>49</v>
      </c>
      <c r="BB193" s="81" t="str">
        <f>VLOOKUP($BA193,[4]Listas!$L$2:$M$8,2,FALSE)</f>
        <v>NA</v>
      </c>
      <c r="BC193" s="57" t="s">
        <v>49</v>
      </c>
      <c r="BD193" s="57" t="s">
        <v>49</v>
      </c>
      <c r="BE193" s="57" t="s">
        <v>776</v>
      </c>
      <c r="BF193" s="57"/>
      <c r="BG193" s="57" t="s">
        <v>799</v>
      </c>
      <c r="BH193" s="95"/>
      <c r="BI193" s="95"/>
      <c r="BJ193" s="95"/>
      <c r="BK193" s="95"/>
      <c r="BL193" s="95"/>
      <c r="BM193" s="95"/>
      <c r="BN193" s="95"/>
      <c r="BO193" s="95"/>
      <c r="BP193" s="95"/>
      <c r="BQ193" s="95"/>
      <c r="BR193" s="95"/>
      <c r="BS193" s="95"/>
      <c r="BT193" s="95"/>
      <c r="BU193" s="95"/>
      <c r="BV193" s="95"/>
      <c r="BW193" s="95"/>
      <c r="BX193" s="95"/>
      <c r="BY193" s="95"/>
      <c r="BZ193" s="95"/>
      <c r="CA193" s="95"/>
    </row>
    <row r="194" spans="1:79" s="109" customFormat="1" ht="83.65" customHeight="1">
      <c r="A194" s="91"/>
      <c r="B194" s="77" t="s">
        <v>310</v>
      </c>
      <c r="C194" s="112" t="str">
        <f>VLOOKUP($B194,[4]Listas!$A$2:$B$5,2,FALSE)</f>
        <v>PerDos</v>
      </c>
      <c r="D194" s="65" t="s">
        <v>311</v>
      </c>
      <c r="E194" s="108" t="str">
        <f>VLOOKUP($D194,[4]Listas!$E$2:$F$11,2,FALSE)</f>
        <v>ObjCuatro</v>
      </c>
      <c r="F194" s="137" t="s">
        <v>805</v>
      </c>
      <c r="G194" s="138" t="s">
        <v>49</v>
      </c>
      <c r="H194" s="217" t="s">
        <v>806</v>
      </c>
      <c r="I194" s="216" t="s">
        <v>775</v>
      </c>
      <c r="J194" s="126" t="s">
        <v>776</v>
      </c>
      <c r="K194" s="192" t="s">
        <v>810</v>
      </c>
      <c r="L194" s="192" t="s">
        <v>811</v>
      </c>
      <c r="M194" s="127" t="s">
        <v>804</v>
      </c>
      <c r="N194" s="127" t="s">
        <v>797</v>
      </c>
      <c r="O194" s="127" t="s">
        <v>798</v>
      </c>
      <c r="P194" s="135">
        <v>44576</v>
      </c>
      <c r="Q194" s="135">
        <v>44926</v>
      </c>
      <c r="R194" s="164"/>
      <c r="S194" s="57"/>
      <c r="T194" s="33">
        <v>30</v>
      </c>
      <c r="U194" s="33"/>
      <c r="V194" s="33" t="s">
        <v>58</v>
      </c>
      <c r="W194" s="33"/>
      <c r="X194" s="33"/>
      <c r="Y194" s="33"/>
      <c r="Z194" s="33" t="s">
        <v>58</v>
      </c>
      <c r="AA194" s="33"/>
      <c r="AB194" s="33"/>
      <c r="AC194" s="33"/>
      <c r="AD194" s="33"/>
      <c r="AE194" s="33"/>
      <c r="AF194" s="33"/>
      <c r="AG194" s="33"/>
      <c r="AH194" s="33" t="s">
        <v>58</v>
      </c>
      <c r="AI194" s="33"/>
      <c r="AJ194" s="33"/>
      <c r="AK194" s="57"/>
      <c r="AL194" s="57"/>
      <c r="AM194" s="57"/>
      <c r="AN194" s="57"/>
      <c r="AO194" s="57"/>
      <c r="AP194" s="57"/>
      <c r="AQ194" s="57"/>
      <c r="AR194" s="57"/>
      <c r="AS194" s="57"/>
      <c r="AT194" s="57"/>
      <c r="AU194" s="57"/>
      <c r="AV194" s="57"/>
      <c r="AW194" s="33" t="s">
        <v>58</v>
      </c>
      <c r="AX194" s="57"/>
      <c r="AY194" s="33"/>
      <c r="AZ194" s="57"/>
      <c r="BA194" s="57" t="s">
        <v>390</v>
      </c>
      <c r="BB194" s="81" t="str">
        <f>VLOOKUP($BA194,[4]Listas!$L$2:$M$8,2,FALSE)</f>
        <v>ComCinco</v>
      </c>
      <c r="BC194" s="57" t="s">
        <v>391</v>
      </c>
      <c r="BD194" s="57" t="s">
        <v>49</v>
      </c>
      <c r="BE194" s="57" t="s">
        <v>776</v>
      </c>
      <c r="BF194" s="57" t="str">
        <f>VLOOKUP($BE194,[4]Listas!$AA$1:$AB$10,2,FALSE)</f>
        <v>DGRFS</v>
      </c>
      <c r="BG194" s="57" t="s">
        <v>799</v>
      </c>
      <c r="BH194" s="95"/>
      <c r="BI194" s="95"/>
      <c r="BJ194" s="95"/>
      <c r="BK194" s="95"/>
      <c r="BL194" s="95"/>
      <c r="BM194" s="95"/>
      <c r="BN194" s="95"/>
      <c r="BO194" s="95"/>
      <c r="BP194" s="95"/>
      <c r="BQ194" s="95"/>
      <c r="BR194" s="95"/>
      <c r="BS194" s="95"/>
      <c r="BT194" s="95"/>
      <c r="BU194" s="95"/>
      <c r="BV194" s="95"/>
      <c r="BW194" s="95"/>
      <c r="BX194" s="95"/>
      <c r="BY194" s="95"/>
      <c r="BZ194" s="95"/>
      <c r="CA194" s="95"/>
    </row>
    <row r="195" spans="1:79" s="109" customFormat="1" ht="57" customHeight="1">
      <c r="A195" s="91"/>
      <c r="B195" s="65" t="s">
        <v>310</v>
      </c>
      <c r="C195" s="113" t="str">
        <f>VLOOKUP($B195,[4]Listas!$A$2:$B$5,2,FALSE)</f>
        <v>PerDos</v>
      </c>
      <c r="D195" s="65" t="s">
        <v>311</v>
      </c>
      <c r="E195" s="108" t="str">
        <f>VLOOKUP($D195,[4]Listas!$E$2:$F$11,2,FALSE)</f>
        <v>ObjCuatro</v>
      </c>
      <c r="F195" s="137" t="s">
        <v>805</v>
      </c>
      <c r="G195" s="138" t="s">
        <v>49</v>
      </c>
      <c r="H195" s="137" t="s">
        <v>806</v>
      </c>
      <c r="I195" s="230" t="s">
        <v>775</v>
      </c>
      <c r="J195" s="126" t="s">
        <v>776</v>
      </c>
      <c r="K195" s="192" t="s">
        <v>812</v>
      </c>
      <c r="L195" s="192" t="s">
        <v>813</v>
      </c>
      <c r="M195" s="127" t="s">
        <v>814</v>
      </c>
      <c r="N195" s="127" t="s">
        <v>797</v>
      </c>
      <c r="O195" s="127" t="s">
        <v>798</v>
      </c>
      <c r="P195" s="135">
        <v>44576</v>
      </c>
      <c r="Q195" s="135">
        <v>44926</v>
      </c>
      <c r="R195" s="164">
        <v>74232000</v>
      </c>
      <c r="S195" s="57" t="s">
        <v>643</v>
      </c>
      <c r="T195" s="33">
        <v>50</v>
      </c>
      <c r="U195" s="33"/>
      <c r="V195" s="33"/>
      <c r="W195" s="33"/>
      <c r="X195" s="33"/>
      <c r="Y195" s="33"/>
      <c r="Z195" s="33" t="s">
        <v>58</v>
      </c>
      <c r="AA195" s="33"/>
      <c r="AB195" s="33"/>
      <c r="AC195" s="33"/>
      <c r="AD195" s="33"/>
      <c r="AE195" s="33"/>
      <c r="AF195" s="33"/>
      <c r="AG195" s="33"/>
      <c r="AH195" s="33"/>
      <c r="AI195" s="33"/>
      <c r="AJ195" s="33"/>
      <c r="AK195" s="57"/>
      <c r="AL195" s="57"/>
      <c r="AM195" s="57"/>
      <c r="AN195" s="57"/>
      <c r="AO195" s="30" t="s">
        <v>58</v>
      </c>
      <c r="AP195" s="57"/>
      <c r="AQ195" s="57"/>
      <c r="AR195" s="57"/>
      <c r="AS195" s="57"/>
      <c r="AT195" s="57"/>
      <c r="AU195" s="57"/>
      <c r="AV195" s="57"/>
      <c r="AW195" s="57"/>
      <c r="AX195" s="57"/>
      <c r="AY195" s="33"/>
      <c r="AZ195" s="57"/>
      <c r="BA195" s="57" t="s">
        <v>390</v>
      </c>
      <c r="BB195" s="81" t="str">
        <f>VLOOKUP($BA195,[4]Listas!$L$2:$M$8,2,FALSE)</f>
        <v>ComCinco</v>
      </c>
      <c r="BC195" s="57" t="s">
        <v>391</v>
      </c>
      <c r="BD195" s="57" t="s">
        <v>49</v>
      </c>
      <c r="BE195" s="57" t="s">
        <v>776</v>
      </c>
      <c r="BF195" s="57" t="str">
        <f>VLOOKUP($BE195,[4]Listas!$AA$1:$AB$10,2,FALSE)</f>
        <v>DGRFS</v>
      </c>
      <c r="BG195" s="57" t="s">
        <v>799</v>
      </c>
      <c r="BH195" s="95"/>
      <c r="BI195" s="95"/>
      <c r="BJ195" s="95"/>
      <c r="BK195" s="95"/>
      <c r="BL195" s="95"/>
      <c r="BM195" s="95"/>
      <c r="BN195" s="95"/>
      <c r="BO195" s="95"/>
      <c r="BP195" s="95"/>
      <c r="BQ195" s="95"/>
      <c r="BR195" s="95"/>
      <c r="BS195" s="95"/>
      <c r="BT195" s="95"/>
      <c r="BU195" s="95"/>
      <c r="BV195" s="95"/>
      <c r="BW195" s="95"/>
      <c r="BX195" s="95"/>
      <c r="BY195" s="95"/>
      <c r="BZ195" s="95"/>
      <c r="CA195" s="95"/>
    </row>
    <row r="196" spans="1:79" s="109" customFormat="1" ht="30.75" customHeight="1">
      <c r="A196" s="91"/>
      <c r="B196" s="110" t="s">
        <v>310</v>
      </c>
      <c r="C196" s="114" t="str">
        <f>VLOOKUP($B196,[4]Listas!$A$2:$B$5,2,FALSE)</f>
        <v>PerDos</v>
      </c>
      <c r="D196" s="110" t="s">
        <v>311</v>
      </c>
      <c r="E196" s="114" t="str">
        <f>VLOOKUP($D196,[4]Listas!$E$2:$F$11,2,FALSE)</f>
        <v>ObjCuatro</v>
      </c>
      <c r="F196" s="232" t="s">
        <v>583</v>
      </c>
      <c r="G196" s="233" t="s">
        <v>815</v>
      </c>
      <c r="H196" s="231" t="s">
        <v>816</v>
      </c>
      <c r="I196" s="216" t="s">
        <v>775</v>
      </c>
      <c r="J196" s="126" t="s">
        <v>776</v>
      </c>
      <c r="K196" s="126" t="s">
        <v>817</v>
      </c>
      <c r="L196" s="192" t="s">
        <v>818</v>
      </c>
      <c r="M196" s="127" t="s">
        <v>819</v>
      </c>
      <c r="N196" s="127" t="s">
        <v>797</v>
      </c>
      <c r="O196" s="127" t="s">
        <v>820</v>
      </c>
      <c r="P196" s="135">
        <v>44743</v>
      </c>
      <c r="Q196" s="135">
        <v>44925</v>
      </c>
      <c r="R196" s="164"/>
      <c r="S196" s="57"/>
      <c r="T196" s="33">
        <v>100</v>
      </c>
      <c r="U196" s="33"/>
      <c r="V196" s="33"/>
      <c r="W196" s="33"/>
      <c r="X196" s="33"/>
      <c r="Y196" s="33"/>
      <c r="Z196" s="33"/>
      <c r="AA196" s="33"/>
      <c r="AB196" s="33"/>
      <c r="AC196" s="33"/>
      <c r="AD196" s="33"/>
      <c r="AE196" s="33"/>
      <c r="AF196" s="33"/>
      <c r="AG196" s="33"/>
      <c r="AH196" s="33"/>
      <c r="AI196" s="33"/>
      <c r="AJ196" s="33"/>
      <c r="AK196" s="57"/>
      <c r="AL196" s="57"/>
      <c r="AM196" s="57"/>
      <c r="AN196" s="57"/>
      <c r="AO196" s="57"/>
      <c r="AP196" s="57"/>
      <c r="AQ196" s="57"/>
      <c r="AR196" s="57"/>
      <c r="AS196" s="57"/>
      <c r="AT196" s="57"/>
      <c r="AU196" s="57"/>
      <c r="AV196" s="57"/>
      <c r="AW196" s="57"/>
      <c r="AX196" s="57"/>
      <c r="AY196" s="33"/>
      <c r="AZ196" s="57"/>
      <c r="BA196" s="57" t="s">
        <v>49</v>
      </c>
      <c r="BB196" s="81" t="str">
        <f>VLOOKUP($BA196,[4]Listas!$L$2:$M$8,2,FALSE)</f>
        <v>NA</v>
      </c>
      <c r="BC196" s="57" t="s">
        <v>49</v>
      </c>
      <c r="BD196" s="57" t="s">
        <v>49</v>
      </c>
      <c r="BE196" s="57" t="s">
        <v>776</v>
      </c>
      <c r="BF196" s="57" t="str">
        <f>VLOOKUP($BE196,[4]Listas!$AA$1:$AB$10,2,FALSE)</f>
        <v>DGRFS</v>
      </c>
      <c r="BG196" s="57" t="s">
        <v>799</v>
      </c>
      <c r="BH196" s="95"/>
      <c r="BI196" s="95"/>
      <c r="BJ196" s="95"/>
      <c r="BK196" s="95"/>
      <c r="BL196" s="95"/>
      <c r="BM196" s="95"/>
      <c r="BN196" s="95"/>
      <c r="BO196" s="95"/>
      <c r="BP196" s="95"/>
      <c r="BQ196" s="95"/>
      <c r="BR196" s="95"/>
      <c r="BS196" s="95"/>
      <c r="BT196" s="95"/>
      <c r="BU196" s="95"/>
      <c r="BV196" s="95"/>
      <c r="BW196" s="95"/>
      <c r="BX196" s="95"/>
      <c r="BY196" s="95"/>
      <c r="BZ196" s="95"/>
      <c r="CA196" s="95"/>
    </row>
    <row r="197" spans="1:79" s="109" customFormat="1" ht="83.65" customHeight="1">
      <c r="A197" s="91"/>
      <c r="B197" s="77" t="s">
        <v>310</v>
      </c>
      <c r="C197" s="92" t="str">
        <f>VLOOKUP($B197,[4]Listas!$A$2:$B$5,2,FALSE)</f>
        <v>PerDos</v>
      </c>
      <c r="D197" s="77" t="s">
        <v>311</v>
      </c>
      <c r="E197" s="92" t="str">
        <f>VLOOKUP($D197,[4]Listas!$E$2:$F$11,2,FALSE)</f>
        <v>ObjCuatro</v>
      </c>
      <c r="F197" s="159" t="s">
        <v>805</v>
      </c>
      <c r="G197" s="138" t="s">
        <v>49</v>
      </c>
      <c r="H197" s="217" t="s">
        <v>821</v>
      </c>
      <c r="I197" s="216" t="s">
        <v>775</v>
      </c>
      <c r="J197" s="126" t="s">
        <v>776</v>
      </c>
      <c r="K197" s="192" t="s">
        <v>822</v>
      </c>
      <c r="L197" s="192" t="s">
        <v>823</v>
      </c>
      <c r="M197" s="127" t="s">
        <v>824</v>
      </c>
      <c r="N197" s="127" t="s">
        <v>797</v>
      </c>
      <c r="O197" s="127" t="s">
        <v>825</v>
      </c>
      <c r="P197" s="135">
        <v>44576</v>
      </c>
      <c r="Q197" s="135">
        <v>44742</v>
      </c>
      <c r="R197" s="164"/>
      <c r="S197" s="57"/>
      <c r="T197" s="33">
        <v>100</v>
      </c>
      <c r="U197" s="33"/>
      <c r="V197" s="33"/>
      <c r="W197" s="33"/>
      <c r="X197" s="33"/>
      <c r="Y197" s="33"/>
      <c r="Z197" s="33" t="s">
        <v>58</v>
      </c>
      <c r="AA197" s="33"/>
      <c r="AB197" s="33"/>
      <c r="AC197" s="33"/>
      <c r="AD197" s="33"/>
      <c r="AE197" s="33"/>
      <c r="AF197" s="33"/>
      <c r="AG197" s="33"/>
      <c r="AH197" s="33"/>
      <c r="AI197" s="33"/>
      <c r="AJ197" s="33"/>
      <c r="AK197" s="57"/>
      <c r="AL197" s="57"/>
      <c r="AM197" s="57"/>
      <c r="AN197" s="57"/>
      <c r="AO197" s="57"/>
      <c r="AP197" s="57"/>
      <c r="AQ197" s="57"/>
      <c r="AR197" s="57"/>
      <c r="AS197" s="57"/>
      <c r="AT197" s="57"/>
      <c r="AU197" s="57"/>
      <c r="AV197" s="57"/>
      <c r="AW197" s="115"/>
      <c r="AX197" s="57"/>
      <c r="AY197" s="33"/>
      <c r="AZ197" s="57"/>
      <c r="BA197" s="57" t="s">
        <v>49</v>
      </c>
      <c r="BB197" s="81" t="str">
        <f>VLOOKUP($BA197,[4]Listas!$L$2:$M$8,2,FALSE)</f>
        <v>NA</v>
      </c>
      <c r="BC197" s="57" t="s">
        <v>49</v>
      </c>
      <c r="BD197" s="57" t="s">
        <v>49</v>
      </c>
      <c r="BE197" s="57" t="s">
        <v>776</v>
      </c>
      <c r="BF197" s="57" t="str">
        <f>VLOOKUP($BE197,[4]Listas!$AA$1:$AB$10,2,FALSE)</f>
        <v>DGRFS</v>
      </c>
      <c r="BG197" s="57" t="s">
        <v>799</v>
      </c>
      <c r="BH197" s="95"/>
      <c r="BI197" s="95"/>
      <c r="BJ197" s="95"/>
      <c r="BK197" s="95"/>
      <c r="BL197" s="95"/>
      <c r="BM197" s="95"/>
      <c r="BN197" s="95"/>
      <c r="BO197" s="95"/>
      <c r="BP197" s="95"/>
      <c r="BQ197" s="95"/>
      <c r="BR197" s="95"/>
      <c r="BS197" s="95"/>
      <c r="BT197" s="95"/>
      <c r="BU197" s="95"/>
      <c r="BV197" s="95"/>
      <c r="BW197" s="95"/>
      <c r="BX197" s="95"/>
      <c r="BY197" s="95"/>
      <c r="BZ197" s="95"/>
      <c r="CA197" s="95"/>
    </row>
    <row r="198" spans="1:79" s="109" customFormat="1" ht="83.65" customHeight="1">
      <c r="A198" s="91"/>
      <c r="B198" s="77" t="s">
        <v>310</v>
      </c>
      <c r="C198" s="92" t="str">
        <f>VLOOKUP($B198,[4]Listas!$A$2:$B$5,2,FALSE)</f>
        <v>PerDos</v>
      </c>
      <c r="D198" s="77" t="s">
        <v>311</v>
      </c>
      <c r="E198" s="92" t="str">
        <f>VLOOKUP($D198,[4]Listas!$E$2:$F$11,2,FALSE)</f>
        <v>ObjCuatro</v>
      </c>
      <c r="F198" s="159" t="s">
        <v>805</v>
      </c>
      <c r="G198" s="138" t="s">
        <v>49</v>
      </c>
      <c r="H198" s="217" t="s">
        <v>826</v>
      </c>
      <c r="I198" s="216" t="s">
        <v>775</v>
      </c>
      <c r="J198" s="126" t="s">
        <v>776</v>
      </c>
      <c r="K198" s="126" t="s">
        <v>827</v>
      </c>
      <c r="L198" s="192" t="s">
        <v>828</v>
      </c>
      <c r="M198" s="127" t="s">
        <v>829</v>
      </c>
      <c r="N198" s="127" t="s">
        <v>830</v>
      </c>
      <c r="O198" s="127" t="s">
        <v>831</v>
      </c>
      <c r="P198" s="135">
        <v>44576</v>
      </c>
      <c r="Q198" s="135">
        <v>44620</v>
      </c>
      <c r="R198" s="164"/>
      <c r="S198" s="57"/>
      <c r="T198" s="33">
        <v>50</v>
      </c>
      <c r="U198" s="33"/>
      <c r="V198" s="33"/>
      <c r="W198" s="33"/>
      <c r="X198" s="33"/>
      <c r="Y198" s="33"/>
      <c r="Z198" s="33" t="s">
        <v>58</v>
      </c>
      <c r="AA198" s="33"/>
      <c r="AB198" s="33"/>
      <c r="AC198" s="33"/>
      <c r="AD198" s="33"/>
      <c r="AE198" s="33"/>
      <c r="AF198" s="33"/>
      <c r="AG198" s="33"/>
      <c r="AH198" s="33"/>
      <c r="AI198" s="33"/>
      <c r="AJ198" s="33"/>
      <c r="AK198" s="57"/>
      <c r="AL198" s="57"/>
      <c r="AM198" s="57"/>
      <c r="AN198" s="57"/>
      <c r="AO198" s="57"/>
      <c r="AP198" s="57"/>
      <c r="AQ198" s="57"/>
      <c r="AR198" s="57"/>
      <c r="AS198" s="57"/>
      <c r="AT198" s="57"/>
      <c r="AU198" s="57"/>
      <c r="AV198" s="57"/>
      <c r="AW198" s="33" t="s">
        <v>58</v>
      </c>
      <c r="AX198" s="57"/>
      <c r="AY198" s="33"/>
      <c r="AZ198" s="57"/>
      <c r="BA198" s="57" t="s">
        <v>49</v>
      </c>
      <c r="BB198" s="81" t="str">
        <f>VLOOKUP($BA198,[4]Listas!$L$2:$M$8,2,FALSE)</f>
        <v>NA</v>
      </c>
      <c r="BC198" s="57" t="s">
        <v>49</v>
      </c>
      <c r="BD198" s="57" t="s">
        <v>49</v>
      </c>
      <c r="BE198" s="57" t="s">
        <v>776</v>
      </c>
      <c r="BF198" s="57" t="str">
        <f>VLOOKUP($BE198,[4]Listas!$AA$1:$AB$10,2,FALSE)</f>
        <v>DGRFS</v>
      </c>
      <c r="BG198" s="57" t="s">
        <v>799</v>
      </c>
      <c r="BH198" s="95"/>
      <c r="BI198" s="95"/>
      <c r="BJ198" s="95"/>
      <c r="BK198" s="95"/>
      <c r="BL198" s="95"/>
      <c r="BM198" s="95"/>
      <c r="BN198" s="95"/>
      <c r="BO198" s="95"/>
      <c r="BP198" s="95"/>
      <c r="BQ198" s="95"/>
      <c r="BR198" s="95"/>
      <c r="BS198" s="95"/>
      <c r="BT198" s="95"/>
      <c r="BU198" s="95"/>
      <c r="BV198" s="95"/>
      <c r="BW198" s="95"/>
      <c r="BX198" s="95"/>
      <c r="BY198" s="95"/>
      <c r="BZ198" s="95"/>
      <c r="CA198" s="95"/>
    </row>
    <row r="199" spans="1:79" s="109" customFormat="1" ht="83.65" customHeight="1">
      <c r="A199" s="91"/>
      <c r="B199" s="77" t="s">
        <v>310</v>
      </c>
      <c r="C199" s="92" t="str">
        <f>VLOOKUP($B199,[4]Listas!$A$2:$B$5,2,FALSE)</f>
        <v>PerDos</v>
      </c>
      <c r="D199" s="77" t="s">
        <v>311</v>
      </c>
      <c r="E199" s="92" t="str">
        <f>VLOOKUP($D199,[4]Listas!$E$2:$F$11,2,FALSE)</f>
        <v>ObjCuatro</v>
      </c>
      <c r="F199" s="159" t="s">
        <v>805</v>
      </c>
      <c r="G199" s="138" t="s">
        <v>49</v>
      </c>
      <c r="H199" s="217" t="s">
        <v>826</v>
      </c>
      <c r="I199" s="216" t="s">
        <v>775</v>
      </c>
      <c r="J199" s="126" t="s">
        <v>776</v>
      </c>
      <c r="K199" s="126" t="s">
        <v>832</v>
      </c>
      <c r="L199" s="192" t="s">
        <v>833</v>
      </c>
      <c r="M199" s="127" t="s">
        <v>834</v>
      </c>
      <c r="N199" s="127" t="s">
        <v>830</v>
      </c>
      <c r="O199" s="127" t="s">
        <v>831</v>
      </c>
      <c r="P199" s="135">
        <v>44576</v>
      </c>
      <c r="Q199" s="135">
        <v>44803</v>
      </c>
      <c r="R199" s="164">
        <v>79867128</v>
      </c>
      <c r="S199" s="57" t="s">
        <v>643</v>
      </c>
      <c r="T199" s="33">
        <v>50</v>
      </c>
      <c r="U199" s="33"/>
      <c r="V199" s="33"/>
      <c r="W199" s="33"/>
      <c r="X199" s="33"/>
      <c r="Y199" s="33"/>
      <c r="Z199" s="33" t="s">
        <v>58</v>
      </c>
      <c r="AA199" s="33"/>
      <c r="AB199" s="33"/>
      <c r="AC199" s="33"/>
      <c r="AD199" s="33"/>
      <c r="AE199" s="33"/>
      <c r="AF199" s="33"/>
      <c r="AG199" s="33"/>
      <c r="AH199" s="33"/>
      <c r="AI199" s="33"/>
      <c r="AJ199" s="33"/>
      <c r="AK199" s="57"/>
      <c r="AL199" s="57"/>
      <c r="AM199" s="57"/>
      <c r="AN199" s="57"/>
      <c r="AO199" s="30" t="s">
        <v>58</v>
      </c>
      <c r="AP199" s="57"/>
      <c r="AQ199" s="57"/>
      <c r="AR199" s="57"/>
      <c r="AS199" s="57"/>
      <c r="AT199" s="57"/>
      <c r="AU199" s="57"/>
      <c r="AV199" s="57"/>
      <c r="AW199" s="57"/>
      <c r="AX199" s="57"/>
      <c r="AY199" s="33"/>
      <c r="AZ199" s="57"/>
      <c r="BA199" s="57" t="s">
        <v>49</v>
      </c>
      <c r="BB199" s="81" t="str">
        <f>VLOOKUP($BA199,[4]Listas!$L$2:$M$8,2,FALSE)</f>
        <v>NA</v>
      </c>
      <c r="BC199" s="57" t="s">
        <v>49</v>
      </c>
      <c r="BD199" s="57" t="s">
        <v>49</v>
      </c>
      <c r="BE199" s="57" t="s">
        <v>776</v>
      </c>
      <c r="BF199" s="57" t="str">
        <f>VLOOKUP($BE199,[4]Listas!$AA$1:$AB$10,2,FALSE)</f>
        <v>DGRFS</v>
      </c>
      <c r="BG199" s="57" t="s">
        <v>799</v>
      </c>
      <c r="BH199" s="95"/>
      <c r="BI199" s="95"/>
      <c r="BJ199" s="95"/>
      <c r="BK199" s="95"/>
      <c r="BL199" s="95"/>
      <c r="BM199" s="95"/>
      <c r="BN199" s="95"/>
      <c r="BO199" s="95"/>
      <c r="BP199" s="95"/>
      <c r="BQ199" s="95"/>
      <c r="BR199" s="95"/>
      <c r="BS199" s="95"/>
      <c r="BT199" s="95"/>
      <c r="BU199" s="95"/>
      <c r="BV199" s="95"/>
      <c r="BW199" s="95"/>
      <c r="BX199" s="95"/>
      <c r="BY199" s="95"/>
      <c r="BZ199" s="95"/>
      <c r="CA199" s="95"/>
    </row>
    <row r="200" spans="1:79" s="109" customFormat="1" ht="102.75" customHeight="1">
      <c r="A200" s="91"/>
      <c r="B200" s="77" t="s">
        <v>310</v>
      </c>
      <c r="C200" s="92" t="str">
        <f>VLOOKUP($B200,[4]Listas!$A$2:$B$5,2,FALSE)</f>
        <v>PerDos</v>
      </c>
      <c r="D200" s="77" t="s">
        <v>549</v>
      </c>
      <c r="E200" s="92" t="str">
        <f>VLOOKUP($D200,[4]Listas!$E$2:$F$11,2,FALSE)</f>
        <v>ObjCinco</v>
      </c>
      <c r="F200" s="159" t="s">
        <v>550</v>
      </c>
      <c r="G200" s="150" t="s">
        <v>601</v>
      </c>
      <c r="H200" s="217" t="s">
        <v>835</v>
      </c>
      <c r="I200" s="216" t="s">
        <v>775</v>
      </c>
      <c r="J200" s="126" t="s">
        <v>776</v>
      </c>
      <c r="K200" s="192" t="s">
        <v>836</v>
      </c>
      <c r="L200" s="192" t="s">
        <v>837</v>
      </c>
      <c r="M200" s="127" t="s">
        <v>838</v>
      </c>
      <c r="N200" s="127" t="s">
        <v>780</v>
      </c>
      <c r="O200" s="127" t="s">
        <v>839</v>
      </c>
      <c r="P200" s="135">
        <v>44562</v>
      </c>
      <c r="Q200" s="135">
        <v>44607</v>
      </c>
      <c r="R200" s="164"/>
      <c r="S200" s="57"/>
      <c r="T200" s="33">
        <v>10</v>
      </c>
      <c r="U200" s="33"/>
      <c r="V200" s="33"/>
      <c r="W200" s="33"/>
      <c r="X200" s="33"/>
      <c r="Y200" s="33"/>
      <c r="Z200" s="33" t="s">
        <v>58</v>
      </c>
      <c r="AA200" s="33"/>
      <c r="AB200" s="33"/>
      <c r="AC200" s="33"/>
      <c r="AD200" s="33"/>
      <c r="AE200" s="33"/>
      <c r="AF200" s="33"/>
      <c r="AG200" s="33"/>
      <c r="AH200" s="33"/>
      <c r="AI200" s="33"/>
      <c r="AJ200" s="33"/>
      <c r="AK200" s="57"/>
      <c r="AL200" s="57"/>
      <c r="AM200" s="57"/>
      <c r="AN200" s="57"/>
      <c r="AO200" s="57"/>
      <c r="AP200" s="57"/>
      <c r="AQ200" s="57"/>
      <c r="AR200" s="57"/>
      <c r="AS200" s="57"/>
      <c r="AT200" s="57"/>
      <c r="AU200" s="57"/>
      <c r="AV200" s="57"/>
      <c r="AW200" s="57"/>
      <c r="AX200" s="57"/>
      <c r="AY200" s="33"/>
      <c r="AZ200" s="57"/>
      <c r="BA200" s="57" t="s">
        <v>49</v>
      </c>
      <c r="BB200" s="81" t="str">
        <f>VLOOKUP($BA200,[4]Listas!$L$2:$M$8,2,FALSE)</f>
        <v>NA</v>
      </c>
      <c r="BC200" s="57" t="s">
        <v>49</v>
      </c>
      <c r="BD200" s="57" t="s">
        <v>49</v>
      </c>
      <c r="BE200" s="57" t="s">
        <v>776</v>
      </c>
      <c r="BF200" s="57" t="str">
        <f>VLOOKUP($BE200,[4]Listas!$AA$1:$AB$10,2,FALSE)</f>
        <v>DGRFS</v>
      </c>
      <c r="BG200" s="57" t="s">
        <v>782</v>
      </c>
      <c r="BH200" s="95"/>
      <c r="BI200" s="95"/>
      <c r="BJ200" s="95"/>
      <c r="BK200" s="95"/>
      <c r="BL200" s="95"/>
      <c r="BM200" s="95"/>
      <c r="BN200" s="95"/>
      <c r="BO200" s="95"/>
      <c r="BP200" s="95"/>
      <c r="BQ200" s="95"/>
      <c r="BR200" s="95"/>
      <c r="BS200" s="95"/>
      <c r="BT200" s="95"/>
      <c r="BU200" s="95"/>
      <c r="BV200" s="95"/>
      <c r="BW200" s="95"/>
      <c r="BX200" s="95"/>
      <c r="BY200" s="95"/>
      <c r="BZ200" s="95"/>
      <c r="CA200" s="95"/>
    </row>
    <row r="201" spans="1:79" s="109" customFormat="1" ht="114" customHeight="1">
      <c r="A201" s="91"/>
      <c r="B201" s="77" t="s">
        <v>310</v>
      </c>
      <c r="C201" s="92" t="str">
        <f>VLOOKUP($B201,[4]Listas!$A$2:$B$5,2,FALSE)</f>
        <v>PerDos</v>
      </c>
      <c r="D201" s="77" t="s">
        <v>549</v>
      </c>
      <c r="E201" s="92" t="str">
        <f>VLOOKUP($D201,[4]Listas!$E$2:$F$11,2,FALSE)</f>
        <v>ObjCinco</v>
      </c>
      <c r="F201" s="159" t="s">
        <v>550</v>
      </c>
      <c r="G201" s="150" t="s">
        <v>601</v>
      </c>
      <c r="H201" s="217" t="s">
        <v>835</v>
      </c>
      <c r="I201" s="216" t="s">
        <v>775</v>
      </c>
      <c r="J201" s="126" t="s">
        <v>776</v>
      </c>
      <c r="K201" s="192" t="s">
        <v>840</v>
      </c>
      <c r="L201" s="192" t="s">
        <v>841</v>
      </c>
      <c r="M201" s="127" t="s">
        <v>842</v>
      </c>
      <c r="N201" s="127" t="s">
        <v>780</v>
      </c>
      <c r="O201" s="127" t="s">
        <v>843</v>
      </c>
      <c r="P201" s="135">
        <v>44593</v>
      </c>
      <c r="Q201" s="135">
        <v>44618</v>
      </c>
      <c r="R201" s="164"/>
      <c r="S201" s="57"/>
      <c r="T201" s="33">
        <v>10</v>
      </c>
      <c r="U201" s="33"/>
      <c r="V201" s="33"/>
      <c r="W201" s="33"/>
      <c r="X201" s="33"/>
      <c r="Y201" s="33"/>
      <c r="Z201" s="33" t="s">
        <v>58</v>
      </c>
      <c r="AA201" s="33"/>
      <c r="AB201" s="33"/>
      <c r="AC201" s="33"/>
      <c r="AD201" s="33"/>
      <c r="AE201" s="33"/>
      <c r="AF201" s="33"/>
      <c r="AG201" s="33"/>
      <c r="AH201" s="33"/>
      <c r="AI201" s="33"/>
      <c r="AJ201" s="33"/>
      <c r="AK201" s="57"/>
      <c r="AL201" s="57"/>
      <c r="AM201" s="57"/>
      <c r="AN201" s="57"/>
      <c r="AO201" s="33"/>
      <c r="AP201" s="57"/>
      <c r="AQ201" s="57"/>
      <c r="AR201" s="57"/>
      <c r="AS201" s="57"/>
      <c r="AT201" s="57"/>
      <c r="AU201" s="57"/>
      <c r="AV201" s="57"/>
      <c r="AW201" s="57"/>
      <c r="AX201" s="57"/>
      <c r="AY201" s="33"/>
      <c r="AZ201" s="57"/>
      <c r="BA201" s="57" t="s">
        <v>49</v>
      </c>
      <c r="BB201" s="81" t="str">
        <f>VLOOKUP($BA201,[4]Listas!$L$2:$M$8,2,FALSE)</f>
        <v>NA</v>
      </c>
      <c r="BC201" s="57" t="s">
        <v>49</v>
      </c>
      <c r="BD201" s="57" t="s">
        <v>49</v>
      </c>
      <c r="BE201" s="57" t="s">
        <v>776</v>
      </c>
      <c r="BF201" s="57" t="str">
        <f>VLOOKUP($BE201,[4]Listas!$AA$1:$AB$10,2,FALSE)</f>
        <v>DGRFS</v>
      </c>
      <c r="BG201" s="57" t="s">
        <v>782</v>
      </c>
      <c r="BH201" s="95"/>
      <c r="BI201" s="95"/>
      <c r="BJ201" s="95"/>
      <c r="BK201" s="95"/>
      <c r="BL201" s="95"/>
      <c r="BM201" s="95"/>
      <c r="BN201" s="95"/>
      <c r="BO201" s="95"/>
      <c r="BP201" s="95"/>
      <c r="BQ201" s="95"/>
      <c r="BR201" s="95"/>
      <c r="BS201" s="95"/>
      <c r="BT201" s="95"/>
      <c r="BU201" s="95"/>
      <c r="BV201" s="95"/>
      <c r="BW201" s="95"/>
      <c r="BX201" s="95"/>
      <c r="BY201" s="95"/>
      <c r="BZ201" s="95"/>
      <c r="CA201" s="95"/>
    </row>
    <row r="202" spans="1:79" s="109" customFormat="1" ht="83.65" customHeight="1">
      <c r="A202" s="91"/>
      <c r="B202" s="77" t="s">
        <v>310</v>
      </c>
      <c r="C202" s="92" t="str">
        <f>VLOOKUP($B202,[4]Listas!$A$2:$B$5,2,FALSE)</f>
        <v>PerDos</v>
      </c>
      <c r="D202" s="77" t="s">
        <v>549</v>
      </c>
      <c r="E202" s="92" t="str">
        <f>VLOOKUP($D202,[4]Listas!$E$2:$F$11,2,FALSE)</f>
        <v>ObjCinco</v>
      </c>
      <c r="F202" s="159" t="s">
        <v>550</v>
      </c>
      <c r="G202" s="150" t="s">
        <v>601</v>
      </c>
      <c r="H202" s="217" t="s">
        <v>835</v>
      </c>
      <c r="I202" s="216" t="s">
        <v>775</v>
      </c>
      <c r="J202" s="126" t="s">
        <v>776</v>
      </c>
      <c r="K202" s="192" t="s">
        <v>844</v>
      </c>
      <c r="L202" s="192" t="s">
        <v>845</v>
      </c>
      <c r="M202" s="127" t="s">
        <v>846</v>
      </c>
      <c r="N202" s="127" t="s">
        <v>780</v>
      </c>
      <c r="O202" s="127" t="s">
        <v>843</v>
      </c>
      <c r="P202" s="135">
        <v>44593</v>
      </c>
      <c r="Q202" s="135">
        <v>44635</v>
      </c>
      <c r="R202" s="164"/>
      <c r="S202" s="57"/>
      <c r="T202" s="33">
        <v>20</v>
      </c>
      <c r="U202" s="33"/>
      <c r="V202" s="33"/>
      <c r="W202" s="33"/>
      <c r="X202" s="33"/>
      <c r="Y202" s="33"/>
      <c r="Z202" s="33" t="s">
        <v>58</v>
      </c>
      <c r="AA202" s="33"/>
      <c r="AB202" s="33"/>
      <c r="AC202" s="33"/>
      <c r="AD202" s="33"/>
      <c r="AE202" s="33"/>
      <c r="AF202" s="33"/>
      <c r="AG202" s="33"/>
      <c r="AH202" s="33"/>
      <c r="AI202" s="33"/>
      <c r="AJ202" s="33"/>
      <c r="AK202" s="57"/>
      <c r="AL202" s="57"/>
      <c r="AM202" s="57"/>
      <c r="AN202" s="57"/>
      <c r="AO202" s="33"/>
      <c r="AP202" s="57"/>
      <c r="AQ202" s="57"/>
      <c r="AR202" s="57"/>
      <c r="AS202" s="57"/>
      <c r="AT202" s="57"/>
      <c r="AU202" s="57"/>
      <c r="AV202" s="57"/>
      <c r="AW202" s="57"/>
      <c r="AX202" s="57"/>
      <c r="AY202" s="33"/>
      <c r="AZ202" s="57"/>
      <c r="BA202" s="57" t="s">
        <v>49</v>
      </c>
      <c r="BB202" s="81" t="str">
        <f>VLOOKUP($BA202,[4]Listas!$L$2:$M$8,2,FALSE)</f>
        <v>NA</v>
      </c>
      <c r="BC202" s="57" t="s">
        <v>49</v>
      </c>
      <c r="BD202" s="57" t="s">
        <v>49</v>
      </c>
      <c r="BE202" s="57" t="s">
        <v>776</v>
      </c>
      <c r="BF202" s="57" t="str">
        <f>VLOOKUP($BE202,[4]Listas!$AA$1:$AB$10,2,FALSE)</f>
        <v>DGRFS</v>
      </c>
      <c r="BG202" s="57" t="s">
        <v>782</v>
      </c>
      <c r="BH202" s="95"/>
      <c r="BI202" s="95"/>
      <c r="BJ202" s="95"/>
      <c r="BK202" s="95"/>
      <c r="BL202" s="95"/>
      <c r="BM202" s="95"/>
      <c r="BN202" s="95"/>
      <c r="BO202" s="95"/>
      <c r="BP202" s="95"/>
      <c r="BQ202" s="95"/>
      <c r="BR202" s="95"/>
      <c r="BS202" s="95"/>
      <c r="BT202" s="95"/>
      <c r="BU202" s="95"/>
      <c r="BV202" s="95"/>
      <c r="BW202" s="95"/>
      <c r="BX202" s="95"/>
      <c r="BY202" s="95"/>
      <c r="BZ202" s="95"/>
      <c r="CA202" s="95"/>
    </row>
    <row r="203" spans="1:79" s="109" customFormat="1" ht="83.65" customHeight="1">
      <c r="A203" s="91"/>
      <c r="B203" s="77" t="s">
        <v>310</v>
      </c>
      <c r="C203" s="92" t="str">
        <f>VLOOKUP($B203,[4]Listas!$A$2:$B$5,2,FALSE)</f>
        <v>PerDos</v>
      </c>
      <c r="D203" s="77" t="s">
        <v>549</v>
      </c>
      <c r="E203" s="92" t="str">
        <f>VLOOKUP($D203,[4]Listas!$E$2:$F$11,2,FALSE)</f>
        <v>ObjCinco</v>
      </c>
      <c r="F203" s="159" t="s">
        <v>550</v>
      </c>
      <c r="G203" s="150" t="s">
        <v>601</v>
      </c>
      <c r="H203" s="217" t="s">
        <v>835</v>
      </c>
      <c r="I203" s="216" t="s">
        <v>775</v>
      </c>
      <c r="J203" s="126" t="s">
        <v>776</v>
      </c>
      <c r="K203" s="192" t="s">
        <v>847</v>
      </c>
      <c r="L203" s="192" t="s">
        <v>848</v>
      </c>
      <c r="M203" s="127" t="s">
        <v>849</v>
      </c>
      <c r="N203" s="127" t="s">
        <v>780</v>
      </c>
      <c r="O203" s="127" t="s">
        <v>850</v>
      </c>
      <c r="P203" s="135">
        <v>44621</v>
      </c>
      <c r="Q203" s="135">
        <v>44650</v>
      </c>
      <c r="R203" s="164"/>
      <c r="S203" s="57"/>
      <c r="T203" s="33">
        <v>30</v>
      </c>
      <c r="U203" s="33"/>
      <c r="V203" s="33"/>
      <c r="W203" s="33"/>
      <c r="X203" s="33"/>
      <c r="Y203" s="33"/>
      <c r="Z203" s="33" t="s">
        <v>58</v>
      </c>
      <c r="AA203" s="33"/>
      <c r="AB203" s="33"/>
      <c r="AC203" s="33"/>
      <c r="AD203" s="33"/>
      <c r="AE203" s="33"/>
      <c r="AF203" s="33"/>
      <c r="AG203" s="33"/>
      <c r="AH203" s="33" t="s">
        <v>58</v>
      </c>
      <c r="AI203" s="33"/>
      <c r="AJ203" s="33"/>
      <c r="AK203" s="57"/>
      <c r="AL203" s="57"/>
      <c r="AM203" s="57"/>
      <c r="AN203" s="57"/>
      <c r="AO203" s="33"/>
      <c r="AP203" s="57"/>
      <c r="AQ203" s="57"/>
      <c r="AR203" s="57"/>
      <c r="AS203" s="57"/>
      <c r="AT203" s="57"/>
      <c r="AU203" s="57"/>
      <c r="AV203" s="57"/>
      <c r="AW203" s="57"/>
      <c r="AX203" s="57"/>
      <c r="AY203" s="33"/>
      <c r="AZ203" s="57"/>
      <c r="BA203" s="57" t="s">
        <v>49</v>
      </c>
      <c r="BB203" s="81" t="str">
        <f>VLOOKUP($BA203,[4]Listas!$L$2:$M$8,2,FALSE)</f>
        <v>NA</v>
      </c>
      <c r="BC203" s="57" t="s">
        <v>49</v>
      </c>
      <c r="BD203" s="57" t="s">
        <v>49</v>
      </c>
      <c r="BE203" s="57" t="s">
        <v>776</v>
      </c>
      <c r="BF203" s="57" t="str">
        <f>VLOOKUP($BE203,[4]Listas!$AA$1:$AB$10,2,FALSE)</f>
        <v>DGRFS</v>
      </c>
      <c r="BG203" s="57" t="s">
        <v>782</v>
      </c>
      <c r="BH203" s="95"/>
      <c r="BI203" s="95"/>
      <c r="BJ203" s="95"/>
      <c r="BK203" s="95"/>
      <c r="BL203" s="95"/>
      <c r="BM203" s="95"/>
      <c r="BN203" s="95"/>
      <c r="BO203" s="95"/>
      <c r="BP203" s="95"/>
      <c r="BQ203" s="95"/>
      <c r="BR203" s="95"/>
      <c r="BS203" s="95"/>
      <c r="BT203" s="95"/>
      <c r="BU203" s="95"/>
      <c r="BV203" s="95"/>
      <c r="BW203" s="95"/>
      <c r="BX203" s="95"/>
      <c r="BY203" s="95"/>
      <c r="BZ203" s="95"/>
      <c r="CA203" s="95"/>
    </row>
    <row r="204" spans="1:79" s="109" customFormat="1" ht="83.65" customHeight="1">
      <c r="A204" s="91"/>
      <c r="B204" s="77" t="s">
        <v>310</v>
      </c>
      <c r="C204" s="92" t="str">
        <f>VLOOKUP($B204,[4]Listas!$A$2:$B$5,2,FALSE)</f>
        <v>PerDos</v>
      </c>
      <c r="D204" s="77" t="s">
        <v>549</v>
      </c>
      <c r="E204" s="92" t="str">
        <f>VLOOKUP($D204,[4]Listas!$E$2:$F$11,2,FALSE)</f>
        <v>ObjCinco</v>
      </c>
      <c r="F204" s="159" t="s">
        <v>550</v>
      </c>
      <c r="G204" s="150" t="s">
        <v>601</v>
      </c>
      <c r="H204" s="217" t="s">
        <v>835</v>
      </c>
      <c r="I204" s="216" t="s">
        <v>775</v>
      </c>
      <c r="J204" s="126" t="s">
        <v>776</v>
      </c>
      <c r="K204" s="192" t="s">
        <v>790</v>
      </c>
      <c r="L204" s="126" t="s">
        <v>851</v>
      </c>
      <c r="M204" s="127" t="s">
        <v>789</v>
      </c>
      <c r="N204" s="127" t="s">
        <v>780</v>
      </c>
      <c r="O204" s="127" t="s">
        <v>852</v>
      </c>
      <c r="P204" s="135">
        <v>44682</v>
      </c>
      <c r="Q204" s="135">
        <v>44742</v>
      </c>
      <c r="R204" s="164">
        <v>44512504</v>
      </c>
      <c r="S204" s="57" t="s">
        <v>643</v>
      </c>
      <c r="T204" s="33">
        <v>20</v>
      </c>
      <c r="U204" s="33"/>
      <c r="V204" s="33"/>
      <c r="W204" s="33"/>
      <c r="X204" s="33"/>
      <c r="Y204" s="33"/>
      <c r="Z204" s="33" t="s">
        <v>58</v>
      </c>
      <c r="AA204" s="33"/>
      <c r="AB204" s="33"/>
      <c r="AC204" s="33"/>
      <c r="AD204" s="33"/>
      <c r="AE204" s="33"/>
      <c r="AF204" s="33"/>
      <c r="AG204" s="33"/>
      <c r="AH204" s="33"/>
      <c r="AI204" s="33"/>
      <c r="AJ204" s="33"/>
      <c r="AK204" s="57"/>
      <c r="AL204" s="57"/>
      <c r="AM204" s="57"/>
      <c r="AN204" s="57"/>
      <c r="AO204" s="30" t="s">
        <v>58</v>
      </c>
      <c r="AP204" s="57"/>
      <c r="AQ204" s="57"/>
      <c r="AR204" s="57"/>
      <c r="AS204" s="57"/>
      <c r="AT204" s="57"/>
      <c r="AU204" s="57"/>
      <c r="AV204" s="57"/>
      <c r="AW204" s="33" t="s">
        <v>58</v>
      </c>
      <c r="AX204" s="57"/>
      <c r="AY204" s="33"/>
      <c r="AZ204" s="57"/>
      <c r="BA204" s="57" t="s">
        <v>49</v>
      </c>
      <c r="BB204" s="81" t="str">
        <f>VLOOKUP($BA204,[4]Listas!$L$2:$M$8,2,FALSE)</f>
        <v>NA</v>
      </c>
      <c r="BC204" s="57" t="s">
        <v>49</v>
      </c>
      <c r="BD204" s="57" t="s">
        <v>49</v>
      </c>
      <c r="BE204" s="57" t="s">
        <v>776</v>
      </c>
      <c r="BF204" s="57" t="str">
        <f>VLOOKUP($BE204,[4]Listas!$AA$1:$AB$10,2,FALSE)</f>
        <v>DGRFS</v>
      </c>
      <c r="BG204" s="57" t="s">
        <v>782</v>
      </c>
      <c r="BH204" s="95"/>
      <c r="BI204" s="95"/>
      <c r="BJ204" s="95"/>
      <c r="BK204" s="95"/>
      <c r="BL204" s="95"/>
      <c r="BM204" s="95"/>
      <c r="BN204" s="95"/>
      <c r="BO204" s="95"/>
      <c r="BP204" s="95"/>
      <c r="BQ204" s="95"/>
      <c r="BR204" s="95"/>
      <c r="BS204" s="95"/>
      <c r="BT204" s="95"/>
      <c r="BU204" s="95"/>
      <c r="BV204" s="95"/>
      <c r="BW204" s="95"/>
      <c r="BX204" s="95"/>
      <c r="BY204" s="95"/>
      <c r="BZ204" s="95"/>
      <c r="CA204" s="95"/>
    </row>
    <row r="205" spans="1:79" s="109" customFormat="1" ht="83.65" customHeight="1">
      <c r="A205" s="91"/>
      <c r="B205" s="77" t="s">
        <v>310</v>
      </c>
      <c r="C205" s="92" t="str">
        <f>VLOOKUP($B205,[4]Listas!$A$2:$B$5,2,FALSE)</f>
        <v>PerDos</v>
      </c>
      <c r="D205" s="77" t="s">
        <v>549</v>
      </c>
      <c r="E205" s="92" t="str">
        <f>VLOOKUP($D205,[4]Listas!$E$2:$F$11,2,FALSE)</f>
        <v>ObjCinco</v>
      </c>
      <c r="F205" s="159" t="s">
        <v>550</v>
      </c>
      <c r="G205" s="150" t="s">
        <v>601</v>
      </c>
      <c r="H205" s="217" t="s">
        <v>835</v>
      </c>
      <c r="I205" s="216" t="s">
        <v>775</v>
      </c>
      <c r="J205" s="126" t="s">
        <v>776</v>
      </c>
      <c r="K205" s="192" t="s">
        <v>853</v>
      </c>
      <c r="L205" s="126" t="s">
        <v>854</v>
      </c>
      <c r="M205" s="127" t="s">
        <v>855</v>
      </c>
      <c r="N205" s="127" t="s">
        <v>780</v>
      </c>
      <c r="O205" s="127" t="s">
        <v>856</v>
      </c>
      <c r="P205" s="135">
        <v>44713</v>
      </c>
      <c r="Q205" s="135">
        <v>44742</v>
      </c>
      <c r="R205" s="164"/>
      <c r="S205" s="57"/>
      <c r="T205" s="33">
        <v>10</v>
      </c>
      <c r="U205" s="33"/>
      <c r="V205" s="33"/>
      <c r="W205" s="33"/>
      <c r="X205" s="33"/>
      <c r="Y205" s="33"/>
      <c r="Z205" s="33"/>
      <c r="AA205" s="33"/>
      <c r="AB205" s="33"/>
      <c r="AC205" s="33"/>
      <c r="AD205" s="33"/>
      <c r="AE205" s="33"/>
      <c r="AF205" s="33"/>
      <c r="AG205" s="33"/>
      <c r="AH205" s="33"/>
      <c r="AI205" s="33"/>
      <c r="AJ205" s="33"/>
      <c r="AK205" s="57"/>
      <c r="AL205" s="57"/>
      <c r="AM205" s="57"/>
      <c r="AN205" s="57"/>
      <c r="AO205" s="33"/>
      <c r="AP205" s="57"/>
      <c r="AQ205" s="57"/>
      <c r="AR205" s="57"/>
      <c r="AS205" s="57"/>
      <c r="AT205" s="57"/>
      <c r="AU205" s="57"/>
      <c r="AV205" s="57"/>
      <c r="AW205" s="57"/>
      <c r="AX205" s="57"/>
      <c r="AY205" s="33"/>
      <c r="AZ205" s="57"/>
      <c r="BA205" s="57" t="s">
        <v>49</v>
      </c>
      <c r="BB205" s="81" t="str">
        <f>VLOOKUP($BA205,[4]Listas!$L$2:$M$8,2,FALSE)</f>
        <v>NA</v>
      </c>
      <c r="BC205" s="57" t="s">
        <v>49</v>
      </c>
      <c r="BD205" s="57" t="s">
        <v>49</v>
      </c>
      <c r="BE205" s="57" t="s">
        <v>776</v>
      </c>
      <c r="BF205" s="57" t="str">
        <f>VLOOKUP($BE205,[4]Listas!$AA$1:$AB$10,2,FALSE)</f>
        <v>DGRFS</v>
      </c>
      <c r="BG205" s="57" t="s">
        <v>782</v>
      </c>
      <c r="BH205" s="95"/>
      <c r="BI205" s="95"/>
      <c r="BJ205" s="95"/>
      <c r="BK205" s="95"/>
      <c r="BL205" s="95"/>
      <c r="BM205" s="95"/>
      <c r="BN205" s="95"/>
      <c r="BO205" s="95"/>
      <c r="BP205" s="95"/>
      <c r="BQ205" s="95"/>
      <c r="BR205" s="95"/>
      <c r="BS205" s="95"/>
      <c r="BT205" s="95"/>
      <c r="BU205" s="95"/>
      <c r="BV205" s="95"/>
      <c r="BW205" s="95"/>
      <c r="BX205" s="95"/>
      <c r="BY205" s="95"/>
      <c r="BZ205" s="95"/>
      <c r="CA205" s="95"/>
    </row>
    <row r="206" spans="1:79" s="109" customFormat="1" ht="153" customHeight="1">
      <c r="A206" s="91"/>
      <c r="B206" s="77" t="s">
        <v>310</v>
      </c>
      <c r="C206" s="92" t="str">
        <f>VLOOKUP($B206,[4]Listas!$A$2:$B$5,2,FALSE)</f>
        <v>PerDos</v>
      </c>
      <c r="D206" s="77" t="s">
        <v>549</v>
      </c>
      <c r="E206" s="92" t="str">
        <f>VLOOKUP($D206,[4]Listas!$E$2:$F$11,2,FALSE)</f>
        <v>ObjCinco</v>
      </c>
      <c r="F206" s="159" t="s">
        <v>550</v>
      </c>
      <c r="G206" s="150" t="s">
        <v>713</v>
      </c>
      <c r="H206" s="234" t="s">
        <v>857</v>
      </c>
      <c r="I206" s="216" t="s">
        <v>775</v>
      </c>
      <c r="J206" s="126" t="s">
        <v>553</v>
      </c>
      <c r="K206" s="192" t="s">
        <v>858</v>
      </c>
      <c r="L206" s="126" t="s">
        <v>859</v>
      </c>
      <c r="M206" s="127" t="s">
        <v>860</v>
      </c>
      <c r="N206" s="127" t="s">
        <v>780</v>
      </c>
      <c r="O206" s="127" t="s">
        <v>861</v>
      </c>
      <c r="P206" s="135">
        <v>44576</v>
      </c>
      <c r="Q206" s="135">
        <v>44910</v>
      </c>
      <c r="R206" s="164"/>
      <c r="S206" s="57"/>
      <c r="T206" s="33">
        <v>100</v>
      </c>
      <c r="U206" s="33"/>
      <c r="V206" s="33"/>
      <c r="W206" s="33"/>
      <c r="X206" s="33"/>
      <c r="Y206" s="33"/>
      <c r="Z206" s="33" t="s">
        <v>58</v>
      </c>
      <c r="AA206" s="33"/>
      <c r="AB206" s="33"/>
      <c r="AC206" s="33"/>
      <c r="AD206" s="33"/>
      <c r="AE206" s="33"/>
      <c r="AF206" s="33"/>
      <c r="AG206" s="33"/>
      <c r="AH206" s="33"/>
      <c r="AI206" s="33"/>
      <c r="AJ206" s="33"/>
      <c r="AK206" s="57"/>
      <c r="AL206" s="57"/>
      <c r="AM206" s="57"/>
      <c r="AN206" s="57"/>
      <c r="AO206" s="33" t="s">
        <v>58</v>
      </c>
      <c r="AP206" s="57"/>
      <c r="AQ206" s="57"/>
      <c r="AR206" s="57"/>
      <c r="AS206" s="57"/>
      <c r="AT206" s="57"/>
      <c r="AU206" s="57"/>
      <c r="AV206" s="57"/>
      <c r="AW206" s="33" t="s">
        <v>58</v>
      </c>
      <c r="AX206" s="57"/>
      <c r="AY206" s="57"/>
      <c r="AZ206" s="57"/>
      <c r="BA206" s="57" t="s">
        <v>49</v>
      </c>
      <c r="BB206" s="81" t="str">
        <f>VLOOKUP($BA206,[4]Listas!$L$2:$M$8,2,FALSE)</f>
        <v>NA</v>
      </c>
      <c r="BC206" s="57" t="s">
        <v>49</v>
      </c>
      <c r="BD206" s="57" t="s">
        <v>49</v>
      </c>
      <c r="BE206" s="57" t="s">
        <v>776</v>
      </c>
      <c r="BF206" s="57" t="str">
        <f>VLOOKUP($BE206,[4]Listas!$AA$1:$AB$10,2,FALSE)</f>
        <v>DGRFS</v>
      </c>
      <c r="BG206" s="57" t="s">
        <v>782</v>
      </c>
      <c r="BH206" s="95"/>
      <c r="BI206" s="95"/>
      <c r="BJ206" s="95"/>
      <c r="BK206" s="95"/>
      <c r="BL206" s="95"/>
      <c r="BM206" s="95"/>
      <c r="BN206" s="95"/>
      <c r="BO206" s="95"/>
      <c r="BP206" s="95"/>
      <c r="BQ206" s="95"/>
      <c r="BR206" s="95"/>
      <c r="BS206" s="95"/>
      <c r="BT206" s="95"/>
      <c r="BU206" s="95"/>
      <c r="BV206" s="95"/>
      <c r="BW206" s="95"/>
      <c r="BX206" s="95"/>
      <c r="BY206" s="95"/>
      <c r="BZ206" s="95"/>
      <c r="CA206" s="95"/>
    </row>
    <row r="207" spans="1:79" s="109" customFormat="1" ht="89.25">
      <c r="A207" s="95"/>
      <c r="B207" s="116" t="s">
        <v>310</v>
      </c>
      <c r="C207" s="117" t="str">
        <f>VLOOKUP($B207,[4]Listas!$A$2:$B$5,2,FALSE)</f>
        <v>PerDos</v>
      </c>
      <c r="D207" s="116" t="s">
        <v>549</v>
      </c>
      <c r="E207" s="117" t="str">
        <f>VLOOKUP($D207,[4]Listas!$E$2:$F$11,2,FALSE)</f>
        <v>ObjCinco</v>
      </c>
      <c r="F207" s="193" t="s">
        <v>550</v>
      </c>
      <c r="G207" s="235" t="s">
        <v>862</v>
      </c>
      <c r="H207" s="169" t="s">
        <v>863</v>
      </c>
      <c r="I207" s="236" t="s">
        <v>775</v>
      </c>
      <c r="J207" s="193" t="s">
        <v>776</v>
      </c>
      <c r="K207" s="237" t="s">
        <v>864</v>
      </c>
      <c r="L207" s="193" t="s">
        <v>865</v>
      </c>
      <c r="M207" s="194" t="s">
        <v>866</v>
      </c>
      <c r="N207" s="195" t="s">
        <v>867</v>
      </c>
      <c r="O207" s="194" t="s">
        <v>868</v>
      </c>
      <c r="P207" s="196">
        <v>44562</v>
      </c>
      <c r="Q207" s="196">
        <v>44926</v>
      </c>
      <c r="R207" s="197">
        <v>441041504</v>
      </c>
      <c r="S207" s="116" t="s">
        <v>643</v>
      </c>
      <c r="T207" s="118">
        <v>100</v>
      </c>
      <c r="U207" s="118"/>
      <c r="V207" s="118"/>
      <c r="W207" s="118"/>
      <c r="X207" s="118"/>
      <c r="Y207" s="118"/>
      <c r="Z207" s="33" t="s">
        <v>58</v>
      </c>
      <c r="AA207" s="33"/>
      <c r="AB207" s="33"/>
      <c r="AC207" s="33"/>
      <c r="AD207" s="33"/>
      <c r="AE207" s="33"/>
      <c r="AF207" s="33"/>
      <c r="AG207" s="33"/>
      <c r="AH207" s="33"/>
      <c r="AI207" s="33"/>
      <c r="AJ207" s="33"/>
      <c r="AK207" s="57"/>
      <c r="AL207" s="57"/>
      <c r="AM207" s="57"/>
      <c r="AN207" s="57"/>
      <c r="AO207" s="30" t="s">
        <v>58</v>
      </c>
      <c r="AP207" s="57"/>
      <c r="AQ207" s="57"/>
      <c r="AR207" s="57"/>
      <c r="AS207" s="57"/>
      <c r="AT207" s="57"/>
      <c r="AU207" s="57"/>
      <c r="AV207" s="57"/>
      <c r="AW207" s="57"/>
      <c r="AX207" s="57"/>
      <c r="AY207" s="57"/>
      <c r="AZ207" s="57"/>
      <c r="BA207" s="57" t="s">
        <v>49</v>
      </c>
      <c r="BB207" s="81" t="str">
        <f>VLOOKUP($BA207,[4]Listas!$L$2:$M$8,2,FALSE)</f>
        <v>NA</v>
      </c>
      <c r="BC207" s="57" t="s">
        <v>49</v>
      </c>
      <c r="BD207" s="57" t="s">
        <v>49</v>
      </c>
      <c r="BE207" s="57" t="s">
        <v>776</v>
      </c>
      <c r="BF207" s="57" t="str">
        <f>VLOOKUP($BE207,[4]Listas!$AA$1:$AB$10,2,FALSE)</f>
        <v>DGRFS</v>
      </c>
      <c r="BG207" s="57" t="s">
        <v>799</v>
      </c>
      <c r="BH207" s="95"/>
      <c r="BI207" s="95"/>
      <c r="BJ207" s="95"/>
      <c r="BK207" s="95"/>
      <c r="BL207" s="95"/>
      <c r="BM207" s="95"/>
      <c r="BN207" s="95"/>
      <c r="BO207" s="95"/>
      <c r="BP207" s="95"/>
      <c r="BQ207" s="95"/>
      <c r="BR207" s="95"/>
      <c r="BS207" s="95"/>
      <c r="BT207" s="95"/>
      <c r="BU207" s="95"/>
      <c r="BV207" s="95"/>
      <c r="BW207" s="95"/>
      <c r="BX207" s="95"/>
      <c r="BY207" s="95"/>
      <c r="BZ207" s="95"/>
      <c r="CA207" s="95"/>
    </row>
    <row r="208" spans="1:79" s="95" customFormat="1" ht="83.65" customHeight="1">
      <c r="A208" s="91"/>
      <c r="B208" s="77" t="s">
        <v>46</v>
      </c>
      <c r="C208" s="92" t="str">
        <f>VLOOKUP($B208,Listas!$A$2:$B$5,2,FALSE)</f>
        <v>PerUno</v>
      </c>
      <c r="D208" s="77" t="s">
        <v>47</v>
      </c>
      <c r="E208" s="92" t="str">
        <f>VLOOKUP($D208,Listas!$E$2:$F$11,2,FALSE)</f>
        <v>ObjUno</v>
      </c>
      <c r="F208" s="193" t="s">
        <v>48</v>
      </c>
      <c r="G208" s="150" t="s">
        <v>869</v>
      </c>
      <c r="H208" s="174" t="s">
        <v>870</v>
      </c>
      <c r="I208" s="216" t="s">
        <v>454</v>
      </c>
      <c r="J208" s="126" t="s">
        <v>455</v>
      </c>
      <c r="K208" s="126" t="s">
        <v>871</v>
      </c>
      <c r="L208" s="126" t="s">
        <v>872</v>
      </c>
      <c r="M208" s="126" t="s">
        <v>873</v>
      </c>
      <c r="N208" s="127" t="s">
        <v>365</v>
      </c>
      <c r="O208" s="127"/>
      <c r="P208" s="128">
        <v>44593</v>
      </c>
      <c r="Q208" s="128">
        <v>44681</v>
      </c>
      <c r="R208" s="164"/>
      <c r="S208" s="57"/>
      <c r="T208" s="33">
        <v>100</v>
      </c>
      <c r="U208" s="33"/>
      <c r="V208" s="33"/>
      <c r="W208" s="33"/>
      <c r="X208" s="33"/>
      <c r="Y208" s="33" t="s">
        <v>58</v>
      </c>
      <c r="Z208" s="33"/>
      <c r="AA208" s="33"/>
      <c r="AB208" s="33"/>
      <c r="AC208" s="33"/>
      <c r="AD208" s="33"/>
      <c r="AE208" s="33"/>
      <c r="AF208" s="33"/>
      <c r="AG208" s="33"/>
      <c r="AH208" s="33"/>
      <c r="AI208" s="33"/>
      <c r="AJ208" s="33"/>
      <c r="AK208" s="33"/>
      <c r="AL208" s="33"/>
      <c r="AM208" s="33"/>
      <c r="AN208" s="57"/>
      <c r="AO208" s="57"/>
      <c r="AP208" s="57"/>
      <c r="AQ208" s="57"/>
      <c r="AR208" s="57"/>
      <c r="AS208" s="57"/>
      <c r="AT208" s="57"/>
      <c r="AU208" s="57"/>
      <c r="AV208" s="57"/>
      <c r="AW208" s="57"/>
      <c r="AX208" s="57"/>
      <c r="AY208" s="57"/>
      <c r="AZ208" s="57"/>
      <c r="BA208" s="57" t="s">
        <v>49</v>
      </c>
      <c r="BB208" s="81" t="str">
        <f>VLOOKUP($BA208,Listas!$L$2:$M$8,2,FALSE)</f>
        <v>NA</v>
      </c>
      <c r="BC208" s="34" t="s">
        <v>49</v>
      </c>
      <c r="BD208" s="57" t="s">
        <v>49</v>
      </c>
      <c r="BE208" s="57" t="s">
        <v>455</v>
      </c>
      <c r="BF208" s="57" t="str">
        <f>VLOOKUP($BE208,Listas!$AA$1:$AB$10,2,FALSE)</f>
        <v>OAPCR</v>
      </c>
      <c r="BG208" s="57" t="s">
        <v>466</v>
      </c>
    </row>
    <row r="209" spans="1:79" s="95" customFormat="1" ht="83.65" customHeight="1">
      <c r="A209" s="91"/>
      <c r="B209" s="77" t="s">
        <v>46</v>
      </c>
      <c r="C209" s="92" t="str">
        <f>VLOOKUP($B209,Listas!$A$2:$B$5,2,FALSE)</f>
        <v>PerUno</v>
      </c>
      <c r="D209" s="77" t="s">
        <v>47</v>
      </c>
      <c r="E209" s="92" t="str">
        <f>VLOOKUP($D209,Listas!$E$2:$F$11,2,FALSE)</f>
        <v>ObjUno</v>
      </c>
      <c r="F209" s="193" t="s">
        <v>48</v>
      </c>
      <c r="G209" s="150" t="s">
        <v>869</v>
      </c>
      <c r="H209" s="126" t="s">
        <v>874</v>
      </c>
      <c r="I209" s="216" t="s">
        <v>454</v>
      </c>
      <c r="J209" s="126" t="s">
        <v>455</v>
      </c>
      <c r="K209" s="126" t="s">
        <v>875</v>
      </c>
      <c r="L209" s="126" t="s">
        <v>876</v>
      </c>
      <c r="M209" s="126" t="s">
        <v>877</v>
      </c>
      <c r="N209" s="127" t="s">
        <v>365</v>
      </c>
      <c r="O209" s="127" t="s">
        <v>878</v>
      </c>
      <c r="P209" s="128">
        <v>44682</v>
      </c>
      <c r="Q209" s="128">
        <v>44925</v>
      </c>
      <c r="R209" s="164">
        <v>19500000</v>
      </c>
      <c r="S209" s="57" t="s">
        <v>643</v>
      </c>
      <c r="T209" s="33">
        <v>50</v>
      </c>
      <c r="U209" s="33"/>
      <c r="V209" s="33"/>
      <c r="W209" s="33"/>
      <c r="X209" s="33"/>
      <c r="Y209" s="33" t="s">
        <v>58</v>
      </c>
      <c r="Z209" s="33"/>
      <c r="AA209" s="33"/>
      <c r="AB209" s="33"/>
      <c r="AC209" s="33"/>
      <c r="AD209" s="33"/>
      <c r="AE209" s="33"/>
      <c r="AF209" s="33"/>
      <c r="AG209" s="33"/>
      <c r="AH209" s="33"/>
      <c r="AI209" s="33"/>
      <c r="AJ209" s="33"/>
      <c r="AK209" s="33"/>
      <c r="AL209" s="33" t="s">
        <v>58</v>
      </c>
      <c r="AM209" s="33"/>
      <c r="AN209" s="57"/>
      <c r="AO209" s="30" t="s">
        <v>58</v>
      </c>
      <c r="AP209" s="57"/>
      <c r="AQ209" s="57"/>
      <c r="AR209" s="57"/>
      <c r="AS209" s="57"/>
      <c r="AT209" s="57"/>
      <c r="AU209" s="57"/>
      <c r="AV209" s="57"/>
      <c r="AW209" s="57"/>
      <c r="AX209" s="57"/>
      <c r="AY209" s="57"/>
      <c r="AZ209" s="57"/>
      <c r="BA209" s="57" t="s">
        <v>49</v>
      </c>
      <c r="BB209" s="81" t="str">
        <f>VLOOKUP($BA209,Listas!$L$2:$M$8,2,FALSE)</f>
        <v>NA</v>
      </c>
      <c r="BC209" s="34" t="s">
        <v>49</v>
      </c>
      <c r="BD209" s="57" t="s">
        <v>49</v>
      </c>
      <c r="BE209" s="57" t="s">
        <v>455</v>
      </c>
      <c r="BF209" s="57" t="str">
        <f>VLOOKUP($BE209,Listas!$AA$1:$AB$10,2,FALSE)</f>
        <v>OAPCR</v>
      </c>
      <c r="BG209" s="57" t="s">
        <v>466</v>
      </c>
    </row>
    <row r="210" spans="1:79" s="95" customFormat="1" ht="83.65" customHeight="1">
      <c r="A210" s="91"/>
      <c r="B210" s="77" t="s">
        <v>46</v>
      </c>
      <c r="C210" s="92" t="str">
        <f>VLOOKUP($B210,Listas!$A$2:$B$5,2,FALSE)</f>
        <v>PerUno</v>
      </c>
      <c r="D210" s="77" t="s">
        <v>47</v>
      </c>
      <c r="E210" s="92" t="str">
        <f>VLOOKUP($D210,Listas!$E$2:$F$11,2,FALSE)</f>
        <v>ObjUno</v>
      </c>
      <c r="F210" s="193" t="s">
        <v>48</v>
      </c>
      <c r="G210" s="150" t="s">
        <v>869</v>
      </c>
      <c r="H210" s="126" t="s">
        <v>874</v>
      </c>
      <c r="I210" s="216" t="s">
        <v>454</v>
      </c>
      <c r="J210" s="126" t="s">
        <v>455</v>
      </c>
      <c r="K210" s="126" t="s">
        <v>879</v>
      </c>
      <c r="L210" s="126" t="s">
        <v>880</v>
      </c>
      <c r="M210" s="126" t="s">
        <v>881</v>
      </c>
      <c r="N210" s="127" t="s">
        <v>365</v>
      </c>
      <c r="O210" s="127"/>
      <c r="P210" s="128">
        <v>44682</v>
      </c>
      <c r="Q210" s="128">
        <v>44925</v>
      </c>
      <c r="R210" s="164">
        <v>940000000</v>
      </c>
      <c r="S210" s="57" t="s">
        <v>882</v>
      </c>
      <c r="T210" s="33">
        <v>50</v>
      </c>
      <c r="U210" s="33"/>
      <c r="V210" s="33"/>
      <c r="W210" s="33"/>
      <c r="X210" s="33"/>
      <c r="Y210" s="33" t="s">
        <v>58</v>
      </c>
      <c r="Z210" s="33"/>
      <c r="AA210" s="33"/>
      <c r="AB210" s="33"/>
      <c r="AC210" s="33"/>
      <c r="AD210" s="33"/>
      <c r="AE210" s="33"/>
      <c r="AF210" s="33"/>
      <c r="AG210" s="33"/>
      <c r="AH210" s="33"/>
      <c r="AI210" s="33"/>
      <c r="AJ210" s="33"/>
      <c r="AK210" s="33"/>
      <c r="AL210" s="33" t="s">
        <v>58</v>
      </c>
      <c r="AM210" s="33"/>
      <c r="AN210" s="57"/>
      <c r="AO210" s="30" t="s">
        <v>58</v>
      </c>
      <c r="AP210" s="57"/>
      <c r="AQ210" s="57"/>
      <c r="AR210" s="57"/>
      <c r="AS210" s="57"/>
      <c r="AT210" s="57"/>
      <c r="AU210" s="57"/>
      <c r="AV210" s="57"/>
      <c r="AW210" s="57"/>
      <c r="AX210" s="57"/>
      <c r="AY210" s="57"/>
      <c r="AZ210" s="57"/>
      <c r="BA210" s="57" t="s">
        <v>49</v>
      </c>
      <c r="BB210" s="81" t="str">
        <f>VLOOKUP($BA210,Listas!$L$2:$M$8,2,FALSE)</f>
        <v>NA</v>
      </c>
      <c r="BC210" s="34" t="s">
        <v>49</v>
      </c>
      <c r="BD210" s="57" t="s">
        <v>49</v>
      </c>
      <c r="BE210" s="57" t="s">
        <v>455</v>
      </c>
      <c r="BF210" s="57" t="str">
        <f>VLOOKUP($BE210,Listas!$AA$1:$AB$10,2,FALSE)</f>
        <v>OAPCR</v>
      </c>
      <c r="BG210" s="57" t="s">
        <v>466</v>
      </c>
    </row>
    <row r="211" spans="1:79" s="95" customFormat="1" ht="83.65" customHeight="1">
      <c r="A211" s="91"/>
      <c r="B211" s="119" t="s">
        <v>46</v>
      </c>
      <c r="C211" s="117" t="str">
        <f>VLOOKUP($B211,Listas!$A$2:$B$5,2,FALSE)</f>
        <v>PerUno</v>
      </c>
      <c r="D211" s="116" t="s">
        <v>47</v>
      </c>
      <c r="E211" s="117" t="str">
        <f>VLOOKUP($D211,Listas!$E$2:$F$11,2,FALSE)</f>
        <v>ObjUno</v>
      </c>
      <c r="F211" s="193" t="s">
        <v>48</v>
      </c>
      <c r="G211" s="150" t="s">
        <v>869</v>
      </c>
      <c r="H211" s="126" t="s">
        <v>883</v>
      </c>
      <c r="I211" s="216" t="s">
        <v>454</v>
      </c>
      <c r="J211" s="126" t="s">
        <v>455</v>
      </c>
      <c r="K211" s="126" t="s">
        <v>884</v>
      </c>
      <c r="L211" s="126" t="s">
        <v>884</v>
      </c>
      <c r="M211" s="126" t="s">
        <v>885</v>
      </c>
      <c r="N211" s="127" t="s">
        <v>365</v>
      </c>
      <c r="O211" s="127"/>
      <c r="P211" s="128">
        <v>44576</v>
      </c>
      <c r="Q211" s="128">
        <v>44925</v>
      </c>
      <c r="R211" s="164"/>
      <c r="S211" s="57"/>
      <c r="T211" s="33">
        <v>100</v>
      </c>
      <c r="U211" s="33"/>
      <c r="V211" s="33"/>
      <c r="W211" s="33"/>
      <c r="X211" s="33"/>
      <c r="Y211" s="33" t="s">
        <v>58</v>
      </c>
      <c r="Z211" s="33"/>
      <c r="AA211" s="33"/>
      <c r="AB211" s="33"/>
      <c r="AC211" s="33"/>
      <c r="AD211" s="33"/>
      <c r="AE211" s="33"/>
      <c r="AF211" s="33"/>
      <c r="AG211" s="33"/>
      <c r="AH211" s="33"/>
      <c r="AI211" s="33"/>
      <c r="AJ211" s="33"/>
      <c r="AK211" s="33"/>
      <c r="AL211" s="33"/>
      <c r="AM211" s="33"/>
      <c r="AN211" s="57"/>
      <c r="AO211" s="57"/>
      <c r="AP211" s="57"/>
      <c r="AQ211" s="57"/>
      <c r="AR211" s="57"/>
      <c r="AS211" s="57"/>
      <c r="AT211" s="57"/>
      <c r="AU211" s="57"/>
      <c r="AV211" s="57"/>
      <c r="AW211" s="57"/>
      <c r="AX211" s="57"/>
      <c r="AY211" s="57"/>
      <c r="AZ211" s="57"/>
      <c r="BA211" s="57" t="s">
        <v>49</v>
      </c>
      <c r="BB211" s="81" t="str">
        <f>VLOOKUP($BA211,Listas!$L$2:$M$8,2,FALSE)</f>
        <v>NA</v>
      </c>
      <c r="BC211" s="34" t="s">
        <v>49</v>
      </c>
      <c r="BD211" s="57" t="s">
        <v>49</v>
      </c>
      <c r="BE211" s="57" t="s">
        <v>455</v>
      </c>
      <c r="BF211" s="57" t="str">
        <f>VLOOKUP($BE211,Listas!$AA$1:$AB$10,2,FALSE)</f>
        <v>OAPCR</v>
      </c>
      <c r="BG211" s="57" t="s">
        <v>466</v>
      </c>
    </row>
    <row r="212" spans="1:79" s="95" customFormat="1" ht="83.65" customHeight="1">
      <c r="A212" s="91"/>
      <c r="B212" s="77" t="s">
        <v>46</v>
      </c>
      <c r="C212" s="92" t="str">
        <f>VLOOKUP($B212,Listas!$A$2:$B$5,2,FALSE)</f>
        <v>PerUno</v>
      </c>
      <c r="D212" s="77" t="s">
        <v>121</v>
      </c>
      <c r="E212" s="92" t="str">
        <f>VLOOKUP($D212,Listas!$E$2:$F$11,2,FALSE)</f>
        <v>ObjDos</v>
      </c>
      <c r="F212" s="193" t="s">
        <v>452</v>
      </c>
      <c r="G212" s="150" t="s">
        <v>886</v>
      </c>
      <c r="H212" s="174" t="s">
        <v>887</v>
      </c>
      <c r="I212" s="216" t="s">
        <v>454</v>
      </c>
      <c r="J212" s="126" t="s">
        <v>455</v>
      </c>
      <c r="K212" s="126" t="s">
        <v>888</v>
      </c>
      <c r="L212" s="126" t="s">
        <v>889</v>
      </c>
      <c r="M212" s="126" t="s">
        <v>873</v>
      </c>
      <c r="N212" s="127" t="s">
        <v>890</v>
      </c>
      <c r="O212" s="127"/>
      <c r="P212" s="128">
        <v>44593</v>
      </c>
      <c r="Q212" s="128">
        <v>44681</v>
      </c>
      <c r="R212" s="164"/>
      <c r="S212" s="57"/>
      <c r="T212" s="33">
        <v>100</v>
      </c>
      <c r="U212" s="33"/>
      <c r="V212" s="33"/>
      <c r="W212" s="33"/>
      <c r="X212" s="33"/>
      <c r="Y212" s="33" t="s">
        <v>58</v>
      </c>
      <c r="Z212" s="33"/>
      <c r="AA212" s="33"/>
      <c r="AB212" s="33"/>
      <c r="AC212" s="33"/>
      <c r="AD212" s="33"/>
      <c r="AE212" s="33" t="s">
        <v>58</v>
      </c>
      <c r="AF212" s="33" t="s">
        <v>58</v>
      </c>
      <c r="AG212" s="33"/>
      <c r="AH212" s="33" t="s">
        <v>461</v>
      </c>
      <c r="AI212" s="33"/>
      <c r="AJ212" s="33"/>
      <c r="AK212" s="33"/>
      <c r="AL212" s="33"/>
      <c r="AM212" s="33"/>
      <c r="AN212" s="57"/>
      <c r="AO212" s="57"/>
      <c r="AP212" s="57"/>
      <c r="AQ212" s="57"/>
      <c r="AR212" s="57"/>
      <c r="AS212" s="57"/>
      <c r="AT212" s="57"/>
      <c r="AU212" s="57"/>
      <c r="AV212" s="57"/>
      <c r="AW212" s="57"/>
      <c r="AX212" s="57"/>
      <c r="AY212" s="57"/>
      <c r="AZ212" s="57"/>
      <c r="BA212" s="57" t="s">
        <v>49</v>
      </c>
      <c r="BB212" s="81" t="str">
        <f>VLOOKUP($BA212,Listas!$L$2:$M$8,2,FALSE)</f>
        <v>NA</v>
      </c>
      <c r="BC212" s="34" t="s">
        <v>49</v>
      </c>
      <c r="BD212" s="57" t="s">
        <v>49</v>
      </c>
      <c r="BE212" s="57" t="s">
        <v>455</v>
      </c>
      <c r="BF212" s="57" t="str">
        <f>VLOOKUP($BE212,Listas!$AA$1:$AB$10,2,FALSE)</f>
        <v>OAPCR</v>
      </c>
      <c r="BG212" s="57" t="s">
        <v>466</v>
      </c>
    </row>
    <row r="213" spans="1:79" s="95" customFormat="1" ht="142.5" customHeight="1">
      <c r="A213" s="91"/>
      <c r="B213" s="77" t="s">
        <v>46</v>
      </c>
      <c r="C213" s="92" t="str">
        <f>VLOOKUP($B213,Listas!$A$2:$B$5,2,FALSE)</f>
        <v>PerUno</v>
      </c>
      <c r="D213" s="77" t="s">
        <v>121</v>
      </c>
      <c r="E213" s="92" t="str">
        <f>VLOOKUP($D213,Listas!$E$2:$F$11,2,FALSE)</f>
        <v>ObjDos</v>
      </c>
      <c r="F213" s="193" t="s">
        <v>452</v>
      </c>
      <c r="G213" s="150" t="s">
        <v>886</v>
      </c>
      <c r="H213" s="126" t="s">
        <v>891</v>
      </c>
      <c r="I213" s="216" t="s">
        <v>454</v>
      </c>
      <c r="J213" s="126" t="s">
        <v>455</v>
      </c>
      <c r="K213" s="126" t="s">
        <v>892</v>
      </c>
      <c r="L213" s="126" t="s">
        <v>893</v>
      </c>
      <c r="M213" s="126" t="s">
        <v>877</v>
      </c>
      <c r="N213" s="127" t="s">
        <v>890</v>
      </c>
      <c r="O213" s="127" t="s">
        <v>878</v>
      </c>
      <c r="P213" s="128">
        <v>44682</v>
      </c>
      <c r="Q213" s="128">
        <v>44925</v>
      </c>
      <c r="R213" s="164"/>
      <c r="S213" s="57" t="s">
        <v>643</v>
      </c>
      <c r="T213" s="33">
        <v>50</v>
      </c>
      <c r="U213" s="33"/>
      <c r="V213" s="33"/>
      <c r="W213" s="33"/>
      <c r="X213" s="33"/>
      <c r="Y213" s="33" t="s">
        <v>58</v>
      </c>
      <c r="Z213" s="33"/>
      <c r="AA213" s="33"/>
      <c r="AB213" s="33"/>
      <c r="AC213" s="33"/>
      <c r="AD213" s="33"/>
      <c r="AE213" s="33" t="s">
        <v>58</v>
      </c>
      <c r="AF213" s="33" t="s">
        <v>58</v>
      </c>
      <c r="AG213" s="33"/>
      <c r="AH213" s="33" t="s">
        <v>461</v>
      </c>
      <c r="AI213" s="33"/>
      <c r="AJ213" s="33"/>
      <c r="AK213" s="33"/>
      <c r="AL213" s="33" t="s">
        <v>58</v>
      </c>
      <c r="AM213" s="33"/>
      <c r="AN213" s="57"/>
      <c r="AO213" s="57"/>
      <c r="AP213" s="57"/>
      <c r="AQ213" s="57"/>
      <c r="AR213" s="57"/>
      <c r="AS213" s="57"/>
      <c r="AT213" s="57"/>
      <c r="AU213" s="57"/>
      <c r="AV213" s="57"/>
      <c r="AW213" s="57"/>
      <c r="AX213" s="57"/>
      <c r="AY213" s="57"/>
      <c r="AZ213" s="57"/>
      <c r="BA213" s="57" t="s">
        <v>49</v>
      </c>
      <c r="BB213" s="81" t="str">
        <f>VLOOKUP($BA213,Listas!$L$2:$M$8,2,FALSE)</f>
        <v>NA</v>
      </c>
      <c r="BC213" s="34" t="s">
        <v>49</v>
      </c>
      <c r="BD213" s="57" t="s">
        <v>49</v>
      </c>
      <c r="BE213" s="57" t="s">
        <v>455</v>
      </c>
      <c r="BF213" s="57" t="str">
        <f>VLOOKUP($BE213,Listas!$AA$1:$AB$10,2,FALSE)</f>
        <v>OAPCR</v>
      </c>
      <c r="BG213" s="57" t="s">
        <v>466</v>
      </c>
    </row>
    <row r="214" spans="1:79" s="95" customFormat="1" ht="83.65" customHeight="1">
      <c r="A214" s="120"/>
      <c r="B214" s="77" t="s">
        <v>46</v>
      </c>
      <c r="C214" s="92" t="str">
        <f>VLOOKUP($B214,Listas!$A$2:$B$5,2,FALSE)</f>
        <v>PerUno</v>
      </c>
      <c r="D214" s="77" t="s">
        <v>121</v>
      </c>
      <c r="E214" s="92" t="str">
        <f>VLOOKUP($D214,Listas!$E$2:$F$11,2,FALSE)</f>
        <v>ObjDos</v>
      </c>
      <c r="F214" s="159" t="s">
        <v>452</v>
      </c>
      <c r="G214" s="238" t="s">
        <v>886</v>
      </c>
      <c r="H214" s="126" t="s">
        <v>891</v>
      </c>
      <c r="I214" s="216" t="s">
        <v>454</v>
      </c>
      <c r="J214" s="126" t="s">
        <v>455</v>
      </c>
      <c r="K214" s="126" t="s">
        <v>879</v>
      </c>
      <c r="L214" s="126" t="s">
        <v>880</v>
      </c>
      <c r="M214" s="126" t="s">
        <v>881</v>
      </c>
      <c r="N214" s="127" t="s">
        <v>890</v>
      </c>
      <c r="O214" s="127"/>
      <c r="P214" s="128">
        <v>44682</v>
      </c>
      <c r="Q214" s="128">
        <v>44925</v>
      </c>
      <c r="R214" s="164"/>
      <c r="S214" s="57" t="s">
        <v>882</v>
      </c>
      <c r="T214" s="33">
        <v>50</v>
      </c>
      <c r="U214" s="33"/>
      <c r="V214" s="33"/>
      <c r="W214" s="33"/>
      <c r="X214" s="33"/>
      <c r="Y214" s="33" t="s">
        <v>58</v>
      </c>
      <c r="Z214" s="33"/>
      <c r="AA214" s="33"/>
      <c r="AB214" s="33"/>
      <c r="AC214" s="33"/>
      <c r="AD214" s="33"/>
      <c r="AE214" s="33" t="s">
        <v>58</v>
      </c>
      <c r="AF214" s="33" t="s">
        <v>58</v>
      </c>
      <c r="AG214" s="33"/>
      <c r="AH214" s="33" t="s">
        <v>461</v>
      </c>
      <c r="AI214" s="33"/>
      <c r="AJ214" s="33"/>
      <c r="AK214" s="33"/>
      <c r="AL214" s="33" t="s">
        <v>58</v>
      </c>
      <c r="AM214" s="33"/>
      <c r="AN214" s="57"/>
      <c r="AO214" s="57"/>
      <c r="AP214" s="57"/>
      <c r="AQ214" s="57"/>
      <c r="AR214" s="57"/>
      <c r="AS214" s="57"/>
      <c r="AT214" s="57"/>
      <c r="AU214" s="57"/>
      <c r="AV214" s="57"/>
      <c r="AW214" s="57"/>
      <c r="AX214" s="57"/>
      <c r="AY214" s="57"/>
      <c r="AZ214" s="57"/>
      <c r="BA214" s="57" t="s">
        <v>49</v>
      </c>
      <c r="BB214" s="81" t="str">
        <f>VLOOKUP($BA214,Listas!$L$2:$M$8,2,FALSE)</f>
        <v>NA</v>
      </c>
      <c r="BC214" s="34" t="s">
        <v>49</v>
      </c>
      <c r="BD214" s="57" t="s">
        <v>49</v>
      </c>
      <c r="BE214" s="57" t="s">
        <v>455</v>
      </c>
      <c r="BF214" s="57" t="str">
        <f>VLOOKUP($BE214,Listas!$AA$1:$AB$10,2,FALSE)</f>
        <v>OAPCR</v>
      </c>
      <c r="BG214" s="57" t="s">
        <v>466</v>
      </c>
    </row>
    <row r="215" spans="1:79" s="95" customFormat="1" ht="83.65" customHeight="1">
      <c r="A215" s="91"/>
      <c r="B215" s="65" t="s">
        <v>46</v>
      </c>
      <c r="C215" s="108" t="str">
        <f>VLOOKUP($B215,Listas!$A$2:$B$5,2,FALSE)</f>
        <v>PerUno</v>
      </c>
      <c r="D215" s="65" t="s">
        <v>121</v>
      </c>
      <c r="E215" s="108" t="str">
        <f>VLOOKUP($D215,Listas!$E$2:$F$11,2,FALSE)</f>
        <v>ObjDos</v>
      </c>
      <c r="F215" s="137" t="s">
        <v>452</v>
      </c>
      <c r="G215" s="137" t="s">
        <v>886</v>
      </c>
      <c r="H215" s="150" t="s">
        <v>894</v>
      </c>
      <c r="I215" s="216" t="s">
        <v>454</v>
      </c>
      <c r="J215" s="126" t="s">
        <v>455</v>
      </c>
      <c r="K215" s="126" t="s">
        <v>884</v>
      </c>
      <c r="L215" s="126" t="s">
        <v>884</v>
      </c>
      <c r="M215" s="126" t="s">
        <v>885</v>
      </c>
      <c r="N215" s="127" t="s">
        <v>890</v>
      </c>
      <c r="O215" s="127"/>
      <c r="P215" s="128">
        <v>44576</v>
      </c>
      <c r="Q215" s="128">
        <v>44925</v>
      </c>
      <c r="R215" s="164">
        <v>129629000</v>
      </c>
      <c r="S215" s="57"/>
      <c r="T215" s="33">
        <v>100</v>
      </c>
      <c r="U215" s="33"/>
      <c r="V215" s="33"/>
      <c r="W215" s="33"/>
      <c r="X215" s="33"/>
      <c r="Y215" s="33" t="s">
        <v>58</v>
      </c>
      <c r="Z215" s="33"/>
      <c r="AA215" s="33"/>
      <c r="AB215" s="33"/>
      <c r="AC215" s="33"/>
      <c r="AD215" s="33"/>
      <c r="AE215" s="33" t="s">
        <v>58</v>
      </c>
      <c r="AF215" s="33" t="s">
        <v>58</v>
      </c>
      <c r="AG215" s="33"/>
      <c r="AH215" s="33" t="s">
        <v>461</v>
      </c>
      <c r="AI215" s="33"/>
      <c r="AJ215" s="33"/>
      <c r="AK215" s="33"/>
      <c r="AL215" s="33"/>
      <c r="AM215" s="33"/>
      <c r="AN215" s="57"/>
      <c r="AO215" s="30" t="s">
        <v>58</v>
      </c>
      <c r="AP215" s="57"/>
      <c r="AQ215" s="57"/>
      <c r="AR215" s="57"/>
      <c r="AS215" s="57"/>
      <c r="AT215" s="57"/>
      <c r="AU215" s="57"/>
      <c r="AV215" s="57"/>
      <c r="AW215" s="57"/>
      <c r="AX215" s="57"/>
      <c r="AY215" s="57"/>
      <c r="AZ215" s="57"/>
      <c r="BA215" s="57" t="s">
        <v>49</v>
      </c>
      <c r="BB215" s="81" t="str">
        <f>VLOOKUP($BA215,Listas!$L$2:$M$8,2,FALSE)</f>
        <v>NA</v>
      </c>
      <c r="BC215" s="34" t="s">
        <v>49</v>
      </c>
      <c r="BD215" s="57" t="s">
        <v>49</v>
      </c>
      <c r="BE215" s="57" t="s">
        <v>455</v>
      </c>
      <c r="BF215" s="57" t="str">
        <f>VLOOKUP($BE215,Listas!$AA$1:$AB$10,2,FALSE)</f>
        <v>OAPCR</v>
      </c>
      <c r="BG215" s="57" t="s">
        <v>466</v>
      </c>
    </row>
    <row r="216" spans="1:79" s="109" customFormat="1" ht="117.75" customHeight="1">
      <c r="A216" s="95"/>
      <c r="B216" s="77" t="s">
        <v>310</v>
      </c>
      <c r="C216" s="92" t="str">
        <f>VLOOKUP($B216,Listas!$A$2:$B$5,2,FALSE)</f>
        <v>PerDos</v>
      </c>
      <c r="D216" s="77" t="s">
        <v>560</v>
      </c>
      <c r="E216" s="92" t="str">
        <f>VLOOKUP($D216,Listas!$E$2:$F$11,2,FALSE)</f>
        <v>ObjSeis</v>
      </c>
      <c r="F216" s="159" t="s">
        <v>561</v>
      </c>
      <c r="G216" s="138" t="s">
        <v>49</v>
      </c>
      <c r="H216" s="137" t="s">
        <v>895</v>
      </c>
      <c r="I216" s="216" t="s">
        <v>621</v>
      </c>
      <c r="J216" s="229" t="s">
        <v>622</v>
      </c>
      <c r="K216" s="177" t="s">
        <v>896</v>
      </c>
      <c r="L216" s="177" t="s">
        <v>897</v>
      </c>
      <c r="M216" s="177" t="s">
        <v>898</v>
      </c>
      <c r="N216" s="127" t="s">
        <v>657</v>
      </c>
      <c r="O216" s="198"/>
      <c r="P216" s="191">
        <v>44593</v>
      </c>
      <c r="Q216" s="191">
        <v>44772</v>
      </c>
      <c r="R216" s="101">
        <v>0</v>
      </c>
      <c r="S216" s="65" t="s">
        <v>628</v>
      </c>
      <c r="T216" s="62">
        <v>100</v>
      </c>
      <c r="U216" s="62"/>
      <c r="V216" s="62"/>
      <c r="W216" s="62"/>
      <c r="X216" s="62"/>
      <c r="Y216" s="62"/>
      <c r="Z216" s="62" t="s">
        <v>58</v>
      </c>
      <c r="AA216" s="62"/>
      <c r="AB216" s="62"/>
      <c r="AC216" s="62"/>
      <c r="AD216" s="62"/>
      <c r="AE216" s="62"/>
      <c r="AF216" s="62"/>
      <c r="AG216" s="62"/>
      <c r="AH216" s="62" t="s">
        <v>58</v>
      </c>
      <c r="AI216" s="62"/>
      <c r="AJ216" s="62"/>
      <c r="AK216" s="34"/>
      <c r="AL216" s="34"/>
      <c r="AM216" s="34"/>
      <c r="AN216" s="62"/>
      <c r="AO216" s="62"/>
      <c r="AP216" s="62"/>
      <c r="AQ216" s="62"/>
      <c r="AR216" s="62"/>
      <c r="AS216" s="62"/>
      <c r="AT216" s="62"/>
      <c r="AU216" s="62"/>
      <c r="AV216" s="62"/>
      <c r="AW216" s="62"/>
      <c r="AX216" s="62"/>
      <c r="AY216" s="65"/>
      <c r="AZ216" s="65"/>
      <c r="BA216" s="65" t="s">
        <v>49</v>
      </c>
      <c r="BB216" s="108" t="s">
        <v>740</v>
      </c>
      <c r="BC216" s="65" t="s">
        <v>49</v>
      </c>
      <c r="BD216" s="65" t="s">
        <v>49</v>
      </c>
      <c r="BE216" s="57" t="s">
        <v>622</v>
      </c>
      <c r="BF216" s="57" t="str">
        <f>VLOOKUP($BE216,[1]Listas!$AA$1:$AB$10,2,FALSE)</f>
        <v>DOP</v>
      </c>
      <c r="BG216" s="57" t="s">
        <v>568</v>
      </c>
      <c r="BH216" s="95"/>
      <c r="BI216" s="95"/>
      <c r="BJ216" s="95"/>
      <c r="BK216" s="95"/>
      <c r="BL216" s="95"/>
      <c r="BM216" s="95"/>
      <c r="BN216" s="95"/>
      <c r="BO216" s="95"/>
      <c r="BP216" s="95"/>
      <c r="BQ216" s="95"/>
      <c r="BR216" s="95"/>
      <c r="BS216" s="95"/>
      <c r="BT216" s="95"/>
      <c r="BU216" s="95"/>
      <c r="BV216" s="95"/>
      <c r="BW216" s="95"/>
      <c r="BX216" s="95"/>
      <c r="BY216" s="95"/>
      <c r="BZ216" s="95"/>
      <c r="CA216" s="95"/>
    </row>
    <row r="217" spans="1:79" s="54" customFormat="1" ht="83.45" customHeight="1">
      <c r="A217" s="35"/>
      <c r="B217" s="25" t="s">
        <v>46</v>
      </c>
      <c r="C217" s="26" t="str">
        <f>VLOOKUP($B217,[6]Listas!$A$2:$B$5,2,FALSE)</f>
        <v>PerUno</v>
      </c>
      <c r="D217" s="25" t="s">
        <v>899</v>
      </c>
      <c r="E217" s="26" t="str">
        <f>VLOOKUP($D217,[6]Listas!$E$2:$F$11,2,FALSE)</f>
        <v>ObjTres</v>
      </c>
      <c r="F217" s="130" t="s">
        <v>255</v>
      </c>
      <c r="G217" s="165" t="s">
        <v>773</v>
      </c>
      <c r="H217" s="169" t="s">
        <v>900</v>
      </c>
      <c r="I217" s="165" t="s">
        <v>901</v>
      </c>
      <c r="J217" s="165" t="s">
        <v>902</v>
      </c>
      <c r="K217" s="165" t="s">
        <v>903</v>
      </c>
      <c r="L217" s="130" t="s">
        <v>904</v>
      </c>
      <c r="M217" s="130" t="s">
        <v>905</v>
      </c>
      <c r="N217" s="165" t="s">
        <v>906</v>
      </c>
      <c r="O217" s="165"/>
      <c r="P217" s="199">
        <v>44576</v>
      </c>
      <c r="Q217" s="199">
        <v>44607</v>
      </c>
      <c r="R217" s="29"/>
      <c r="S217" s="27"/>
      <c r="T217" s="30">
        <v>10</v>
      </c>
      <c r="U217" s="31"/>
      <c r="V217" s="32"/>
      <c r="W217" s="32"/>
      <c r="X217" s="32"/>
      <c r="Y217" s="32"/>
      <c r="Z217" s="33" t="s">
        <v>58</v>
      </c>
      <c r="AA217" s="32"/>
      <c r="AB217" s="32"/>
      <c r="AC217" s="32"/>
      <c r="AD217" s="32"/>
      <c r="AE217" s="32" t="s">
        <v>58</v>
      </c>
      <c r="AF217" s="32"/>
      <c r="AG217" s="32"/>
      <c r="AH217" s="32"/>
      <c r="AI217" s="32"/>
      <c r="AJ217" s="32"/>
      <c r="AK217" s="34"/>
      <c r="AL217" s="34"/>
      <c r="AM217" s="34"/>
      <c r="AN217" s="32"/>
      <c r="AO217" s="32"/>
      <c r="AP217" s="32"/>
      <c r="AQ217" s="32"/>
      <c r="AR217" s="32"/>
      <c r="AS217" s="32"/>
      <c r="AT217" s="32"/>
      <c r="AU217" s="32"/>
      <c r="AV217" s="32"/>
      <c r="AW217" s="32" t="s">
        <v>58</v>
      </c>
      <c r="AX217" s="32"/>
      <c r="AY217" s="34"/>
      <c r="AZ217" s="34"/>
      <c r="BA217" s="34" t="s">
        <v>49</v>
      </c>
      <c r="BB217" s="55" t="str">
        <f>VLOOKUP($BA217,[6]Listas!$L$2:$M$8,2,FALSE)</f>
        <v>NA</v>
      </c>
      <c r="BC217" s="34" t="s">
        <v>49</v>
      </c>
      <c r="BD217" s="34" t="s">
        <v>49</v>
      </c>
      <c r="BE217" s="34" t="s">
        <v>902</v>
      </c>
      <c r="BF217" s="34" t="str">
        <f>VLOOKUP($BE217,[6]Listas!$AA$1:$AB$10,2,FALSE)</f>
        <v>DGTIC</v>
      </c>
      <c r="BG217" s="34" t="s">
        <v>907</v>
      </c>
      <c r="BH217" s="39"/>
      <c r="BI217" s="39"/>
      <c r="BJ217" s="39"/>
      <c r="BK217" s="39"/>
      <c r="BL217" s="39"/>
      <c r="BM217" s="39"/>
      <c r="BN217" s="39"/>
      <c r="BO217" s="39"/>
      <c r="BP217" s="39"/>
      <c r="BQ217" s="39"/>
      <c r="BR217" s="39"/>
      <c r="BS217" s="39"/>
      <c r="BT217" s="39"/>
      <c r="BU217" s="39"/>
      <c r="BV217" s="39"/>
      <c r="BW217" s="39"/>
      <c r="BX217" s="39"/>
      <c r="BY217" s="39"/>
      <c r="BZ217" s="39"/>
      <c r="CA217" s="39"/>
    </row>
    <row r="218" spans="1:79" s="54" customFormat="1" ht="83.45" customHeight="1">
      <c r="A218" s="35"/>
      <c r="B218" s="25" t="s">
        <v>46</v>
      </c>
      <c r="C218" s="26" t="str">
        <f>VLOOKUP($B218,[6]Listas!$A$2:$B$5,2,FALSE)</f>
        <v>PerUno</v>
      </c>
      <c r="D218" s="25" t="s">
        <v>899</v>
      </c>
      <c r="E218" s="26" t="str">
        <f>VLOOKUP($D218,[6]Listas!$E$2:$F$11,2,FALSE)</f>
        <v>ObjTres</v>
      </c>
      <c r="F218" s="130" t="s">
        <v>255</v>
      </c>
      <c r="G218" s="165" t="s">
        <v>773</v>
      </c>
      <c r="H218" s="169" t="s">
        <v>900</v>
      </c>
      <c r="I218" s="165" t="s">
        <v>901</v>
      </c>
      <c r="J218" s="165" t="s">
        <v>902</v>
      </c>
      <c r="K218" s="130" t="s">
        <v>908</v>
      </c>
      <c r="L218" s="130" t="s">
        <v>908</v>
      </c>
      <c r="M218" s="130" t="s">
        <v>909</v>
      </c>
      <c r="N218" s="165" t="s">
        <v>906</v>
      </c>
      <c r="O218" s="165"/>
      <c r="P218" s="199">
        <v>44593</v>
      </c>
      <c r="Q218" s="199">
        <v>44620</v>
      </c>
      <c r="R218" s="29"/>
      <c r="S218" s="27"/>
      <c r="T218" s="30">
        <v>10</v>
      </c>
      <c r="U218" s="31"/>
      <c r="V218" s="32"/>
      <c r="W218" s="32"/>
      <c r="X218" s="32"/>
      <c r="Y218" s="32"/>
      <c r="Z218" s="33" t="s">
        <v>58</v>
      </c>
      <c r="AA218" s="32"/>
      <c r="AB218" s="32"/>
      <c r="AC218" s="32"/>
      <c r="AD218" s="32"/>
      <c r="AE218" s="32" t="s">
        <v>58</v>
      </c>
      <c r="AF218" s="32"/>
      <c r="AG218" s="32"/>
      <c r="AH218" s="32"/>
      <c r="AI218" s="32"/>
      <c r="AJ218" s="32"/>
      <c r="AK218" s="34"/>
      <c r="AL218" s="34"/>
      <c r="AM218" s="34"/>
      <c r="AN218" s="32"/>
      <c r="AO218" s="32"/>
      <c r="AP218" s="32"/>
      <c r="AQ218" s="32"/>
      <c r="AR218" s="32"/>
      <c r="AS218" s="32"/>
      <c r="AT218" s="32"/>
      <c r="AU218" s="32"/>
      <c r="AV218" s="32"/>
      <c r="AW218" s="32" t="s">
        <v>58</v>
      </c>
      <c r="AX218" s="32"/>
      <c r="AY218" s="34"/>
      <c r="AZ218" s="34"/>
      <c r="BA218" s="34" t="s">
        <v>49</v>
      </c>
      <c r="BB218" s="55" t="str">
        <f>VLOOKUP($BA218,[6]Listas!$L$2:$M$8,2,FALSE)</f>
        <v>NA</v>
      </c>
      <c r="BC218" s="34" t="s">
        <v>49</v>
      </c>
      <c r="BD218" s="34" t="s">
        <v>49</v>
      </c>
      <c r="BE218" s="34" t="s">
        <v>902</v>
      </c>
      <c r="BF218" s="34" t="str">
        <f>VLOOKUP($BE218,[6]Listas!$AA$1:$AB$10,2,FALSE)</f>
        <v>DGTIC</v>
      </c>
      <c r="BG218" s="34" t="s">
        <v>907</v>
      </c>
      <c r="BH218" s="39"/>
      <c r="BI218" s="39"/>
      <c r="BJ218" s="39"/>
      <c r="BK218" s="39"/>
      <c r="BL218" s="39"/>
      <c r="BM218" s="39"/>
      <c r="BN218" s="39"/>
      <c r="BO218" s="39"/>
      <c r="BP218" s="39"/>
      <c r="BQ218" s="39"/>
      <c r="BR218" s="39"/>
      <c r="BS218" s="39"/>
      <c r="BT218" s="39"/>
      <c r="BU218" s="39"/>
      <c r="BV218" s="39"/>
      <c r="BW218" s="39"/>
      <c r="BX218" s="39"/>
      <c r="BY218" s="39"/>
      <c r="BZ218" s="39"/>
      <c r="CA218" s="39"/>
    </row>
    <row r="219" spans="1:79" s="54" customFormat="1" ht="83.45" customHeight="1">
      <c r="A219" s="35"/>
      <c r="B219" s="25" t="s">
        <v>46</v>
      </c>
      <c r="C219" s="26" t="str">
        <f>VLOOKUP($B219,[6]Listas!$A$2:$B$5,2,FALSE)</f>
        <v>PerUno</v>
      </c>
      <c r="D219" s="25" t="s">
        <v>899</v>
      </c>
      <c r="E219" s="26" t="str">
        <f>VLOOKUP($D219,[6]Listas!$E$2:$F$11,2,FALSE)</f>
        <v>ObjTres</v>
      </c>
      <c r="F219" s="130" t="s">
        <v>255</v>
      </c>
      <c r="G219" s="165" t="s">
        <v>773</v>
      </c>
      <c r="H219" s="169" t="s">
        <v>900</v>
      </c>
      <c r="I219" s="165" t="s">
        <v>901</v>
      </c>
      <c r="J219" s="165" t="s">
        <v>902</v>
      </c>
      <c r="K219" s="130" t="s">
        <v>910</v>
      </c>
      <c r="L219" s="130" t="s">
        <v>911</v>
      </c>
      <c r="M219" s="130" t="s">
        <v>912</v>
      </c>
      <c r="N219" s="165" t="s">
        <v>906</v>
      </c>
      <c r="O219" s="165"/>
      <c r="P219" s="199">
        <v>44621</v>
      </c>
      <c r="Q219" s="199">
        <v>44712</v>
      </c>
      <c r="R219" s="29"/>
      <c r="S219" s="27"/>
      <c r="T219" s="30">
        <v>20</v>
      </c>
      <c r="U219" s="31"/>
      <c r="V219" s="32"/>
      <c r="W219" s="32"/>
      <c r="X219" s="32"/>
      <c r="Y219" s="32"/>
      <c r="Z219" s="33" t="s">
        <v>58</v>
      </c>
      <c r="AA219" s="32"/>
      <c r="AB219" s="32"/>
      <c r="AC219" s="32"/>
      <c r="AD219" s="32"/>
      <c r="AE219" s="32" t="s">
        <v>58</v>
      </c>
      <c r="AF219" s="32"/>
      <c r="AG219" s="32"/>
      <c r="AH219" s="32"/>
      <c r="AI219" s="32"/>
      <c r="AJ219" s="32"/>
      <c r="AK219" s="34"/>
      <c r="AL219" s="34"/>
      <c r="AM219" s="34"/>
      <c r="AN219" s="32"/>
      <c r="AO219" s="32"/>
      <c r="AP219" s="32"/>
      <c r="AQ219" s="32"/>
      <c r="AR219" s="32"/>
      <c r="AS219" s="32"/>
      <c r="AT219" s="32"/>
      <c r="AU219" s="32"/>
      <c r="AV219" s="32"/>
      <c r="AW219" s="32" t="s">
        <v>58</v>
      </c>
      <c r="AX219" s="32"/>
      <c r="AY219" s="34"/>
      <c r="AZ219" s="34"/>
      <c r="BA219" s="34" t="s">
        <v>49</v>
      </c>
      <c r="BB219" s="55" t="str">
        <f>VLOOKUP($BA219,[6]Listas!$L$2:$M$8,2,FALSE)</f>
        <v>NA</v>
      </c>
      <c r="BC219" s="34" t="s">
        <v>49</v>
      </c>
      <c r="BD219" s="34" t="s">
        <v>49</v>
      </c>
      <c r="BE219" s="34" t="s">
        <v>902</v>
      </c>
      <c r="BF219" s="34" t="str">
        <f>VLOOKUP($BE219,[6]Listas!$AA$1:$AB$10,2,FALSE)</f>
        <v>DGTIC</v>
      </c>
      <c r="BG219" s="34" t="s">
        <v>907</v>
      </c>
      <c r="BH219" s="39"/>
      <c r="BI219" s="39"/>
      <c r="BJ219" s="39"/>
      <c r="BK219" s="39"/>
      <c r="BL219" s="39"/>
      <c r="BM219" s="39"/>
      <c r="BN219" s="39"/>
      <c r="BO219" s="39"/>
      <c r="BP219" s="39"/>
      <c r="BQ219" s="39"/>
      <c r="BR219" s="39"/>
      <c r="BS219" s="39"/>
      <c r="BT219" s="39"/>
      <c r="BU219" s="39"/>
      <c r="BV219" s="39"/>
      <c r="BW219" s="39"/>
      <c r="BX219" s="39"/>
      <c r="BY219" s="39"/>
      <c r="BZ219" s="39"/>
      <c r="CA219" s="39"/>
    </row>
    <row r="220" spans="1:79" s="54" customFormat="1" ht="83.45" customHeight="1">
      <c r="A220" s="35"/>
      <c r="B220" s="25" t="s">
        <v>46</v>
      </c>
      <c r="C220" s="26" t="str">
        <f>VLOOKUP($B220,[6]Listas!$A$2:$B$5,2,FALSE)</f>
        <v>PerUno</v>
      </c>
      <c r="D220" s="25" t="s">
        <v>899</v>
      </c>
      <c r="E220" s="26" t="str">
        <f>VLOOKUP($D220,[6]Listas!$E$2:$F$11,2,FALSE)</f>
        <v>ObjTres</v>
      </c>
      <c r="F220" s="130" t="s">
        <v>255</v>
      </c>
      <c r="G220" s="165" t="s">
        <v>773</v>
      </c>
      <c r="H220" s="169" t="s">
        <v>900</v>
      </c>
      <c r="I220" s="165" t="s">
        <v>901</v>
      </c>
      <c r="J220" s="165" t="s">
        <v>902</v>
      </c>
      <c r="K220" s="130" t="s">
        <v>913</v>
      </c>
      <c r="L220" s="130" t="s">
        <v>913</v>
      </c>
      <c r="M220" s="130" t="s">
        <v>914</v>
      </c>
      <c r="N220" s="165" t="s">
        <v>906</v>
      </c>
      <c r="O220" s="165"/>
      <c r="P220" s="199">
        <v>44713</v>
      </c>
      <c r="Q220" s="199">
        <v>44773</v>
      </c>
      <c r="R220" s="29">
        <v>5079000000</v>
      </c>
      <c r="S220" s="27" t="s">
        <v>915</v>
      </c>
      <c r="T220" s="30">
        <v>50</v>
      </c>
      <c r="U220" s="31"/>
      <c r="V220" s="32"/>
      <c r="W220" s="32"/>
      <c r="X220" s="32"/>
      <c r="Y220" s="32"/>
      <c r="Z220" s="33" t="s">
        <v>58</v>
      </c>
      <c r="AA220" s="32"/>
      <c r="AB220" s="32"/>
      <c r="AC220" s="32"/>
      <c r="AD220" s="32"/>
      <c r="AE220" s="32" t="s">
        <v>58</v>
      </c>
      <c r="AF220" s="32"/>
      <c r="AG220" s="32"/>
      <c r="AH220" s="32"/>
      <c r="AI220" s="32"/>
      <c r="AJ220" s="32"/>
      <c r="AK220" s="34"/>
      <c r="AL220" s="34"/>
      <c r="AM220" s="34"/>
      <c r="AN220" s="32"/>
      <c r="AO220" s="30" t="s">
        <v>58</v>
      </c>
      <c r="AP220" s="32"/>
      <c r="AQ220" s="32"/>
      <c r="AR220" s="32"/>
      <c r="AS220" s="32"/>
      <c r="AT220" s="32"/>
      <c r="AU220" s="32"/>
      <c r="AV220" s="32"/>
      <c r="AW220" s="32" t="s">
        <v>58</v>
      </c>
      <c r="AX220" s="32"/>
      <c r="AY220" s="34"/>
      <c r="AZ220" s="34"/>
      <c r="BA220" s="34" t="s">
        <v>49</v>
      </c>
      <c r="BB220" s="55" t="str">
        <f>VLOOKUP($BA220,[6]Listas!$L$2:$M$8,2,FALSE)</f>
        <v>NA</v>
      </c>
      <c r="BC220" s="34" t="s">
        <v>49</v>
      </c>
      <c r="BD220" s="34" t="s">
        <v>49</v>
      </c>
      <c r="BE220" s="34" t="s">
        <v>902</v>
      </c>
      <c r="BF220" s="34" t="str">
        <f>VLOOKUP($BE220,[6]Listas!$AA$1:$AB$10,2,FALSE)</f>
        <v>DGTIC</v>
      </c>
      <c r="BG220" s="34" t="s">
        <v>907</v>
      </c>
      <c r="BH220" s="39"/>
      <c r="BI220" s="39"/>
      <c r="BJ220" s="39"/>
      <c r="BK220" s="39"/>
      <c r="BL220" s="39"/>
      <c r="BM220" s="39"/>
      <c r="BN220" s="39"/>
      <c r="BO220" s="39"/>
      <c r="BP220" s="39"/>
      <c r="BQ220" s="39"/>
      <c r="BR220" s="39"/>
      <c r="BS220" s="39"/>
      <c r="BT220" s="39"/>
      <c r="BU220" s="39"/>
      <c r="BV220" s="39"/>
      <c r="BW220" s="39"/>
      <c r="BX220" s="39"/>
      <c r="BY220" s="39"/>
      <c r="BZ220" s="39"/>
      <c r="CA220" s="39"/>
    </row>
    <row r="221" spans="1:79" s="54" customFormat="1" ht="83.45" customHeight="1">
      <c r="A221" s="35"/>
      <c r="B221" s="25" t="s">
        <v>46</v>
      </c>
      <c r="C221" s="26" t="str">
        <f>VLOOKUP($B221,[6]Listas!$A$2:$B$5,2,FALSE)</f>
        <v>PerUno</v>
      </c>
      <c r="D221" s="25" t="s">
        <v>899</v>
      </c>
      <c r="E221" s="26" t="str">
        <f>VLOOKUP($D221,[6]Listas!$E$2:$F$11,2,FALSE)</f>
        <v>ObjTres</v>
      </c>
      <c r="F221" s="130" t="s">
        <v>255</v>
      </c>
      <c r="G221" s="165" t="s">
        <v>773</v>
      </c>
      <c r="H221" s="169" t="s">
        <v>900</v>
      </c>
      <c r="I221" s="165" t="s">
        <v>901</v>
      </c>
      <c r="J221" s="165" t="s">
        <v>902</v>
      </c>
      <c r="K221" s="130" t="s">
        <v>916</v>
      </c>
      <c r="L221" s="130" t="s">
        <v>917</v>
      </c>
      <c r="M221" s="130" t="s">
        <v>918</v>
      </c>
      <c r="N221" s="165" t="s">
        <v>906</v>
      </c>
      <c r="O221" s="165"/>
      <c r="P221" s="199">
        <v>44774</v>
      </c>
      <c r="Q221" s="199">
        <v>44834</v>
      </c>
      <c r="R221" s="29"/>
      <c r="S221" s="27"/>
      <c r="T221" s="30">
        <v>10</v>
      </c>
      <c r="U221" s="31"/>
      <c r="V221" s="32"/>
      <c r="W221" s="32"/>
      <c r="X221" s="32"/>
      <c r="Y221" s="32"/>
      <c r="Z221" s="33" t="s">
        <v>58</v>
      </c>
      <c r="AA221" s="32"/>
      <c r="AB221" s="32"/>
      <c r="AC221" s="32"/>
      <c r="AD221" s="32"/>
      <c r="AE221" s="32" t="s">
        <v>58</v>
      </c>
      <c r="AF221" s="32"/>
      <c r="AG221" s="32"/>
      <c r="AH221" s="32"/>
      <c r="AI221" s="32"/>
      <c r="AJ221" s="32"/>
      <c r="AK221" s="34"/>
      <c r="AL221" s="34"/>
      <c r="AM221" s="34"/>
      <c r="AN221" s="32"/>
      <c r="AO221" s="32"/>
      <c r="AP221" s="32"/>
      <c r="AQ221" s="32"/>
      <c r="AR221" s="32"/>
      <c r="AS221" s="32"/>
      <c r="AT221" s="32"/>
      <c r="AU221" s="32"/>
      <c r="AV221" s="32"/>
      <c r="AW221" s="32" t="s">
        <v>58</v>
      </c>
      <c r="AX221" s="32"/>
      <c r="AY221" s="34"/>
      <c r="AZ221" s="34"/>
      <c r="BA221" s="34" t="s">
        <v>49</v>
      </c>
      <c r="BB221" s="55" t="str">
        <f>VLOOKUP($BA221,[6]Listas!$L$2:$M$8,2,FALSE)</f>
        <v>NA</v>
      </c>
      <c r="BC221" s="34" t="s">
        <v>49</v>
      </c>
      <c r="BD221" s="34" t="s">
        <v>49</v>
      </c>
      <c r="BE221" s="34" t="s">
        <v>902</v>
      </c>
      <c r="BF221" s="34" t="str">
        <f>VLOOKUP($BE221,[6]Listas!$AA$1:$AB$10,2,FALSE)</f>
        <v>DGTIC</v>
      </c>
      <c r="BG221" s="34" t="s">
        <v>907</v>
      </c>
      <c r="BH221" s="39"/>
      <c r="BI221" s="39"/>
      <c r="BJ221" s="39"/>
      <c r="BK221" s="39"/>
      <c r="BL221" s="39"/>
      <c r="BM221" s="39"/>
      <c r="BN221" s="39"/>
      <c r="BO221" s="39"/>
      <c r="BP221" s="39"/>
      <c r="BQ221" s="39"/>
      <c r="BR221" s="39"/>
      <c r="BS221" s="39"/>
      <c r="BT221" s="39"/>
      <c r="BU221" s="39"/>
      <c r="BV221" s="39"/>
      <c r="BW221" s="39"/>
      <c r="BX221" s="39"/>
      <c r="BY221" s="39"/>
      <c r="BZ221" s="39"/>
      <c r="CA221" s="39"/>
    </row>
    <row r="222" spans="1:79" s="54" customFormat="1" ht="83.45" customHeight="1">
      <c r="A222" s="35"/>
      <c r="B222" s="25" t="s">
        <v>46</v>
      </c>
      <c r="C222" s="26" t="str">
        <f>VLOOKUP($B222,[6]Listas!$A$2:$B$5,2,FALSE)</f>
        <v>PerUno</v>
      </c>
      <c r="D222" s="25" t="s">
        <v>899</v>
      </c>
      <c r="E222" s="26" t="str">
        <f>VLOOKUP($D222,[6]Listas!$E$2:$F$11,2,FALSE)</f>
        <v>ObjTres</v>
      </c>
      <c r="F222" s="130" t="s">
        <v>255</v>
      </c>
      <c r="G222" s="165" t="s">
        <v>919</v>
      </c>
      <c r="H222" s="165" t="s">
        <v>920</v>
      </c>
      <c r="I222" s="165" t="s">
        <v>901</v>
      </c>
      <c r="J222" s="165" t="s">
        <v>902</v>
      </c>
      <c r="K222" s="200" t="s">
        <v>921</v>
      </c>
      <c r="L222" s="200" t="s">
        <v>922</v>
      </c>
      <c r="M222" s="130" t="s">
        <v>923</v>
      </c>
      <c r="N222" s="165" t="s">
        <v>924</v>
      </c>
      <c r="O222" s="130" t="s">
        <v>925</v>
      </c>
      <c r="P222" s="199">
        <v>44655</v>
      </c>
      <c r="Q222" s="199">
        <v>44680</v>
      </c>
      <c r="R222" s="29"/>
      <c r="S222" s="27"/>
      <c r="T222" s="30">
        <v>20</v>
      </c>
      <c r="U222" s="31"/>
      <c r="V222" s="32"/>
      <c r="W222" s="32"/>
      <c r="X222" s="32"/>
      <c r="Y222" s="32"/>
      <c r="Z222" s="33" t="s">
        <v>58</v>
      </c>
      <c r="AA222" s="32"/>
      <c r="AB222" s="32"/>
      <c r="AC222" s="32"/>
      <c r="AD222" s="32"/>
      <c r="AE222" s="32"/>
      <c r="AF222" s="32"/>
      <c r="AG222" s="32"/>
      <c r="AH222" s="32"/>
      <c r="AI222" s="32"/>
      <c r="AJ222" s="32"/>
      <c r="AK222" s="34"/>
      <c r="AL222" s="34"/>
      <c r="AM222" s="34"/>
      <c r="AN222" s="32"/>
      <c r="AO222" s="32"/>
      <c r="AP222" s="32"/>
      <c r="AQ222" s="32"/>
      <c r="AR222" s="32"/>
      <c r="AS222" s="32"/>
      <c r="AT222" s="32"/>
      <c r="AU222" s="32"/>
      <c r="AV222" s="32"/>
      <c r="AW222" s="32" t="s">
        <v>58</v>
      </c>
      <c r="AX222" s="32"/>
      <c r="AY222" s="34"/>
      <c r="AZ222" s="34"/>
      <c r="BA222" s="34" t="s">
        <v>49</v>
      </c>
      <c r="BB222" s="55" t="str">
        <f>VLOOKUP($BA222,[6]Listas!$L$2:$M$8,2,FALSE)</f>
        <v>NA</v>
      </c>
      <c r="BC222" s="34" t="s">
        <v>49</v>
      </c>
      <c r="BD222" s="34" t="s">
        <v>49</v>
      </c>
      <c r="BE222" s="34" t="s">
        <v>902</v>
      </c>
      <c r="BF222" s="34" t="str">
        <f>VLOOKUP($BE222,[6]Listas!$AA$1:$AB$10,2,FALSE)</f>
        <v>DGTIC</v>
      </c>
      <c r="BG222" s="34" t="s">
        <v>926</v>
      </c>
      <c r="BH222" s="39"/>
      <c r="BI222" s="39"/>
      <c r="BJ222" s="39"/>
      <c r="BK222" s="39"/>
      <c r="BL222" s="39"/>
      <c r="BM222" s="39"/>
      <c r="BN222" s="39"/>
      <c r="BO222" s="39"/>
      <c r="BP222" s="39"/>
      <c r="BQ222" s="39"/>
      <c r="BR222" s="39"/>
      <c r="BS222" s="39"/>
      <c r="BT222" s="39"/>
      <c r="BU222" s="39"/>
      <c r="BV222" s="39"/>
      <c r="BW222" s="39"/>
      <c r="BX222" s="39"/>
      <c r="BY222" s="39"/>
      <c r="BZ222" s="39"/>
      <c r="CA222" s="39"/>
    </row>
    <row r="223" spans="1:79" s="54" customFormat="1" ht="83.45" customHeight="1">
      <c r="A223" s="35"/>
      <c r="B223" s="25" t="s">
        <v>46</v>
      </c>
      <c r="C223" s="26" t="str">
        <f>VLOOKUP($B223,[6]Listas!$A$2:$B$5,2,FALSE)</f>
        <v>PerUno</v>
      </c>
      <c r="D223" s="25" t="s">
        <v>899</v>
      </c>
      <c r="E223" s="26" t="str">
        <f>VLOOKUP($D223,[6]Listas!$E$2:$F$11,2,FALSE)</f>
        <v>ObjTres</v>
      </c>
      <c r="F223" s="130" t="s">
        <v>255</v>
      </c>
      <c r="G223" s="165" t="s">
        <v>919</v>
      </c>
      <c r="H223" s="165" t="s">
        <v>920</v>
      </c>
      <c r="I223" s="165" t="s">
        <v>901</v>
      </c>
      <c r="J223" s="165" t="s">
        <v>902</v>
      </c>
      <c r="K223" s="200" t="s">
        <v>927</v>
      </c>
      <c r="L223" s="200" t="s">
        <v>928</v>
      </c>
      <c r="M223" s="130" t="s">
        <v>929</v>
      </c>
      <c r="N223" s="165" t="s">
        <v>924</v>
      </c>
      <c r="O223" s="130" t="s">
        <v>925</v>
      </c>
      <c r="P223" s="199">
        <v>44655</v>
      </c>
      <c r="Q223" s="199">
        <v>44715</v>
      </c>
      <c r="R223" s="29"/>
      <c r="S223" s="27"/>
      <c r="T223" s="30">
        <v>20</v>
      </c>
      <c r="U223" s="31"/>
      <c r="V223" s="32"/>
      <c r="W223" s="32"/>
      <c r="X223" s="32"/>
      <c r="Y223" s="32"/>
      <c r="Z223" s="33" t="s">
        <v>58</v>
      </c>
      <c r="AA223" s="32"/>
      <c r="AB223" s="32"/>
      <c r="AC223" s="32"/>
      <c r="AD223" s="32"/>
      <c r="AE223" s="32"/>
      <c r="AF223" s="32"/>
      <c r="AG223" s="32"/>
      <c r="AH223" s="32"/>
      <c r="AI223" s="32"/>
      <c r="AJ223" s="32"/>
      <c r="AK223" s="34"/>
      <c r="AL223" s="34"/>
      <c r="AM223" s="34"/>
      <c r="AN223" s="32"/>
      <c r="AO223" s="32"/>
      <c r="AP223" s="32"/>
      <c r="AQ223" s="32"/>
      <c r="AR223" s="32"/>
      <c r="AS223" s="32"/>
      <c r="AT223" s="32"/>
      <c r="AU223" s="32"/>
      <c r="AV223" s="32"/>
      <c r="AW223" s="32" t="s">
        <v>58</v>
      </c>
      <c r="AX223" s="32"/>
      <c r="AY223" s="34"/>
      <c r="AZ223" s="34"/>
      <c r="BA223" s="34" t="s">
        <v>49</v>
      </c>
      <c r="BB223" s="55" t="str">
        <f>VLOOKUP($BA223,[6]Listas!$L$2:$M$8,2,FALSE)</f>
        <v>NA</v>
      </c>
      <c r="BC223" s="34" t="s">
        <v>49</v>
      </c>
      <c r="BD223" s="34" t="s">
        <v>49</v>
      </c>
      <c r="BE223" s="34" t="s">
        <v>902</v>
      </c>
      <c r="BF223" s="34" t="str">
        <f>VLOOKUP($BE223,[6]Listas!$AA$1:$AB$10,2,FALSE)</f>
        <v>DGTIC</v>
      </c>
      <c r="BG223" s="34" t="s">
        <v>926</v>
      </c>
      <c r="BH223" s="39"/>
      <c r="BI223" s="39"/>
      <c r="BJ223" s="39"/>
      <c r="BK223" s="39"/>
      <c r="BL223" s="39"/>
      <c r="BM223" s="39"/>
      <c r="BN223" s="39"/>
      <c r="BO223" s="39"/>
      <c r="BP223" s="39"/>
      <c r="BQ223" s="39"/>
      <c r="BR223" s="39"/>
      <c r="BS223" s="39"/>
      <c r="BT223" s="39"/>
      <c r="BU223" s="39"/>
      <c r="BV223" s="39"/>
      <c r="BW223" s="39"/>
      <c r="BX223" s="39"/>
      <c r="BY223" s="39"/>
      <c r="BZ223" s="39"/>
      <c r="CA223" s="39"/>
    </row>
    <row r="224" spans="1:79" s="54" customFormat="1" ht="83.45" customHeight="1">
      <c r="A224" s="35"/>
      <c r="B224" s="25" t="s">
        <v>46</v>
      </c>
      <c r="C224" s="26" t="str">
        <f>VLOOKUP($B224,[6]Listas!$A$2:$B$5,2,FALSE)</f>
        <v>PerUno</v>
      </c>
      <c r="D224" s="25" t="s">
        <v>899</v>
      </c>
      <c r="E224" s="26" t="str">
        <f>VLOOKUP($D224,[6]Listas!$E$2:$F$11,2,FALSE)</f>
        <v>ObjTres</v>
      </c>
      <c r="F224" s="130" t="s">
        <v>255</v>
      </c>
      <c r="G224" s="165" t="s">
        <v>919</v>
      </c>
      <c r="H224" s="165" t="s">
        <v>920</v>
      </c>
      <c r="I224" s="165" t="s">
        <v>901</v>
      </c>
      <c r="J224" s="165" t="s">
        <v>902</v>
      </c>
      <c r="K224" s="130" t="s">
        <v>930</v>
      </c>
      <c r="L224" s="130" t="s">
        <v>931</v>
      </c>
      <c r="M224" s="130" t="s">
        <v>932</v>
      </c>
      <c r="N224" s="165" t="s">
        <v>924</v>
      </c>
      <c r="O224" s="130" t="s">
        <v>925</v>
      </c>
      <c r="P224" s="199">
        <v>44683</v>
      </c>
      <c r="Q224" s="199">
        <v>44712</v>
      </c>
      <c r="R224" s="29"/>
      <c r="S224" s="27"/>
      <c r="T224" s="30">
        <v>20</v>
      </c>
      <c r="U224" s="31"/>
      <c r="V224" s="32"/>
      <c r="W224" s="32"/>
      <c r="X224" s="32"/>
      <c r="Y224" s="32"/>
      <c r="Z224" s="33" t="s">
        <v>58</v>
      </c>
      <c r="AA224" s="32"/>
      <c r="AB224" s="32"/>
      <c r="AC224" s="32"/>
      <c r="AD224" s="32"/>
      <c r="AE224" s="32"/>
      <c r="AF224" s="32"/>
      <c r="AG224" s="32"/>
      <c r="AH224" s="32"/>
      <c r="AI224" s="32"/>
      <c r="AJ224" s="32"/>
      <c r="AK224" s="34"/>
      <c r="AL224" s="34"/>
      <c r="AM224" s="34"/>
      <c r="AN224" s="32"/>
      <c r="AO224" s="32"/>
      <c r="AP224" s="32"/>
      <c r="AQ224" s="32"/>
      <c r="AR224" s="32"/>
      <c r="AS224" s="32"/>
      <c r="AT224" s="32"/>
      <c r="AU224" s="32"/>
      <c r="AV224" s="32"/>
      <c r="AW224" s="32" t="s">
        <v>58</v>
      </c>
      <c r="AX224" s="32"/>
      <c r="AY224" s="34"/>
      <c r="AZ224" s="34"/>
      <c r="BA224" s="34" t="s">
        <v>49</v>
      </c>
      <c r="BB224" s="55" t="str">
        <f>VLOOKUP($BA224,[6]Listas!$L$2:$M$8,2,FALSE)</f>
        <v>NA</v>
      </c>
      <c r="BC224" s="34" t="s">
        <v>49</v>
      </c>
      <c r="BD224" s="34" t="s">
        <v>49</v>
      </c>
      <c r="BE224" s="34" t="s">
        <v>902</v>
      </c>
      <c r="BF224" s="34" t="str">
        <f>VLOOKUP($BE224,[6]Listas!$AA$1:$AB$10,2,FALSE)</f>
        <v>DGTIC</v>
      </c>
      <c r="BG224" s="34" t="s">
        <v>926</v>
      </c>
      <c r="BH224" s="39"/>
      <c r="BI224" s="39"/>
      <c r="BJ224" s="39"/>
      <c r="BK224" s="39"/>
      <c r="BL224" s="39"/>
      <c r="BM224" s="39"/>
      <c r="BN224" s="39"/>
      <c r="BO224" s="39"/>
      <c r="BP224" s="39"/>
      <c r="BQ224" s="39"/>
      <c r="BR224" s="39"/>
      <c r="BS224" s="39"/>
      <c r="BT224" s="39"/>
      <c r="BU224" s="39"/>
      <c r="BV224" s="39"/>
      <c r="BW224" s="39"/>
      <c r="BX224" s="39"/>
      <c r="BY224" s="39"/>
      <c r="BZ224" s="39"/>
      <c r="CA224" s="39"/>
    </row>
    <row r="225" spans="1:79" s="54" customFormat="1" ht="83.45" customHeight="1">
      <c r="A225" s="35"/>
      <c r="B225" s="25" t="s">
        <v>46</v>
      </c>
      <c r="C225" s="26" t="str">
        <f>VLOOKUP($B225,[6]Listas!$A$2:$B$5,2,FALSE)</f>
        <v>PerUno</v>
      </c>
      <c r="D225" s="25" t="s">
        <v>899</v>
      </c>
      <c r="E225" s="26" t="str">
        <f>VLOOKUP($D225,[6]Listas!$E$2:$F$11,2,FALSE)</f>
        <v>ObjTres</v>
      </c>
      <c r="F225" s="130" t="s">
        <v>255</v>
      </c>
      <c r="G225" s="165" t="s">
        <v>919</v>
      </c>
      <c r="H225" s="165" t="s">
        <v>920</v>
      </c>
      <c r="I225" s="165" t="s">
        <v>901</v>
      </c>
      <c r="J225" s="165" t="s">
        <v>902</v>
      </c>
      <c r="K225" s="130" t="s">
        <v>933</v>
      </c>
      <c r="L225" s="130" t="s">
        <v>934</v>
      </c>
      <c r="M225" s="130" t="s">
        <v>935</v>
      </c>
      <c r="N225" s="165" t="s">
        <v>924</v>
      </c>
      <c r="O225" s="130" t="s">
        <v>925</v>
      </c>
      <c r="P225" s="199">
        <v>44713</v>
      </c>
      <c r="Q225" s="199">
        <v>44778</v>
      </c>
      <c r="R225" s="29"/>
      <c r="S225" s="27"/>
      <c r="T225" s="30">
        <v>20</v>
      </c>
      <c r="U225" s="31"/>
      <c r="V225" s="32"/>
      <c r="W225" s="32"/>
      <c r="X225" s="32"/>
      <c r="Y225" s="32"/>
      <c r="Z225" s="33" t="s">
        <v>58</v>
      </c>
      <c r="AA225" s="32"/>
      <c r="AB225" s="32"/>
      <c r="AC225" s="32"/>
      <c r="AD225" s="32"/>
      <c r="AE225" s="32"/>
      <c r="AF225" s="32"/>
      <c r="AG225" s="32"/>
      <c r="AH225" s="32"/>
      <c r="AI225" s="32"/>
      <c r="AJ225" s="32"/>
      <c r="AK225" s="34"/>
      <c r="AL225" s="34"/>
      <c r="AM225" s="34"/>
      <c r="AN225" s="32"/>
      <c r="AO225" s="32"/>
      <c r="AP225" s="32"/>
      <c r="AQ225" s="32"/>
      <c r="AR225" s="32"/>
      <c r="AS225" s="32"/>
      <c r="AT225" s="32"/>
      <c r="AU225" s="32"/>
      <c r="AV225" s="32"/>
      <c r="AW225" s="32" t="s">
        <v>58</v>
      </c>
      <c r="AX225" s="32"/>
      <c r="AY225" s="34"/>
      <c r="AZ225" s="34"/>
      <c r="BA225" s="34" t="s">
        <v>49</v>
      </c>
      <c r="BB225" s="55" t="str">
        <f>VLOOKUP($BA225,[6]Listas!$L$2:$M$8,2,FALSE)</f>
        <v>NA</v>
      </c>
      <c r="BC225" s="34" t="s">
        <v>49</v>
      </c>
      <c r="BD225" s="34" t="s">
        <v>49</v>
      </c>
      <c r="BE225" s="34" t="s">
        <v>902</v>
      </c>
      <c r="BF225" s="34" t="str">
        <f>VLOOKUP($BE225,[6]Listas!$AA$1:$AB$10,2,FALSE)</f>
        <v>DGTIC</v>
      </c>
      <c r="BG225" s="34" t="s">
        <v>926</v>
      </c>
      <c r="BH225" s="39"/>
      <c r="BI225" s="39"/>
      <c r="BJ225" s="39"/>
      <c r="BK225" s="39"/>
      <c r="BL225" s="39"/>
      <c r="BM225" s="39"/>
      <c r="BN225" s="39"/>
      <c r="BO225" s="39"/>
      <c r="BP225" s="39"/>
      <c r="BQ225" s="39"/>
      <c r="BR225" s="39"/>
      <c r="BS225" s="39"/>
      <c r="BT225" s="39"/>
      <c r="BU225" s="39"/>
      <c r="BV225" s="39"/>
      <c r="BW225" s="39"/>
      <c r="BX225" s="39"/>
      <c r="BY225" s="39"/>
      <c r="BZ225" s="39"/>
      <c r="CA225" s="39"/>
    </row>
    <row r="226" spans="1:79" s="54" customFormat="1" ht="83.45" customHeight="1">
      <c r="A226" s="35"/>
      <c r="B226" s="25" t="s">
        <v>46</v>
      </c>
      <c r="C226" s="26" t="str">
        <f>VLOOKUP($B226,[6]Listas!$A$2:$B$5,2,FALSE)</f>
        <v>PerUno</v>
      </c>
      <c r="D226" s="25" t="s">
        <v>899</v>
      </c>
      <c r="E226" s="26" t="str">
        <f>VLOOKUP($D226,[6]Listas!$E$2:$F$11,2,FALSE)</f>
        <v>ObjTres</v>
      </c>
      <c r="F226" s="130" t="s">
        <v>255</v>
      </c>
      <c r="G226" s="165" t="s">
        <v>919</v>
      </c>
      <c r="H226" s="165" t="s">
        <v>920</v>
      </c>
      <c r="I226" s="165" t="s">
        <v>901</v>
      </c>
      <c r="J226" s="165" t="s">
        <v>902</v>
      </c>
      <c r="K226" s="130" t="s">
        <v>936</v>
      </c>
      <c r="L226" s="130" t="s">
        <v>937</v>
      </c>
      <c r="M226" s="130" t="s">
        <v>938</v>
      </c>
      <c r="N226" s="165" t="s">
        <v>924</v>
      </c>
      <c r="O226" s="130" t="s">
        <v>925</v>
      </c>
      <c r="P226" s="199">
        <v>44713</v>
      </c>
      <c r="Q226" s="199">
        <v>44834</v>
      </c>
      <c r="R226" s="29"/>
      <c r="S226" s="27"/>
      <c r="T226" s="30">
        <v>20</v>
      </c>
      <c r="U226" s="31"/>
      <c r="V226" s="32"/>
      <c r="W226" s="32"/>
      <c r="X226" s="32"/>
      <c r="Y226" s="32"/>
      <c r="Z226" s="33" t="s">
        <v>58</v>
      </c>
      <c r="AA226" s="32"/>
      <c r="AB226" s="32"/>
      <c r="AC226" s="32"/>
      <c r="AD226" s="32"/>
      <c r="AE226" s="32"/>
      <c r="AF226" s="32"/>
      <c r="AG226" s="32"/>
      <c r="AH226" s="32"/>
      <c r="AI226" s="32"/>
      <c r="AJ226" s="32"/>
      <c r="AK226" s="34"/>
      <c r="AL226" s="34"/>
      <c r="AM226" s="34"/>
      <c r="AN226" s="32"/>
      <c r="AO226" s="32"/>
      <c r="AP226" s="32"/>
      <c r="AQ226" s="32"/>
      <c r="AR226" s="32"/>
      <c r="AS226" s="32"/>
      <c r="AT226" s="32"/>
      <c r="AU226" s="32"/>
      <c r="AV226" s="32"/>
      <c r="AW226" s="32" t="s">
        <v>58</v>
      </c>
      <c r="AX226" s="32"/>
      <c r="AY226" s="34"/>
      <c r="AZ226" s="34"/>
      <c r="BA226" s="34" t="s">
        <v>49</v>
      </c>
      <c r="BB226" s="55" t="str">
        <f>VLOOKUP($BA226,[6]Listas!$L$2:$M$8,2,FALSE)</f>
        <v>NA</v>
      </c>
      <c r="BC226" s="34" t="s">
        <v>49</v>
      </c>
      <c r="BD226" s="34" t="s">
        <v>49</v>
      </c>
      <c r="BE226" s="34" t="s">
        <v>902</v>
      </c>
      <c r="BF226" s="34" t="str">
        <f>VLOOKUP($BE226,[6]Listas!$AA$1:$AB$10,2,FALSE)</f>
        <v>DGTIC</v>
      </c>
      <c r="BG226" s="34" t="s">
        <v>926</v>
      </c>
      <c r="BH226" s="39"/>
      <c r="BI226" s="39"/>
      <c r="BJ226" s="39"/>
      <c r="BK226" s="39"/>
      <c r="BL226" s="39"/>
      <c r="BM226" s="39"/>
      <c r="BN226" s="39"/>
      <c r="BO226" s="39"/>
      <c r="BP226" s="39"/>
      <c r="BQ226" s="39"/>
      <c r="BR226" s="39"/>
      <c r="BS226" s="39"/>
      <c r="BT226" s="39"/>
      <c r="BU226" s="39"/>
      <c r="BV226" s="39"/>
      <c r="BW226" s="39"/>
      <c r="BX226" s="39"/>
      <c r="BY226" s="39"/>
      <c r="BZ226" s="39"/>
      <c r="CA226" s="39"/>
    </row>
    <row r="227" spans="1:79" s="54" customFormat="1" ht="83.45" customHeight="1">
      <c r="A227" s="35"/>
      <c r="B227" s="25" t="s">
        <v>46</v>
      </c>
      <c r="C227" s="26" t="str">
        <f>VLOOKUP($B227,[6]Listas!$A$2:$B$5,2,FALSE)</f>
        <v>PerUno</v>
      </c>
      <c r="D227" s="25" t="s">
        <v>899</v>
      </c>
      <c r="E227" s="26" t="str">
        <f>VLOOKUP($D227,[6]Listas!$E$2:$F$11,2,FALSE)</f>
        <v>ObjTres</v>
      </c>
      <c r="F227" s="130" t="s">
        <v>255</v>
      </c>
      <c r="G227" s="202" t="s">
        <v>49</v>
      </c>
      <c r="H227" s="165" t="s">
        <v>939</v>
      </c>
      <c r="I227" s="165" t="s">
        <v>901</v>
      </c>
      <c r="J227" s="165" t="s">
        <v>902</v>
      </c>
      <c r="K227" s="130" t="s">
        <v>940</v>
      </c>
      <c r="L227" s="130" t="s">
        <v>941</v>
      </c>
      <c r="M227" s="130" t="s">
        <v>942</v>
      </c>
      <c r="N227" s="199" t="s">
        <v>943</v>
      </c>
      <c r="O227" s="130" t="s">
        <v>944</v>
      </c>
      <c r="P227" s="199">
        <v>44593</v>
      </c>
      <c r="Q227" s="199">
        <v>44712</v>
      </c>
      <c r="R227" s="36"/>
      <c r="S227" s="27"/>
      <c r="T227" s="30">
        <v>20</v>
      </c>
      <c r="U227" s="31"/>
      <c r="V227" s="32"/>
      <c r="W227" s="32"/>
      <c r="X227" s="32"/>
      <c r="Y227" s="32"/>
      <c r="Z227" s="33"/>
      <c r="AA227" s="32"/>
      <c r="AB227" s="32"/>
      <c r="AC227" s="32"/>
      <c r="AD227" s="32"/>
      <c r="AE227" s="32" t="s">
        <v>58</v>
      </c>
      <c r="AF227" s="32" t="s">
        <v>58</v>
      </c>
      <c r="AG227" s="32"/>
      <c r="AH227" s="32"/>
      <c r="AI227" s="32"/>
      <c r="AJ227" s="32"/>
      <c r="AK227" s="34"/>
      <c r="AL227" s="34"/>
      <c r="AM227" s="34"/>
      <c r="AN227" s="32"/>
      <c r="AO227" s="32"/>
      <c r="AP227" s="32"/>
      <c r="AQ227" s="32"/>
      <c r="AR227" s="32"/>
      <c r="AS227" s="32"/>
      <c r="AT227" s="32"/>
      <c r="AU227" s="32"/>
      <c r="AV227" s="32"/>
      <c r="AW227" s="32" t="s">
        <v>58</v>
      </c>
      <c r="AX227" s="32"/>
      <c r="AY227" s="34"/>
      <c r="AZ227" s="34"/>
      <c r="BA227" s="34" t="s">
        <v>49</v>
      </c>
      <c r="BB227" s="55" t="str">
        <f>VLOOKUP($BA227,[6]Listas!$L$2:$M$8,2,FALSE)</f>
        <v>NA</v>
      </c>
      <c r="BC227" s="34" t="s">
        <v>49</v>
      </c>
      <c r="BD227" s="34" t="s">
        <v>49</v>
      </c>
      <c r="BE227" s="34" t="s">
        <v>902</v>
      </c>
      <c r="BF227" s="34" t="str">
        <f>VLOOKUP($BE227,[6]Listas!$AA$1:$AB$10,2,FALSE)</f>
        <v>DGTIC</v>
      </c>
      <c r="BG227" s="34" t="s">
        <v>907</v>
      </c>
      <c r="BH227" s="39"/>
      <c r="BI227" s="39"/>
      <c r="BJ227" s="39"/>
      <c r="BK227" s="39"/>
      <c r="BL227" s="39"/>
      <c r="BM227" s="39"/>
      <c r="BN227" s="39"/>
      <c r="BO227" s="39"/>
      <c r="BP227" s="39"/>
      <c r="BQ227" s="39"/>
      <c r="BR227" s="39"/>
      <c r="BS227" s="39"/>
      <c r="BT227" s="39"/>
      <c r="BU227" s="39"/>
      <c r="BV227" s="39"/>
      <c r="BW227" s="39"/>
      <c r="BX227" s="39"/>
      <c r="BY227" s="39"/>
      <c r="BZ227" s="39"/>
      <c r="CA227" s="39"/>
    </row>
    <row r="228" spans="1:79" s="54" customFormat="1" ht="83.45" customHeight="1">
      <c r="A228" s="35"/>
      <c r="B228" s="25" t="s">
        <v>46</v>
      </c>
      <c r="C228" s="26" t="str">
        <f>VLOOKUP($B228,[6]Listas!$A$2:$B$5,2,FALSE)</f>
        <v>PerUno</v>
      </c>
      <c r="D228" s="25" t="s">
        <v>899</v>
      </c>
      <c r="E228" s="26" t="str">
        <f>VLOOKUP($D228,[6]Listas!$E$2:$F$11,2,FALSE)</f>
        <v>ObjTres</v>
      </c>
      <c r="F228" s="130" t="s">
        <v>255</v>
      </c>
      <c r="G228" s="202" t="s">
        <v>49</v>
      </c>
      <c r="H228" s="165" t="s">
        <v>939</v>
      </c>
      <c r="I228" s="165" t="s">
        <v>901</v>
      </c>
      <c r="J228" s="165" t="s">
        <v>902</v>
      </c>
      <c r="K228" s="130" t="s">
        <v>945</v>
      </c>
      <c r="L228" s="130" t="s">
        <v>946</v>
      </c>
      <c r="M228" s="130" t="s">
        <v>947</v>
      </c>
      <c r="N228" s="199" t="s">
        <v>943</v>
      </c>
      <c r="O228" s="130" t="s">
        <v>944</v>
      </c>
      <c r="P228" s="199">
        <v>44713</v>
      </c>
      <c r="Q228" s="199">
        <v>44773</v>
      </c>
      <c r="R228" s="36">
        <v>250000000</v>
      </c>
      <c r="S228" s="27" t="s">
        <v>915</v>
      </c>
      <c r="T228" s="30">
        <v>50</v>
      </c>
      <c r="U228" s="31"/>
      <c r="V228" s="32"/>
      <c r="W228" s="32"/>
      <c r="X228" s="32"/>
      <c r="Y228" s="32"/>
      <c r="Z228" s="33"/>
      <c r="AA228" s="32"/>
      <c r="AB228" s="32"/>
      <c r="AC228" s="32"/>
      <c r="AD228" s="32"/>
      <c r="AE228" s="32" t="s">
        <v>58</v>
      </c>
      <c r="AF228" s="32" t="s">
        <v>58</v>
      </c>
      <c r="AG228" s="32"/>
      <c r="AH228" s="32"/>
      <c r="AI228" s="32"/>
      <c r="AJ228" s="32"/>
      <c r="AK228" s="34"/>
      <c r="AL228" s="34"/>
      <c r="AM228" s="34"/>
      <c r="AN228" s="32"/>
      <c r="AO228" s="30" t="s">
        <v>58</v>
      </c>
      <c r="AP228" s="32"/>
      <c r="AQ228" s="32"/>
      <c r="AR228" s="32"/>
      <c r="AS228" s="32"/>
      <c r="AT228" s="32"/>
      <c r="AU228" s="32"/>
      <c r="AV228" s="32"/>
      <c r="AW228" s="32" t="s">
        <v>58</v>
      </c>
      <c r="AX228" s="32"/>
      <c r="AY228" s="34"/>
      <c r="AZ228" s="34"/>
      <c r="BA228" s="34" t="s">
        <v>49</v>
      </c>
      <c r="BB228" s="55" t="str">
        <f>VLOOKUP($BA228,[6]Listas!$L$2:$M$8,2,FALSE)</f>
        <v>NA</v>
      </c>
      <c r="BC228" s="34" t="s">
        <v>49</v>
      </c>
      <c r="BD228" s="34" t="s">
        <v>49</v>
      </c>
      <c r="BE228" s="34" t="s">
        <v>902</v>
      </c>
      <c r="BF228" s="34" t="str">
        <f>VLOOKUP($BE228,[6]Listas!$AA$1:$AB$10,2,FALSE)</f>
        <v>DGTIC</v>
      </c>
      <c r="BG228" s="34" t="s">
        <v>907</v>
      </c>
      <c r="BH228" s="39"/>
      <c r="BI228" s="39"/>
      <c r="BJ228" s="39"/>
      <c r="BK228" s="39"/>
      <c r="BL228" s="39"/>
      <c r="BM228" s="39"/>
      <c r="BN228" s="39"/>
      <c r="BO228" s="39"/>
      <c r="BP228" s="39"/>
      <c r="BQ228" s="39"/>
      <c r="BR228" s="39"/>
      <c r="BS228" s="39"/>
      <c r="BT228" s="39"/>
      <c r="BU228" s="39"/>
      <c r="BV228" s="39"/>
      <c r="BW228" s="39"/>
      <c r="BX228" s="39"/>
      <c r="BY228" s="39"/>
      <c r="BZ228" s="39"/>
      <c r="CA228" s="39"/>
    </row>
    <row r="229" spans="1:79" s="54" customFormat="1" ht="83.45" customHeight="1">
      <c r="A229" s="35"/>
      <c r="B229" s="25" t="s">
        <v>46</v>
      </c>
      <c r="C229" s="26" t="str">
        <f>VLOOKUP($B229,[6]Listas!$A$2:$B$5,2,FALSE)</f>
        <v>PerUno</v>
      </c>
      <c r="D229" s="25" t="s">
        <v>899</v>
      </c>
      <c r="E229" s="26" t="str">
        <f>VLOOKUP($D229,[6]Listas!$E$2:$F$11,2,FALSE)</f>
        <v>ObjTres</v>
      </c>
      <c r="F229" s="130" t="s">
        <v>255</v>
      </c>
      <c r="G229" s="202" t="s">
        <v>49</v>
      </c>
      <c r="H229" s="165" t="s">
        <v>939</v>
      </c>
      <c r="I229" s="165" t="s">
        <v>901</v>
      </c>
      <c r="J229" s="165" t="s">
        <v>902</v>
      </c>
      <c r="K229" s="130" t="s">
        <v>948</v>
      </c>
      <c r="L229" s="130" t="s">
        <v>949</v>
      </c>
      <c r="M229" s="130" t="s">
        <v>950</v>
      </c>
      <c r="N229" s="199" t="s">
        <v>943</v>
      </c>
      <c r="O229" s="130" t="s">
        <v>944</v>
      </c>
      <c r="P229" s="199">
        <v>44774</v>
      </c>
      <c r="Q229" s="199">
        <v>44804</v>
      </c>
      <c r="R229" s="36"/>
      <c r="S229" s="27"/>
      <c r="T229" s="30">
        <v>30</v>
      </c>
      <c r="U229" s="31"/>
      <c r="V229" s="32"/>
      <c r="W229" s="32"/>
      <c r="X229" s="32"/>
      <c r="Y229" s="32"/>
      <c r="Z229" s="33"/>
      <c r="AA229" s="32"/>
      <c r="AB229" s="32"/>
      <c r="AC229" s="32"/>
      <c r="AD229" s="32"/>
      <c r="AE229" s="32" t="s">
        <v>58</v>
      </c>
      <c r="AF229" s="32" t="s">
        <v>58</v>
      </c>
      <c r="AG229" s="32"/>
      <c r="AH229" s="32"/>
      <c r="AI229" s="32"/>
      <c r="AJ229" s="32"/>
      <c r="AK229" s="34"/>
      <c r="AL229" s="34"/>
      <c r="AM229" s="34"/>
      <c r="AN229" s="32"/>
      <c r="AO229" s="32"/>
      <c r="AP229" s="32"/>
      <c r="AQ229" s="32"/>
      <c r="AR229" s="32"/>
      <c r="AS229" s="32"/>
      <c r="AT229" s="32"/>
      <c r="AU229" s="32"/>
      <c r="AV229" s="32"/>
      <c r="AW229" s="32" t="s">
        <v>58</v>
      </c>
      <c r="AX229" s="32"/>
      <c r="AY229" s="34"/>
      <c r="AZ229" s="34"/>
      <c r="BA229" s="34" t="s">
        <v>49</v>
      </c>
      <c r="BB229" s="55" t="str">
        <f>VLOOKUP($BA229,[6]Listas!$L$2:$M$8,2,FALSE)</f>
        <v>NA</v>
      </c>
      <c r="BC229" s="34" t="s">
        <v>49</v>
      </c>
      <c r="BD229" s="34" t="s">
        <v>49</v>
      </c>
      <c r="BE229" s="34" t="s">
        <v>902</v>
      </c>
      <c r="BF229" s="34" t="str">
        <f>VLOOKUP($BE229,[6]Listas!$AA$1:$AB$10,2,FALSE)</f>
        <v>DGTIC</v>
      </c>
      <c r="BG229" s="34" t="s">
        <v>907</v>
      </c>
      <c r="BH229" s="39"/>
      <c r="BI229" s="39"/>
      <c r="BJ229" s="39"/>
      <c r="BK229" s="39"/>
      <c r="BL229" s="39"/>
      <c r="BM229" s="39"/>
      <c r="BN229" s="39"/>
      <c r="BO229" s="39"/>
      <c r="BP229" s="39"/>
      <c r="BQ229" s="39"/>
      <c r="BR229" s="39"/>
      <c r="BS229" s="39"/>
      <c r="BT229" s="39"/>
      <c r="BU229" s="39"/>
      <c r="BV229" s="39"/>
      <c r="BW229" s="39"/>
      <c r="BX229" s="39"/>
      <c r="BY229" s="39"/>
      <c r="BZ229" s="39"/>
      <c r="CA229" s="39"/>
    </row>
    <row r="230" spans="1:79" s="54" customFormat="1" ht="83.45" customHeight="1">
      <c r="A230" s="35"/>
      <c r="B230" s="25" t="s">
        <v>46</v>
      </c>
      <c r="C230" s="26" t="str">
        <f>VLOOKUP($B230,[6]Listas!$A$2:$B$5,2,FALSE)</f>
        <v>PerUno</v>
      </c>
      <c r="D230" s="25" t="s">
        <v>121</v>
      </c>
      <c r="E230" s="26" t="str">
        <f>VLOOKUP($D230,[6]Listas!$E$2:$F$11,2,FALSE)</f>
        <v>ObjDos</v>
      </c>
      <c r="F230" s="130" t="s">
        <v>951</v>
      </c>
      <c r="G230" s="165" t="s">
        <v>49</v>
      </c>
      <c r="H230" s="169" t="s">
        <v>952</v>
      </c>
      <c r="I230" s="165" t="s">
        <v>901</v>
      </c>
      <c r="J230" s="165" t="s">
        <v>902</v>
      </c>
      <c r="K230" s="176" t="s">
        <v>953</v>
      </c>
      <c r="L230" s="176" t="s">
        <v>954</v>
      </c>
      <c r="M230" s="130" t="s">
        <v>955</v>
      </c>
      <c r="N230" s="199" t="s">
        <v>956</v>
      </c>
      <c r="O230" s="144"/>
      <c r="P230" s="199">
        <v>44578</v>
      </c>
      <c r="Q230" s="199">
        <v>44608</v>
      </c>
      <c r="R230" s="29"/>
      <c r="S230" s="28"/>
      <c r="T230" s="30">
        <v>10</v>
      </c>
      <c r="U230" s="31"/>
      <c r="V230" s="32"/>
      <c r="W230" s="32"/>
      <c r="X230" s="32"/>
      <c r="Y230" s="32"/>
      <c r="Z230" s="33"/>
      <c r="AA230" s="32"/>
      <c r="AB230" s="32"/>
      <c r="AC230" s="32"/>
      <c r="AD230" s="32"/>
      <c r="AE230" s="32" t="s">
        <v>58</v>
      </c>
      <c r="AF230" s="32" t="s">
        <v>58</v>
      </c>
      <c r="AG230" s="32"/>
      <c r="AH230" s="32"/>
      <c r="AI230" s="32"/>
      <c r="AJ230" s="32"/>
      <c r="AK230" s="34"/>
      <c r="AL230" s="34"/>
      <c r="AM230" s="34"/>
      <c r="AN230" s="32"/>
      <c r="AO230" s="32"/>
      <c r="AP230" s="32"/>
      <c r="AQ230" s="32"/>
      <c r="AR230" s="32"/>
      <c r="AS230" s="32"/>
      <c r="AT230" s="32"/>
      <c r="AU230" s="32"/>
      <c r="AV230" s="32"/>
      <c r="AW230" s="32" t="s">
        <v>58</v>
      </c>
      <c r="AX230" s="32" t="s">
        <v>58</v>
      </c>
      <c r="AY230" s="32" t="s">
        <v>58</v>
      </c>
      <c r="AZ230" s="34"/>
      <c r="BA230" s="34" t="s">
        <v>49</v>
      </c>
      <c r="BB230" s="55" t="str">
        <f>VLOOKUP($BA230,[6]Listas!$L$2:$M$8,2,FALSE)</f>
        <v>NA</v>
      </c>
      <c r="BC230" s="34" t="s">
        <v>49</v>
      </c>
      <c r="BD230" s="34" t="s">
        <v>49</v>
      </c>
      <c r="BE230" s="34" t="s">
        <v>902</v>
      </c>
      <c r="BF230" s="34" t="str">
        <f>VLOOKUP($BE230,[6]Listas!$AA$1:$AB$10,2,FALSE)</f>
        <v>DGTIC</v>
      </c>
      <c r="BG230" s="34" t="s">
        <v>907</v>
      </c>
      <c r="BH230" s="39"/>
      <c r="BI230" s="39"/>
      <c r="BJ230" s="39"/>
      <c r="BK230" s="39"/>
      <c r="BL230" s="39"/>
      <c r="BM230" s="39"/>
      <c r="BN230" s="39"/>
      <c r="BO230" s="39"/>
      <c r="BP230" s="39"/>
      <c r="BQ230" s="39"/>
      <c r="BR230" s="39"/>
      <c r="BS230" s="39"/>
      <c r="BT230" s="39"/>
      <c r="BU230" s="39"/>
      <c r="BV230" s="39"/>
      <c r="BW230" s="39"/>
      <c r="BX230" s="39"/>
      <c r="BY230" s="39"/>
      <c r="BZ230" s="39"/>
      <c r="CA230" s="39"/>
    </row>
    <row r="231" spans="1:79" s="54" customFormat="1" ht="83.45" customHeight="1">
      <c r="A231" s="35"/>
      <c r="B231" s="25" t="s">
        <v>46</v>
      </c>
      <c r="C231" s="26" t="str">
        <f>VLOOKUP($B231,[6]Listas!$A$2:$B$5,2,FALSE)</f>
        <v>PerUno</v>
      </c>
      <c r="D231" s="25" t="s">
        <v>121</v>
      </c>
      <c r="E231" s="26" t="str">
        <f>VLOOKUP($D231,[6]Listas!$E$2:$F$11,2,FALSE)</f>
        <v>ObjDos</v>
      </c>
      <c r="F231" s="130" t="s">
        <v>951</v>
      </c>
      <c r="G231" s="165" t="s">
        <v>49</v>
      </c>
      <c r="H231" s="169" t="s">
        <v>952</v>
      </c>
      <c r="I231" s="165" t="s">
        <v>901</v>
      </c>
      <c r="J231" s="165" t="s">
        <v>902</v>
      </c>
      <c r="K231" s="176" t="s">
        <v>957</v>
      </c>
      <c r="L231" s="176" t="s">
        <v>958</v>
      </c>
      <c r="M231" s="130" t="s">
        <v>942</v>
      </c>
      <c r="N231" s="199" t="s">
        <v>956</v>
      </c>
      <c r="O231" s="144"/>
      <c r="P231" s="199">
        <v>44593</v>
      </c>
      <c r="Q231" s="199">
        <v>44712</v>
      </c>
      <c r="R231" s="29"/>
      <c r="S231" s="28"/>
      <c r="T231" s="30">
        <v>10</v>
      </c>
      <c r="U231" s="31"/>
      <c r="V231" s="32"/>
      <c r="W231" s="32"/>
      <c r="X231" s="32"/>
      <c r="Y231" s="32"/>
      <c r="Z231" s="33"/>
      <c r="AA231" s="32"/>
      <c r="AB231" s="32"/>
      <c r="AC231" s="32"/>
      <c r="AD231" s="32"/>
      <c r="AE231" s="32" t="s">
        <v>58</v>
      </c>
      <c r="AF231" s="32" t="s">
        <v>58</v>
      </c>
      <c r="AG231" s="32"/>
      <c r="AH231" s="32"/>
      <c r="AI231" s="32"/>
      <c r="AJ231" s="32"/>
      <c r="AK231" s="34"/>
      <c r="AL231" s="34"/>
      <c r="AM231" s="34"/>
      <c r="AN231" s="32"/>
      <c r="AO231" s="32"/>
      <c r="AP231" s="32"/>
      <c r="AQ231" s="32"/>
      <c r="AR231" s="32"/>
      <c r="AS231" s="32"/>
      <c r="AT231" s="32"/>
      <c r="AU231" s="32"/>
      <c r="AV231" s="32"/>
      <c r="AW231" s="32" t="s">
        <v>58</v>
      </c>
      <c r="AX231" s="32" t="s">
        <v>58</v>
      </c>
      <c r="AY231" s="32" t="s">
        <v>58</v>
      </c>
      <c r="AZ231" s="34"/>
      <c r="BA231" s="34" t="s">
        <v>49</v>
      </c>
      <c r="BB231" s="55" t="str">
        <f>VLOOKUP($BA231,[6]Listas!$L$2:$M$8,2,FALSE)</f>
        <v>NA</v>
      </c>
      <c r="BC231" s="34" t="s">
        <v>49</v>
      </c>
      <c r="BD231" s="34" t="s">
        <v>49</v>
      </c>
      <c r="BE231" s="34" t="s">
        <v>902</v>
      </c>
      <c r="BF231" s="34" t="str">
        <f>VLOOKUP($BE231,[6]Listas!$AA$1:$AB$10,2,FALSE)</f>
        <v>DGTIC</v>
      </c>
      <c r="BG231" s="34" t="s">
        <v>907</v>
      </c>
      <c r="BH231" s="39"/>
      <c r="BI231" s="39"/>
      <c r="BJ231" s="39"/>
      <c r="BK231" s="39"/>
      <c r="BL231" s="39"/>
      <c r="BM231" s="39"/>
      <c r="BN231" s="39"/>
      <c r="BO231" s="39"/>
      <c r="BP231" s="39"/>
      <c r="BQ231" s="39"/>
      <c r="BR231" s="39"/>
      <c r="BS231" s="39"/>
      <c r="BT231" s="39"/>
      <c r="BU231" s="39"/>
      <c r="BV231" s="39"/>
      <c r="BW231" s="39"/>
      <c r="BX231" s="39"/>
      <c r="BY231" s="39"/>
      <c r="BZ231" s="39"/>
      <c r="CA231" s="39"/>
    </row>
    <row r="232" spans="1:79" s="54" customFormat="1" ht="83.45" customHeight="1">
      <c r="A232" s="35"/>
      <c r="B232" s="25" t="s">
        <v>46</v>
      </c>
      <c r="C232" s="26" t="str">
        <f>VLOOKUP($B232,[6]Listas!$A$2:$B$5,2,FALSE)</f>
        <v>PerUno</v>
      </c>
      <c r="D232" s="25" t="s">
        <v>121</v>
      </c>
      <c r="E232" s="26" t="str">
        <f>VLOOKUP($D232,[6]Listas!$E$2:$F$11,2,FALSE)</f>
        <v>ObjDos</v>
      </c>
      <c r="F232" s="130" t="s">
        <v>951</v>
      </c>
      <c r="G232" s="165" t="s">
        <v>49</v>
      </c>
      <c r="H232" s="169" t="s">
        <v>952</v>
      </c>
      <c r="I232" s="165" t="s">
        <v>901</v>
      </c>
      <c r="J232" s="165" t="s">
        <v>902</v>
      </c>
      <c r="K232" s="176" t="s">
        <v>959</v>
      </c>
      <c r="L232" s="176" t="s">
        <v>958</v>
      </c>
      <c r="M232" s="130" t="s">
        <v>942</v>
      </c>
      <c r="N232" s="199" t="s">
        <v>956</v>
      </c>
      <c r="O232" s="144"/>
      <c r="P232" s="199">
        <v>44593</v>
      </c>
      <c r="Q232" s="199">
        <v>44712</v>
      </c>
      <c r="R232" s="29"/>
      <c r="S232" s="28"/>
      <c r="T232" s="30">
        <v>10</v>
      </c>
      <c r="U232" s="31"/>
      <c r="V232" s="32"/>
      <c r="W232" s="32"/>
      <c r="X232" s="32"/>
      <c r="Y232" s="32"/>
      <c r="Z232" s="33"/>
      <c r="AA232" s="32"/>
      <c r="AB232" s="32"/>
      <c r="AC232" s="32"/>
      <c r="AD232" s="32"/>
      <c r="AE232" s="32" t="s">
        <v>58</v>
      </c>
      <c r="AF232" s="32" t="s">
        <v>58</v>
      </c>
      <c r="AG232" s="32"/>
      <c r="AH232" s="32"/>
      <c r="AI232" s="32"/>
      <c r="AJ232" s="32"/>
      <c r="AK232" s="34"/>
      <c r="AL232" s="34"/>
      <c r="AM232" s="34"/>
      <c r="AN232" s="32"/>
      <c r="AO232" s="32"/>
      <c r="AP232" s="32"/>
      <c r="AQ232" s="32"/>
      <c r="AR232" s="32"/>
      <c r="AS232" s="32"/>
      <c r="AT232" s="32"/>
      <c r="AU232" s="32"/>
      <c r="AV232" s="32"/>
      <c r="AW232" s="32" t="s">
        <v>58</v>
      </c>
      <c r="AX232" s="32" t="s">
        <v>58</v>
      </c>
      <c r="AY232" s="32" t="s">
        <v>58</v>
      </c>
      <c r="AZ232" s="34"/>
      <c r="BA232" s="34" t="s">
        <v>49</v>
      </c>
      <c r="BB232" s="55" t="str">
        <f>VLOOKUP($BA232,[6]Listas!$L$2:$M$8,2,FALSE)</f>
        <v>NA</v>
      </c>
      <c r="BC232" s="34" t="s">
        <v>49</v>
      </c>
      <c r="BD232" s="34" t="s">
        <v>49</v>
      </c>
      <c r="BE232" s="34" t="s">
        <v>902</v>
      </c>
      <c r="BF232" s="34" t="str">
        <f>VLOOKUP($BE232,[6]Listas!$AA$1:$AB$10,2,FALSE)</f>
        <v>DGTIC</v>
      </c>
      <c r="BG232" s="34" t="s">
        <v>907</v>
      </c>
      <c r="BH232" s="39"/>
      <c r="BI232" s="39"/>
      <c r="BJ232" s="39"/>
      <c r="BK232" s="39"/>
      <c r="BL232" s="39"/>
      <c r="BM232" s="39"/>
      <c r="BN232" s="39"/>
      <c r="BO232" s="39"/>
      <c r="BP232" s="39"/>
      <c r="BQ232" s="39"/>
      <c r="BR232" s="39"/>
      <c r="BS232" s="39"/>
      <c r="BT232" s="39"/>
      <c r="BU232" s="39"/>
      <c r="BV232" s="39"/>
      <c r="BW232" s="39"/>
      <c r="BX232" s="39"/>
      <c r="BY232" s="39"/>
      <c r="BZ232" s="39"/>
      <c r="CA232" s="39"/>
    </row>
    <row r="233" spans="1:79" s="54" customFormat="1" ht="83.45" customHeight="1">
      <c r="A233" s="35"/>
      <c r="B233" s="25" t="s">
        <v>46</v>
      </c>
      <c r="C233" s="26" t="str">
        <f>VLOOKUP($B233,[6]Listas!$A$2:$B$5,2,FALSE)</f>
        <v>PerUno</v>
      </c>
      <c r="D233" s="25" t="s">
        <v>121</v>
      </c>
      <c r="E233" s="26" t="str">
        <f>VLOOKUP($D233,[6]Listas!$E$2:$F$11,2,FALSE)</f>
        <v>ObjDos</v>
      </c>
      <c r="F233" s="130" t="s">
        <v>951</v>
      </c>
      <c r="G233" s="165" t="s">
        <v>49</v>
      </c>
      <c r="H233" s="169" t="s">
        <v>952</v>
      </c>
      <c r="I233" s="165" t="s">
        <v>901</v>
      </c>
      <c r="J233" s="165" t="s">
        <v>902</v>
      </c>
      <c r="K233" s="176" t="s">
        <v>960</v>
      </c>
      <c r="L233" s="176" t="s">
        <v>958</v>
      </c>
      <c r="M233" s="130" t="s">
        <v>942</v>
      </c>
      <c r="N233" s="199" t="s">
        <v>956</v>
      </c>
      <c r="O233" s="144"/>
      <c r="P233" s="199">
        <v>44652</v>
      </c>
      <c r="Q233" s="199">
        <v>44743</v>
      </c>
      <c r="R233" s="29"/>
      <c r="S233" s="28"/>
      <c r="T233" s="30">
        <v>10</v>
      </c>
      <c r="U233" s="31"/>
      <c r="V233" s="32"/>
      <c r="W233" s="32"/>
      <c r="X233" s="32"/>
      <c r="Y233" s="32"/>
      <c r="Z233" s="33"/>
      <c r="AA233" s="32"/>
      <c r="AB233" s="32"/>
      <c r="AC233" s="32"/>
      <c r="AD233" s="32"/>
      <c r="AE233" s="32" t="s">
        <v>58</v>
      </c>
      <c r="AF233" s="32" t="s">
        <v>58</v>
      </c>
      <c r="AG233" s="32"/>
      <c r="AH233" s="32"/>
      <c r="AI233" s="32"/>
      <c r="AJ233" s="32"/>
      <c r="AK233" s="34"/>
      <c r="AL233" s="34"/>
      <c r="AM233" s="34"/>
      <c r="AN233" s="32"/>
      <c r="AO233" s="32"/>
      <c r="AP233" s="32"/>
      <c r="AQ233" s="32"/>
      <c r="AR233" s="32"/>
      <c r="AS233" s="32"/>
      <c r="AT233" s="32"/>
      <c r="AU233" s="32"/>
      <c r="AV233" s="32"/>
      <c r="AW233" s="32" t="s">
        <v>58</v>
      </c>
      <c r="AX233" s="32" t="s">
        <v>58</v>
      </c>
      <c r="AY233" s="32" t="s">
        <v>58</v>
      </c>
      <c r="AZ233" s="34"/>
      <c r="BA233" s="34" t="s">
        <v>49</v>
      </c>
      <c r="BB233" s="55" t="str">
        <f>VLOOKUP($BA233,[6]Listas!$L$2:$M$8,2,FALSE)</f>
        <v>NA</v>
      </c>
      <c r="BC233" s="34" t="s">
        <v>49</v>
      </c>
      <c r="BD233" s="34" t="s">
        <v>49</v>
      </c>
      <c r="BE233" s="34" t="s">
        <v>902</v>
      </c>
      <c r="BF233" s="34" t="str">
        <f>VLOOKUP($BE233,[6]Listas!$AA$1:$AB$10,2,FALSE)</f>
        <v>DGTIC</v>
      </c>
      <c r="BG233" s="34" t="s">
        <v>907</v>
      </c>
      <c r="BH233" s="39"/>
      <c r="BI233" s="39"/>
      <c r="BJ233" s="39"/>
      <c r="BK233" s="39"/>
      <c r="BL233" s="39"/>
      <c r="BM233" s="39"/>
      <c r="BN233" s="39"/>
      <c r="BO233" s="39"/>
      <c r="BP233" s="39"/>
      <c r="BQ233" s="39"/>
      <c r="BR233" s="39"/>
      <c r="BS233" s="39"/>
      <c r="BT233" s="39"/>
      <c r="BU233" s="39"/>
      <c r="BV233" s="39"/>
      <c r="BW233" s="39"/>
      <c r="BX233" s="39"/>
      <c r="BY233" s="39"/>
      <c r="BZ233" s="39"/>
      <c r="CA233" s="39"/>
    </row>
    <row r="234" spans="1:79" s="54" customFormat="1" ht="83.45" customHeight="1">
      <c r="A234" s="35"/>
      <c r="B234" s="25" t="s">
        <v>46</v>
      </c>
      <c r="C234" s="26" t="str">
        <f>VLOOKUP($B234,[6]Listas!$A$2:$B$5,2,FALSE)</f>
        <v>PerUno</v>
      </c>
      <c r="D234" s="25" t="s">
        <v>121</v>
      </c>
      <c r="E234" s="26" t="str">
        <f>VLOOKUP($D234,[6]Listas!$E$2:$F$11,2,FALSE)</f>
        <v>ObjDos</v>
      </c>
      <c r="F234" s="130" t="s">
        <v>951</v>
      </c>
      <c r="G234" s="165" t="s">
        <v>49</v>
      </c>
      <c r="H234" s="169" t="s">
        <v>952</v>
      </c>
      <c r="I234" s="165" t="s">
        <v>901</v>
      </c>
      <c r="J234" s="165" t="s">
        <v>902</v>
      </c>
      <c r="K234" s="176" t="s">
        <v>961</v>
      </c>
      <c r="L234" s="176" t="s">
        <v>958</v>
      </c>
      <c r="M234" s="130" t="s">
        <v>942</v>
      </c>
      <c r="N234" s="199" t="s">
        <v>956</v>
      </c>
      <c r="O234" s="144"/>
      <c r="P234" s="199">
        <v>44652</v>
      </c>
      <c r="Q234" s="199">
        <v>44743</v>
      </c>
      <c r="R234" s="29"/>
      <c r="S234" s="28"/>
      <c r="T234" s="30">
        <v>10</v>
      </c>
      <c r="U234" s="31"/>
      <c r="V234" s="32"/>
      <c r="W234" s="32"/>
      <c r="X234" s="32"/>
      <c r="Y234" s="32"/>
      <c r="Z234" s="33"/>
      <c r="AA234" s="32"/>
      <c r="AB234" s="32"/>
      <c r="AC234" s="32"/>
      <c r="AD234" s="32"/>
      <c r="AE234" s="32" t="s">
        <v>58</v>
      </c>
      <c r="AF234" s="32" t="s">
        <v>58</v>
      </c>
      <c r="AG234" s="32"/>
      <c r="AH234" s="32"/>
      <c r="AI234" s="32"/>
      <c r="AJ234" s="32"/>
      <c r="AK234" s="34"/>
      <c r="AL234" s="34"/>
      <c r="AM234" s="34"/>
      <c r="AN234" s="32"/>
      <c r="AO234" s="32"/>
      <c r="AP234" s="32"/>
      <c r="AQ234" s="32"/>
      <c r="AR234" s="32"/>
      <c r="AS234" s="32"/>
      <c r="AT234" s="32"/>
      <c r="AU234" s="32"/>
      <c r="AV234" s="32"/>
      <c r="AW234" s="32" t="s">
        <v>58</v>
      </c>
      <c r="AX234" s="32" t="s">
        <v>58</v>
      </c>
      <c r="AY234" s="32" t="s">
        <v>58</v>
      </c>
      <c r="AZ234" s="34"/>
      <c r="BA234" s="34" t="s">
        <v>49</v>
      </c>
      <c r="BB234" s="55" t="str">
        <f>VLOOKUP($BA234,[6]Listas!$L$2:$M$8,2,FALSE)</f>
        <v>NA</v>
      </c>
      <c r="BC234" s="34" t="s">
        <v>49</v>
      </c>
      <c r="BD234" s="34" t="s">
        <v>49</v>
      </c>
      <c r="BE234" s="34" t="s">
        <v>902</v>
      </c>
      <c r="BF234" s="34" t="str">
        <f>VLOOKUP($BE234,[6]Listas!$AA$1:$AB$10,2,FALSE)</f>
        <v>DGTIC</v>
      </c>
      <c r="BG234" s="34" t="s">
        <v>907</v>
      </c>
      <c r="BH234" s="39"/>
      <c r="BI234" s="39"/>
      <c r="BJ234" s="39"/>
      <c r="BK234" s="39"/>
      <c r="BL234" s="39"/>
      <c r="BM234" s="39"/>
      <c r="BN234" s="39"/>
      <c r="BO234" s="39"/>
      <c r="BP234" s="39"/>
      <c r="BQ234" s="39"/>
      <c r="BR234" s="39"/>
      <c r="BS234" s="39"/>
      <c r="BT234" s="39"/>
      <c r="BU234" s="39"/>
      <c r="BV234" s="39"/>
      <c r="BW234" s="39"/>
      <c r="BX234" s="39"/>
      <c r="BY234" s="39"/>
      <c r="BZ234" s="39"/>
      <c r="CA234" s="39"/>
    </row>
    <row r="235" spans="1:79" s="54" customFormat="1" ht="83.45" customHeight="1">
      <c r="A235" s="35"/>
      <c r="B235" s="25" t="s">
        <v>46</v>
      </c>
      <c r="C235" s="26" t="str">
        <f>VLOOKUP($B235,[6]Listas!$A$2:$B$5,2,FALSE)</f>
        <v>PerUno</v>
      </c>
      <c r="D235" s="25" t="s">
        <v>121</v>
      </c>
      <c r="E235" s="26" t="str">
        <f>VLOOKUP($D235,[6]Listas!$E$2:$F$11,2,FALSE)</f>
        <v>ObjDos</v>
      </c>
      <c r="F235" s="130" t="s">
        <v>951</v>
      </c>
      <c r="G235" s="165" t="s">
        <v>49</v>
      </c>
      <c r="H235" s="169" t="s">
        <v>952</v>
      </c>
      <c r="I235" s="165" t="s">
        <v>901</v>
      </c>
      <c r="J235" s="165" t="s">
        <v>902</v>
      </c>
      <c r="K235" s="176" t="s">
        <v>962</v>
      </c>
      <c r="L235" s="176" t="s">
        <v>958</v>
      </c>
      <c r="M235" s="130" t="s">
        <v>942</v>
      </c>
      <c r="N235" s="199" t="s">
        <v>956</v>
      </c>
      <c r="O235" s="144"/>
      <c r="P235" s="199">
        <v>44652</v>
      </c>
      <c r="Q235" s="199">
        <v>44743</v>
      </c>
      <c r="R235" s="29"/>
      <c r="S235" s="28"/>
      <c r="T235" s="30">
        <v>10</v>
      </c>
      <c r="U235" s="31"/>
      <c r="V235" s="32"/>
      <c r="W235" s="32"/>
      <c r="X235" s="32"/>
      <c r="Y235" s="32"/>
      <c r="Z235" s="33"/>
      <c r="AA235" s="32"/>
      <c r="AB235" s="32"/>
      <c r="AC235" s="32"/>
      <c r="AD235" s="32"/>
      <c r="AE235" s="32" t="s">
        <v>58</v>
      </c>
      <c r="AF235" s="32" t="s">
        <v>58</v>
      </c>
      <c r="AG235" s="32"/>
      <c r="AH235" s="32"/>
      <c r="AI235" s="32"/>
      <c r="AJ235" s="32"/>
      <c r="AK235" s="34"/>
      <c r="AL235" s="34"/>
      <c r="AM235" s="34"/>
      <c r="AN235" s="32"/>
      <c r="AO235" s="32"/>
      <c r="AP235" s="32"/>
      <c r="AQ235" s="32"/>
      <c r="AR235" s="32"/>
      <c r="AS235" s="32"/>
      <c r="AT235" s="32"/>
      <c r="AU235" s="32"/>
      <c r="AV235" s="32"/>
      <c r="AW235" s="32" t="s">
        <v>58</v>
      </c>
      <c r="AX235" s="32" t="s">
        <v>58</v>
      </c>
      <c r="AY235" s="32" t="s">
        <v>58</v>
      </c>
      <c r="AZ235" s="34"/>
      <c r="BA235" s="34" t="s">
        <v>49</v>
      </c>
      <c r="BB235" s="55" t="str">
        <f>VLOOKUP($BA235,[6]Listas!$L$2:$M$8,2,FALSE)</f>
        <v>NA</v>
      </c>
      <c r="BC235" s="34" t="s">
        <v>49</v>
      </c>
      <c r="BD235" s="34" t="s">
        <v>49</v>
      </c>
      <c r="BE235" s="34" t="s">
        <v>902</v>
      </c>
      <c r="BF235" s="34" t="str">
        <f>VLOOKUP($BE235,[6]Listas!$AA$1:$AB$10,2,FALSE)</f>
        <v>DGTIC</v>
      </c>
      <c r="BG235" s="34" t="s">
        <v>907</v>
      </c>
      <c r="BH235" s="39"/>
      <c r="BI235" s="39"/>
      <c r="BJ235" s="39"/>
      <c r="BK235" s="39"/>
      <c r="BL235" s="39"/>
      <c r="BM235" s="39"/>
      <c r="BN235" s="39"/>
      <c r="BO235" s="39"/>
      <c r="BP235" s="39"/>
      <c r="BQ235" s="39"/>
      <c r="BR235" s="39"/>
      <c r="BS235" s="39"/>
      <c r="BT235" s="39"/>
      <c r="BU235" s="39"/>
      <c r="BV235" s="39"/>
      <c r="BW235" s="39"/>
      <c r="BX235" s="39"/>
      <c r="BY235" s="39"/>
      <c r="BZ235" s="39"/>
      <c r="CA235" s="39"/>
    </row>
    <row r="236" spans="1:79" s="54" customFormat="1" ht="83.45" customHeight="1">
      <c r="A236" s="35"/>
      <c r="B236" s="25" t="s">
        <v>46</v>
      </c>
      <c r="C236" s="26" t="str">
        <f>VLOOKUP($B236,[6]Listas!$A$2:$B$5,2,FALSE)</f>
        <v>PerUno</v>
      </c>
      <c r="D236" s="25" t="s">
        <v>121</v>
      </c>
      <c r="E236" s="26" t="str">
        <f>VLOOKUP($D236,[6]Listas!$E$2:$F$11,2,FALSE)</f>
        <v>ObjDos</v>
      </c>
      <c r="F236" s="130" t="s">
        <v>951</v>
      </c>
      <c r="G236" s="165" t="s">
        <v>49</v>
      </c>
      <c r="H236" s="169" t="s">
        <v>952</v>
      </c>
      <c r="I236" s="165" t="s">
        <v>901</v>
      </c>
      <c r="J236" s="165" t="s">
        <v>902</v>
      </c>
      <c r="K236" s="176" t="s">
        <v>963</v>
      </c>
      <c r="L236" s="176" t="s">
        <v>964</v>
      </c>
      <c r="M236" s="130" t="s">
        <v>965</v>
      </c>
      <c r="N236" s="199" t="s">
        <v>956</v>
      </c>
      <c r="O236" s="144"/>
      <c r="P236" s="199">
        <v>44713</v>
      </c>
      <c r="Q236" s="199">
        <v>44805</v>
      </c>
      <c r="R236" s="37">
        <v>3010000000</v>
      </c>
      <c r="S236" s="27" t="s">
        <v>915</v>
      </c>
      <c r="T236" s="30">
        <v>30</v>
      </c>
      <c r="U236" s="31"/>
      <c r="V236" s="32"/>
      <c r="W236" s="32"/>
      <c r="X236" s="32"/>
      <c r="Y236" s="32"/>
      <c r="Z236" s="33"/>
      <c r="AA236" s="32"/>
      <c r="AB236" s="32"/>
      <c r="AC236" s="32"/>
      <c r="AD236" s="32"/>
      <c r="AE236" s="32" t="s">
        <v>58</v>
      </c>
      <c r="AF236" s="32" t="s">
        <v>58</v>
      </c>
      <c r="AG236" s="32"/>
      <c r="AH236" s="32"/>
      <c r="AI236" s="32"/>
      <c r="AJ236" s="32"/>
      <c r="AK236" s="34"/>
      <c r="AL236" s="34"/>
      <c r="AM236" s="34"/>
      <c r="AN236" s="32"/>
      <c r="AO236" s="30" t="s">
        <v>58</v>
      </c>
      <c r="AP236" s="32"/>
      <c r="AQ236" s="32"/>
      <c r="AR236" s="32"/>
      <c r="AS236" s="32"/>
      <c r="AT236" s="32"/>
      <c r="AU236" s="32"/>
      <c r="AV236" s="32"/>
      <c r="AW236" s="32" t="s">
        <v>58</v>
      </c>
      <c r="AX236" s="32" t="s">
        <v>58</v>
      </c>
      <c r="AY236" s="32" t="s">
        <v>58</v>
      </c>
      <c r="AZ236" s="34"/>
      <c r="BA236" s="34" t="s">
        <v>49</v>
      </c>
      <c r="BB236" s="55" t="str">
        <f>VLOOKUP($BA236,[6]Listas!$L$2:$M$8,2,FALSE)</f>
        <v>NA</v>
      </c>
      <c r="BC236" s="34" t="s">
        <v>49</v>
      </c>
      <c r="BD236" s="34" t="s">
        <v>49</v>
      </c>
      <c r="BE236" s="34" t="s">
        <v>902</v>
      </c>
      <c r="BF236" s="34" t="str">
        <f>VLOOKUP($BE236,[6]Listas!$AA$1:$AB$10,2,FALSE)</f>
        <v>DGTIC</v>
      </c>
      <c r="BG236" s="34" t="s">
        <v>907</v>
      </c>
      <c r="BH236" s="39"/>
      <c r="BI236" s="39"/>
      <c r="BJ236" s="39"/>
      <c r="BK236" s="39"/>
      <c r="BL236" s="39"/>
      <c r="BM236" s="39"/>
      <c r="BN236" s="39"/>
      <c r="BO236" s="39"/>
      <c r="BP236" s="39"/>
      <c r="BQ236" s="39"/>
      <c r="BR236" s="39"/>
      <c r="BS236" s="39"/>
      <c r="BT236" s="39"/>
      <c r="BU236" s="39"/>
      <c r="BV236" s="39"/>
      <c r="BW236" s="39"/>
      <c r="BX236" s="39"/>
      <c r="BY236" s="39"/>
      <c r="BZ236" s="39"/>
      <c r="CA236" s="39"/>
    </row>
    <row r="237" spans="1:79" s="54" customFormat="1" ht="83.45" customHeight="1">
      <c r="A237" s="35"/>
      <c r="B237" s="25" t="s">
        <v>46</v>
      </c>
      <c r="C237" s="26" t="str">
        <f>VLOOKUP($B237,[6]Listas!$A$2:$B$5,2,FALSE)</f>
        <v>PerUno</v>
      </c>
      <c r="D237" s="25" t="s">
        <v>121</v>
      </c>
      <c r="E237" s="26" t="str">
        <f>VLOOKUP($D237,[6]Listas!$E$2:$F$11,2,FALSE)</f>
        <v>ObjDos</v>
      </c>
      <c r="F237" s="130" t="s">
        <v>951</v>
      </c>
      <c r="G237" s="165" t="s">
        <v>49</v>
      </c>
      <c r="H237" s="169" t="s">
        <v>952</v>
      </c>
      <c r="I237" s="165" t="s">
        <v>901</v>
      </c>
      <c r="J237" s="165" t="s">
        <v>902</v>
      </c>
      <c r="K237" s="176" t="s">
        <v>966</v>
      </c>
      <c r="L237" s="176" t="s">
        <v>967</v>
      </c>
      <c r="M237" s="130" t="s">
        <v>968</v>
      </c>
      <c r="N237" s="199" t="s">
        <v>956</v>
      </c>
      <c r="O237" s="144"/>
      <c r="P237" s="199">
        <v>44635</v>
      </c>
      <c r="Q237" s="199">
        <v>44910</v>
      </c>
      <c r="R237" s="37"/>
      <c r="S237" s="27"/>
      <c r="T237" s="30">
        <v>10</v>
      </c>
      <c r="U237" s="31"/>
      <c r="V237" s="32"/>
      <c r="W237" s="32"/>
      <c r="X237" s="32"/>
      <c r="Y237" s="32"/>
      <c r="Z237" s="33"/>
      <c r="AA237" s="32"/>
      <c r="AB237" s="32"/>
      <c r="AC237" s="32"/>
      <c r="AD237" s="32"/>
      <c r="AE237" s="32" t="s">
        <v>58</v>
      </c>
      <c r="AF237" s="32" t="s">
        <v>58</v>
      </c>
      <c r="AG237" s="32"/>
      <c r="AH237" s="32"/>
      <c r="AI237" s="32"/>
      <c r="AJ237" s="32"/>
      <c r="AK237" s="34"/>
      <c r="AL237" s="34"/>
      <c r="AM237" s="34"/>
      <c r="AN237" s="32"/>
      <c r="AO237" s="32"/>
      <c r="AP237" s="32"/>
      <c r="AQ237" s="32"/>
      <c r="AR237" s="32"/>
      <c r="AS237" s="32"/>
      <c r="AT237" s="32"/>
      <c r="AU237" s="32"/>
      <c r="AV237" s="32"/>
      <c r="AW237" s="32" t="s">
        <v>58</v>
      </c>
      <c r="AX237" s="32" t="s">
        <v>58</v>
      </c>
      <c r="AY237" s="32" t="s">
        <v>58</v>
      </c>
      <c r="AZ237" s="34"/>
      <c r="BA237" s="34" t="s">
        <v>49</v>
      </c>
      <c r="BB237" s="55" t="str">
        <f>VLOOKUP($BA237,[6]Listas!$L$2:$M$8,2,FALSE)</f>
        <v>NA</v>
      </c>
      <c r="BC237" s="34" t="s">
        <v>49</v>
      </c>
      <c r="BD237" s="34" t="s">
        <v>49</v>
      </c>
      <c r="BE237" s="34" t="s">
        <v>902</v>
      </c>
      <c r="BF237" s="34" t="str">
        <f>VLOOKUP($BE237,[6]Listas!$AA$1:$AB$10,2,FALSE)</f>
        <v>DGTIC</v>
      </c>
      <c r="BG237" s="34" t="s">
        <v>907</v>
      </c>
      <c r="BH237" s="39"/>
      <c r="BI237" s="39"/>
      <c r="BJ237" s="39"/>
      <c r="BK237" s="39"/>
      <c r="BL237" s="39"/>
      <c r="BM237" s="39"/>
      <c r="BN237" s="39"/>
      <c r="BO237" s="39"/>
      <c r="BP237" s="39"/>
      <c r="BQ237" s="39"/>
      <c r="BR237" s="39"/>
      <c r="BS237" s="39"/>
      <c r="BT237" s="39"/>
      <c r="BU237" s="39"/>
      <c r="BV237" s="39"/>
      <c r="BW237" s="39"/>
      <c r="BX237" s="39"/>
      <c r="BY237" s="39"/>
      <c r="BZ237" s="39"/>
      <c r="CA237" s="39"/>
    </row>
    <row r="238" spans="1:79" s="54" customFormat="1" ht="83.45" customHeight="1">
      <c r="A238" s="35"/>
      <c r="B238" s="25" t="s">
        <v>46</v>
      </c>
      <c r="C238" s="26" t="str">
        <f>VLOOKUP($B238,[6]Listas!$A$2:$B$5,2,FALSE)</f>
        <v>PerUno</v>
      </c>
      <c r="D238" s="25" t="s">
        <v>121</v>
      </c>
      <c r="E238" s="26" t="str">
        <f>VLOOKUP($D238,[6]Listas!$E$2:$F$11,2,FALSE)</f>
        <v>ObjDos</v>
      </c>
      <c r="F238" s="130" t="s">
        <v>951</v>
      </c>
      <c r="G238" s="202" t="s">
        <v>49</v>
      </c>
      <c r="H238" s="169" t="s">
        <v>969</v>
      </c>
      <c r="I238" s="165" t="s">
        <v>901</v>
      </c>
      <c r="J238" s="165" t="s">
        <v>902</v>
      </c>
      <c r="K238" s="130" t="s">
        <v>970</v>
      </c>
      <c r="L238" s="130" t="s">
        <v>971</v>
      </c>
      <c r="M238" s="130" t="s">
        <v>972</v>
      </c>
      <c r="N238" s="199" t="s">
        <v>973</v>
      </c>
      <c r="O238" s="144"/>
      <c r="P238" s="201">
        <v>44593</v>
      </c>
      <c r="Q238" s="201">
        <v>44620</v>
      </c>
      <c r="R238" s="37"/>
      <c r="S238" s="27"/>
      <c r="T238" s="30">
        <v>10</v>
      </c>
      <c r="U238" s="31"/>
      <c r="V238" s="32"/>
      <c r="W238" s="32"/>
      <c r="X238" s="32"/>
      <c r="Y238" s="32"/>
      <c r="Z238" s="33"/>
      <c r="AA238" s="32"/>
      <c r="AB238" s="32"/>
      <c r="AC238" s="32"/>
      <c r="AD238" s="32"/>
      <c r="AE238" s="32" t="s">
        <v>58</v>
      </c>
      <c r="AF238" s="32" t="s">
        <v>58</v>
      </c>
      <c r="AG238" s="32"/>
      <c r="AH238" s="32" t="s">
        <v>58</v>
      </c>
      <c r="AI238" s="32"/>
      <c r="AJ238" s="32"/>
      <c r="AK238" s="34"/>
      <c r="AL238" s="34"/>
      <c r="AM238" s="34"/>
      <c r="AN238" s="32"/>
      <c r="AO238" s="32"/>
      <c r="AP238" s="32"/>
      <c r="AQ238" s="32"/>
      <c r="AR238" s="32"/>
      <c r="AS238" s="32"/>
      <c r="AT238" s="32"/>
      <c r="AU238" s="32"/>
      <c r="AV238" s="32"/>
      <c r="AW238" s="32" t="s">
        <v>58</v>
      </c>
      <c r="AX238" s="32"/>
      <c r="AY238" s="34"/>
      <c r="AZ238" s="34"/>
      <c r="BA238" s="34" t="s">
        <v>49</v>
      </c>
      <c r="BB238" s="55" t="str">
        <f>VLOOKUP($BA238,[6]Listas!$L$2:$M$8,2,FALSE)</f>
        <v>NA</v>
      </c>
      <c r="BC238" s="34" t="s">
        <v>49</v>
      </c>
      <c r="BD238" s="34" t="s">
        <v>49</v>
      </c>
      <c r="BE238" s="34" t="s">
        <v>902</v>
      </c>
      <c r="BF238" s="34" t="str">
        <f>VLOOKUP($BE238,[6]Listas!$AA$1:$AB$10,2,FALSE)</f>
        <v>DGTIC</v>
      </c>
      <c r="BG238" s="34" t="s">
        <v>907</v>
      </c>
      <c r="BH238" s="39"/>
      <c r="BI238" s="39"/>
      <c r="BJ238" s="39"/>
      <c r="BK238" s="39"/>
      <c r="BL238" s="39"/>
      <c r="BM238" s="39"/>
      <c r="BN238" s="39"/>
      <c r="BO238" s="39"/>
      <c r="BP238" s="39"/>
      <c r="BQ238" s="39"/>
      <c r="BR238" s="39"/>
      <c r="BS238" s="39"/>
      <c r="BT238" s="39"/>
      <c r="BU238" s="39"/>
      <c r="BV238" s="39"/>
      <c r="BW238" s="39"/>
      <c r="BX238" s="39"/>
      <c r="BY238" s="39"/>
      <c r="BZ238" s="39"/>
      <c r="CA238" s="39"/>
    </row>
    <row r="239" spans="1:79" s="54" customFormat="1" ht="83.45" customHeight="1">
      <c r="A239" s="35"/>
      <c r="B239" s="25" t="s">
        <v>46</v>
      </c>
      <c r="C239" s="26" t="str">
        <f>VLOOKUP($B239,[6]Listas!$A$2:$B$5,2,FALSE)</f>
        <v>PerUno</v>
      </c>
      <c r="D239" s="25" t="s">
        <v>121</v>
      </c>
      <c r="E239" s="26" t="str">
        <f>VLOOKUP($D239,[6]Listas!$E$2:$F$11,2,FALSE)</f>
        <v>ObjDos</v>
      </c>
      <c r="F239" s="130" t="s">
        <v>951</v>
      </c>
      <c r="G239" s="202" t="s">
        <v>49</v>
      </c>
      <c r="H239" s="169" t="s">
        <v>969</v>
      </c>
      <c r="I239" s="165" t="s">
        <v>901</v>
      </c>
      <c r="J239" s="165" t="s">
        <v>902</v>
      </c>
      <c r="K239" s="130" t="s">
        <v>974</v>
      </c>
      <c r="L239" s="130" t="s">
        <v>975</v>
      </c>
      <c r="M239" s="130" t="s">
        <v>976</v>
      </c>
      <c r="N239" s="199" t="s">
        <v>973</v>
      </c>
      <c r="O239" s="144"/>
      <c r="P239" s="201">
        <v>44621</v>
      </c>
      <c r="Q239" s="201">
        <v>44651</v>
      </c>
      <c r="R239" s="37"/>
      <c r="S239" s="27"/>
      <c r="T239" s="30">
        <v>10</v>
      </c>
      <c r="U239" s="31"/>
      <c r="V239" s="32"/>
      <c r="W239" s="32"/>
      <c r="X239" s="32"/>
      <c r="Y239" s="32"/>
      <c r="Z239" s="33"/>
      <c r="AA239" s="32"/>
      <c r="AB239" s="32"/>
      <c r="AC239" s="32"/>
      <c r="AD239" s="32"/>
      <c r="AE239" s="32" t="s">
        <v>58</v>
      </c>
      <c r="AF239" s="32" t="s">
        <v>58</v>
      </c>
      <c r="AG239" s="32"/>
      <c r="AH239" s="32" t="s">
        <v>58</v>
      </c>
      <c r="AI239" s="32"/>
      <c r="AJ239" s="32"/>
      <c r="AK239" s="34"/>
      <c r="AL239" s="34"/>
      <c r="AM239" s="34"/>
      <c r="AN239" s="32"/>
      <c r="AO239" s="32"/>
      <c r="AP239" s="32"/>
      <c r="AQ239" s="32"/>
      <c r="AR239" s="32"/>
      <c r="AS239" s="32"/>
      <c r="AT239" s="32"/>
      <c r="AU239" s="32"/>
      <c r="AV239" s="32"/>
      <c r="AW239" s="32" t="s">
        <v>58</v>
      </c>
      <c r="AX239" s="32"/>
      <c r="AY239" s="34"/>
      <c r="AZ239" s="34"/>
      <c r="BA239" s="34" t="s">
        <v>49</v>
      </c>
      <c r="BB239" s="55" t="str">
        <f>VLOOKUP($BA239,[6]Listas!$L$2:$M$8,2,FALSE)</f>
        <v>NA</v>
      </c>
      <c r="BC239" s="34" t="s">
        <v>49</v>
      </c>
      <c r="BD239" s="34" t="s">
        <v>49</v>
      </c>
      <c r="BE239" s="34" t="s">
        <v>902</v>
      </c>
      <c r="BF239" s="34" t="str">
        <f>VLOOKUP($BE239,[6]Listas!$AA$1:$AB$10,2,FALSE)</f>
        <v>DGTIC</v>
      </c>
      <c r="BG239" s="34" t="s">
        <v>907</v>
      </c>
      <c r="BH239" s="39"/>
      <c r="BI239" s="39"/>
      <c r="BJ239" s="39"/>
      <c r="BK239" s="39"/>
      <c r="BL239" s="39"/>
      <c r="BM239" s="39"/>
      <c r="BN239" s="39"/>
      <c r="BO239" s="39"/>
      <c r="BP239" s="39"/>
      <c r="BQ239" s="39"/>
      <c r="BR239" s="39"/>
      <c r="BS239" s="39"/>
      <c r="BT239" s="39"/>
      <c r="BU239" s="39"/>
      <c r="BV239" s="39"/>
      <c r="BW239" s="39"/>
      <c r="BX239" s="39"/>
      <c r="BY239" s="39"/>
      <c r="BZ239" s="39"/>
      <c r="CA239" s="39"/>
    </row>
    <row r="240" spans="1:79" s="54" customFormat="1" ht="83.45" customHeight="1">
      <c r="A240" s="35"/>
      <c r="B240" s="25" t="s">
        <v>46</v>
      </c>
      <c r="C240" s="26" t="str">
        <f>VLOOKUP($B240,[6]Listas!$A$2:$B$5,2,FALSE)</f>
        <v>PerUno</v>
      </c>
      <c r="D240" s="25" t="s">
        <v>121</v>
      </c>
      <c r="E240" s="26" t="str">
        <f>VLOOKUP($D240,[6]Listas!$E$2:$F$11,2,FALSE)</f>
        <v>ObjDos</v>
      </c>
      <c r="F240" s="130" t="s">
        <v>951</v>
      </c>
      <c r="G240" s="202" t="s">
        <v>49</v>
      </c>
      <c r="H240" s="169" t="s">
        <v>969</v>
      </c>
      <c r="I240" s="165" t="s">
        <v>901</v>
      </c>
      <c r="J240" s="165" t="s">
        <v>902</v>
      </c>
      <c r="K240" s="130" t="s">
        <v>977</v>
      </c>
      <c r="L240" s="130" t="s">
        <v>978</v>
      </c>
      <c r="M240" s="130" t="s">
        <v>979</v>
      </c>
      <c r="N240" s="199" t="s">
        <v>973</v>
      </c>
      <c r="O240" s="144"/>
      <c r="P240" s="201">
        <v>44652</v>
      </c>
      <c r="Q240" s="201">
        <v>44661</v>
      </c>
      <c r="R240" s="37"/>
      <c r="S240" s="27"/>
      <c r="T240" s="30">
        <v>10</v>
      </c>
      <c r="U240" s="31"/>
      <c r="V240" s="32"/>
      <c r="W240" s="32"/>
      <c r="X240" s="32"/>
      <c r="Y240" s="32"/>
      <c r="Z240" s="33"/>
      <c r="AA240" s="32"/>
      <c r="AB240" s="32"/>
      <c r="AC240" s="32"/>
      <c r="AD240" s="32"/>
      <c r="AE240" s="32" t="s">
        <v>58</v>
      </c>
      <c r="AF240" s="32" t="s">
        <v>58</v>
      </c>
      <c r="AG240" s="32"/>
      <c r="AH240" s="32" t="s">
        <v>58</v>
      </c>
      <c r="AI240" s="32"/>
      <c r="AJ240" s="32"/>
      <c r="AK240" s="34"/>
      <c r="AL240" s="34"/>
      <c r="AM240" s="34"/>
      <c r="AN240" s="32"/>
      <c r="AO240" s="32"/>
      <c r="AP240" s="32"/>
      <c r="AQ240" s="32"/>
      <c r="AR240" s="32"/>
      <c r="AS240" s="32"/>
      <c r="AT240" s="32"/>
      <c r="AU240" s="32"/>
      <c r="AV240" s="32"/>
      <c r="AW240" s="32" t="s">
        <v>58</v>
      </c>
      <c r="AX240" s="32"/>
      <c r="AY240" s="34"/>
      <c r="AZ240" s="34"/>
      <c r="BA240" s="34" t="s">
        <v>49</v>
      </c>
      <c r="BB240" s="55" t="str">
        <f>VLOOKUP($BA240,[6]Listas!$L$2:$M$8,2,FALSE)</f>
        <v>NA</v>
      </c>
      <c r="BC240" s="34" t="s">
        <v>49</v>
      </c>
      <c r="BD240" s="34" t="s">
        <v>49</v>
      </c>
      <c r="BE240" s="34" t="s">
        <v>902</v>
      </c>
      <c r="BF240" s="34" t="str">
        <f>VLOOKUP($BE240,[6]Listas!$AA$1:$AB$10,2,FALSE)</f>
        <v>DGTIC</v>
      </c>
      <c r="BG240" s="34" t="s">
        <v>907</v>
      </c>
      <c r="BH240" s="39"/>
      <c r="BI240" s="39"/>
      <c r="BJ240" s="39"/>
      <c r="BK240" s="39"/>
      <c r="BL240" s="39"/>
      <c r="BM240" s="39"/>
      <c r="BN240" s="39"/>
      <c r="BO240" s="39"/>
      <c r="BP240" s="39"/>
      <c r="BQ240" s="39"/>
      <c r="BR240" s="39"/>
      <c r="BS240" s="39"/>
      <c r="BT240" s="39"/>
      <c r="BU240" s="39"/>
      <c r="BV240" s="39"/>
      <c r="BW240" s="39"/>
      <c r="BX240" s="39"/>
      <c r="BY240" s="39"/>
      <c r="BZ240" s="39"/>
      <c r="CA240" s="39"/>
    </row>
    <row r="241" spans="1:79" s="54" customFormat="1" ht="83.45" customHeight="1">
      <c r="A241" s="35"/>
      <c r="B241" s="25" t="s">
        <v>46</v>
      </c>
      <c r="C241" s="26" t="str">
        <f>VLOOKUP($B241,[6]Listas!$A$2:$B$5,2,FALSE)</f>
        <v>PerUno</v>
      </c>
      <c r="D241" s="25" t="s">
        <v>121</v>
      </c>
      <c r="E241" s="26" t="str">
        <f>VLOOKUP($D241,[6]Listas!$E$2:$F$11,2,FALSE)</f>
        <v>ObjDos</v>
      </c>
      <c r="F241" s="130" t="s">
        <v>951</v>
      </c>
      <c r="G241" s="202" t="s">
        <v>49</v>
      </c>
      <c r="H241" s="169" t="s">
        <v>969</v>
      </c>
      <c r="I241" s="165" t="s">
        <v>901</v>
      </c>
      <c r="J241" s="165" t="s">
        <v>902</v>
      </c>
      <c r="K241" s="130" t="s">
        <v>980</v>
      </c>
      <c r="L241" s="130" t="s">
        <v>981</v>
      </c>
      <c r="M241" s="130" t="s">
        <v>982</v>
      </c>
      <c r="N241" s="199" t="s">
        <v>973</v>
      </c>
      <c r="O241" s="144"/>
      <c r="P241" s="201">
        <v>44690</v>
      </c>
      <c r="Q241" s="201">
        <v>44712</v>
      </c>
      <c r="R241" s="37"/>
      <c r="S241" s="27"/>
      <c r="T241" s="30">
        <v>10</v>
      </c>
      <c r="U241" s="31"/>
      <c r="V241" s="32"/>
      <c r="W241" s="32"/>
      <c r="X241" s="32"/>
      <c r="Y241" s="32"/>
      <c r="Z241" s="33"/>
      <c r="AA241" s="32"/>
      <c r="AB241" s="32"/>
      <c r="AC241" s="32"/>
      <c r="AD241" s="32"/>
      <c r="AE241" s="32" t="s">
        <v>58</v>
      </c>
      <c r="AF241" s="32" t="s">
        <v>58</v>
      </c>
      <c r="AG241" s="32"/>
      <c r="AH241" s="32" t="s">
        <v>58</v>
      </c>
      <c r="AI241" s="32"/>
      <c r="AJ241" s="32"/>
      <c r="AK241" s="34"/>
      <c r="AL241" s="34"/>
      <c r="AM241" s="34"/>
      <c r="AN241" s="32"/>
      <c r="AO241" s="32"/>
      <c r="AP241" s="32"/>
      <c r="AQ241" s="32"/>
      <c r="AR241" s="32"/>
      <c r="AS241" s="32"/>
      <c r="AT241" s="32"/>
      <c r="AU241" s="32"/>
      <c r="AV241" s="32"/>
      <c r="AW241" s="32" t="s">
        <v>58</v>
      </c>
      <c r="AX241" s="32"/>
      <c r="AY241" s="34"/>
      <c r="AZ241" s="34"/>
      <c r="BA241" s="34" t="s">
        <v>49</v>
      </c>
      <c r="BB241" s="55" t="str">
        <f>VLOOKUP($BA241,[6]Listas!$L$2:$M$8,2,FALSE)</f>
        <v>NA</v>
      </c>
      <c r="BC241" s="34" t="s">
        <v>49</v>
      </c>
      <c r="BD241" s="34" t="s">
        <v>49</v>
      </c>
      <c r="BE241" s="34" t="s">
        <v>902</v>
      </c>
      <c r="BF241" s="34" t="str">
        <f>VLOOKUP($BE241,[6]Listas!$AA$1:$AB$10,2,FALSE)</f>
        <v>DGTIC</v>
      </c>
      <c r="BG241" s="34" t="s">
        <v>907</v>
      </c>
      <c r="BH241" s="39"/>
      <c r="BI241" s="39"/>
      <c r="BJ241" s="39"/>
      <c r="BK241" s="39"/>
      <c r="BL241" s="39"/>
      <c r="BM241" s="39"/>
      <c r="BN241" s="39"/>
      <c r="BO241" s="39"/>
      <c r="BP241" s="39"/>
      <c r="BQ241" s="39"/>
      <c r="BR241" s="39"/>
      <c r="BS241" s="39"/>
      <c r="BT241" s="39"/>
      <c r="BU241" s="39"/>
      <c r="BV241" s="39"/>
      <c r="BW241" s="39"/>
      <c r="BX241" s="39"/>
      <c r="BY241" s="39"/>
      <c r="BZ241" s="39"/>
      <c r="CA241" s="39"/>
    </row>
    <row r="242" spans="1:79" s="54" customFormat="1" ht="83.45" customHeight="1">
      <c r="A242" s="35"/>
      <c r="B242" s="25" t="s">
        <v>46</v>
      </c>
      <c r="C242" s="26" t="str">
        <f>VLOOKUP($B242,[6]Listas!$A$2:$B$5,2,FALSE)</f>
        <v>PerUno</v>
      </c>
      <c r="D242" s="25" t="s">
        <v>121</v>
      </c>
      <c r="E242" s="26" t="str">
        <f>VLOOKUP($D242,[6]Listas!$E$2:$F$11,2,FALSE)</f>
        <v>ObjDos</v>
      </c>
      <c r="F242" s="130" t="s">
        <v>951</v>
      </c>
      <c r="G242" s="202" t="s">
        <v>49</v>
      </c>
      <c r="H242" s="169" t="s">
        <v>969</v>
      </c>
      <c r="I242" s="165" t="s">
        <v>901</v>
      </c>
      <c r="J242" s="165" t="s">
        <v>902</v>
      </c>
      <c r="K242" s="130" t="s">
        <v>983</v>
      </c>
      <c r="L242" s="130" t="s">
        <v>984</v>
      </c>
      <c r="M242" s="130" t="s">
        <v>985</v>
      </c>
      <c r="N242" s="199" t="s">
        <v>973</v>
      </c>
      <c r="O242" s="144"/>
      <c r="P242" s="201">
        <v>44713</v>
      </c>
      <c r="Q242" s="201">
        <v>44718</v>
      </c>
      <c r="R242" s="37"/>
      <c r="S242" s="27"/>
      <c r="T242" s="30">
        <v>10</v>
      </c>
      <c r="U242" s="31"/>
      <c r="V242" s="32"/>
      <c r="W242" s="32"/>
      <c r="X242" s="32"/>
      <c r="Y242" s="32"/>
      <c r="Z242" s="33"/>
      <c r="AA242" s="32"/>
      <c r="AB242" s="32"/>
      <c r="AC242" s="32"/>
      <c r="AD242" s="32"/>
      <c r="AE242" s="32" t="s">
        <v>58</v>
      </c>
      <c r="AF242" s="32" t="s">
        <v>58</v>
      </c>
      <c r="AG242" s="32"/>
      <c r="AH242" s="32" t="s">
        <v>58</v>
      </c>
      <c r="AI242" s="32"/>
      <c r="AJ242" s="32"/>
      <c r="AK242" s="34"/>
      <c r="AL242" s="34"/>
      <c r="AM242" s="34"/>
      <c r="AN242" s="32"/>
      <c r="AO242" s="32"/>
      <c r="AP242" s="32"/>
      <c r="AQ242" s="32"/>
      <c r="AR242" s="32"/>
      <c r="AS242" s="32"/>
      <c r="AT242" s="32"/>
      <c r="AU242" s="32"/>
      <c r="AV242" s="32"/>
      <c r="AW242" s="32" t="s">
        <v>58</v>
      </c>
      <c r="AX242" s="32"/>
      <c r="AY242" s="34"/>
      <c r="AZ242" s="34"/>
      <c r="BA242" s="34" t="s">
        <v>49</v>
      </c>
      <c r="BB242" s="55" t="str">
        <f>VLOOKUP($BA242,[6]Listas!$L$2:$M$8,2,FALSE)</f>
        <v>NA</v>
      </c>
      <c r="BC242" s="34" t="s">
        <v>49</v>
      </c>
      <c r="BD242" s="34" t="s">
        <v>49</v>
      </c>
      <c r="BE242" s="34" t="s">
        <v>902</v>
      </c>
      <c r="BF242" s="34" t="str">
        <f>VLOOKUP($BE242,[6]Listas!$AA$1:$AB$10,2,FALSE)</f>
        <v>DGTIC</v>
      </c>
      <c r="BG242" s="34" t="s">
        <v>907</v>
      </c>
      <c r="BH242" s="39"/>
      <c r="BI242" s="39"/>
      <c r="BJ242" s="39"/>
      <c r="BK242" s="39"/>
      <c r="BL242" s="39"/>
      <c r="BM242" s="39"/>
      <c r="BN242" s="39"/>
      <c r="BO242" s="39"/>
      <c r="BP242" s="39"/>
      <c r="BQ242" s="39"/>
      <c r="BR242" s="39"/>
      <c r="BS242" s="39"/>
      <c r="BT242" s="39"/>
      <c r="BU242" s="39"/>
      <c r="BV242" s="39"/>
      <c r="BW242" s="39"/>
      <c r="BX242" s="39"/>
      <c r="BY242" s="39"/>
      <c r="BZ242" s="39"/>
      <c r="CA242" s="39"/>
    </row>
    <row r="243" spans="1:79" s="54" customFormat="1" ht="83.45" customHeight="1">
      <c r="A243" s="35"/>
      <c r="B243" s="25" t="s">
        <v>46</v>
      </c>
      <c r="C243" s="26" t="str">
        <f>VLOOKUP($B243,[6]Listas!$A$2:$B$5,2,FALSE)</f>
        <v>PerUno</v>
      </c>
      <c r="D243" s="25" t="s">
        <v>121</v>
      </c>
      <c r="E243" s="26" t="str">
        <f>VLOOKUP($D243,[6]Listas!$E$2:$F$11,2,FALSE)</f>
        <v>ObjDos</v>
      </c>
      <c r="F243" s="130" t="s">
        <v>951</v>
      </c>
      <c r="G243" s="202" t="s">
        <v>49</v>
      </c>
      <c r="H243" s="169" t="s">
        <v>969</v>
      </c>
      <c r="I243" s="165" t="s">
        <v>901</v>
      </c>
      <c r="J243" s="165" t="s">
        <v>902</v>
      </c>
      <c r="K243" s="130" t="s">
        <v>986</v>
      </c>
      <c r="L243" s="130" t="s">
        <v>987</v>
      </c>
      <c r="M243" s="130" t="s">
        <v>988</v>
      </c>
      <c r="N243" s="199" t="s">
        <v>973</v>
      </c>
      <c r="O243" s="144"/>
      <c r="P243" s="201">
        <v>44722</v>
      </c>
      <c r="Q243" s="201">
        <v>44743</v>
      </c>
      <c r="R243" s="37"/>
      <c r="S243" s="27"/>
      <c r="T243" s="30">
        <v>10</v>
      </c>
      <c r="U243" s="31"/>
      <c r="V243" s="32"/>
      <c r="W243" s="32"/>
      <c r="X243" s="32"/>
      <c r="Y243" s="32"/>
      <c r="Z243" s="33"/>
      <c r="AA243" s="32"/>
      <c r="AB243" s="32"/>
      <c r="AC243" s="32"/>
      <c r="AD243" s="32"/>
      <c r="AE243" s="32" t="s">
        <v>58</v>
      </c>
      <c r="AF243" s="32" t="s">
        <v>58</v>
      </c>
      <c r="AG243" s="32"/>
      <c r="AH243" s="32" t="s">
        <v>58</v>
      </c>
      <c r="AI243" s="32"/>
      <c r="AJ243" s="32"/>
      <c r="AK243" s="34"/>
      <c r="AL243" s="34"/>
      <c r="AM243" s="34"/>
      <c r="AN243" s="32"/>
      <c r="AO243" s="32"/>
      <c r="AP243" s="32"/>
      <c r="AQ243" s="32"/>
      <c r="AR243" s="32"/>
      <c r="AS243" s="32"/>
      <c r="AT243" s="32"/>
      <c r="AU243" s="32"/>
      <c r="AV243" s="32"/>
      <c r="AW243" s="32" t="s">
        <v>58</v>
      </c>
      <c r="AX243" s="32"/>
      <c r="AY243" s="34"/>
      <c r="AZ243" s="34"/>
      <c r="BA243" s="34" t="s">
        <v>49</v>
      </c>
      <c r="BB243" s="55" t="str">
        <f>VLOOKUP($BA243,[6]Listas!$L$2:$M$8,2,FALSE)</f>
        <v>NA</v>
      </c>
      <c r="BC243" s="34" t="s">
        <v>49</v>
      </c>
      <c r="BD243" s="34" t="s">
        <v>49</v>
      </c>
      <c r="BE243" s="34" t="s">
        <v>902</v>
      </c>
      <c r="BF243" s="34" t="str">
        <f>VLOOKUP($BE243,[6]Listas!$AA$1:$AB$10,2,FALSE)</f>
        <v>DGTIC</v>
      </c>
      <c r="BG243" s="34" t="s">
        <v>907</v>
      </c>
      <c r="BH243" s="39"/>
      <c r="BI243" s="39"/>
      <c r="BJ243" s="39"/>
      <c r="BK243" s="39"/>
      <c r="BL243" s="39"/>
      <c r="BM243" s="39"/>
      <c r="BN243" s="39"/>
      <c r="BO243" s="39"/>
      <c r="BP243" s="39"/>
      <c r="BQ243" s="39"/>
      <c r="BR243" s="39"/>
      <c r="BS243" s="39"/>
      <c r="BT243" s="39"/>
      <c r="BU243" s="39"/>
      <c r="BV243" s="39"/>
      <c r="BW243" s="39"/>
      <c r="BX243" s="39"/>
      <c r="BY243" s="39"/>
      <c r="BZ243" s="39"/>
      <c r="CA243" s="39"/>
    </row>
    <row r="244" spans="1:79" s="54" customFormat="1" ht="83.45" customHeight="1">
      <c r="A244" s="35"/>
      <c r="B244" s="25" t="s">
        <v>46</v>
      </c>
      <c r="C244" s="26" t="str">
        <f>VLOOKUP($B244,[6]Listas!$A$2:$B$5,2,FALSE)</f>
        <v>PerUno</v>
      </c>
      <c r="D244" s="25" t="s">
        <v>121</v>
      </c>
      <c r="E244" s="26" t="str">
        <f>VLOOKUP($D244,[6]Listas!$E$2:$F$11,2,FALSE)</f>
        <v>ObjDos</v>
      </c>
      <c r="F244" s="130" t="s">
        <v>951</v>
      </c>
      <c r="G244" s="202" t="s">
        <v>49</v>
      </c>
      <c r="H244" s="169" t="s">
        <v>969</v>
      </c>
      <c r="I244" s="165" t="s">
        <v>901</v>
      </c>
      <c r="J244" s="165" t="s">
        <v>902</v>
      </c>
      <c r="K244" s="130" t="s">
        <v>989</v>
      </c>
      <c r="L244" s="130" t="s">
        <v>990</v>
      </c>
      <c r="M244" s="130" t="s">
        <v>991</v>
      </c>
      <c r="N244" s="199" t="s">
        <v>973</v>
      </c>
      <c r="O244" s="144"/>
      <c r="P244" s="201">
        <v>44746</v>
      </c>
      <c r="Q244" s="201">
        <v>44753</v>
      </c>
      <c r="R244" s="37"/>
      <c r="S244" s="27"/>
      <c r="T244" s="30">
        <v>10</v>
      </c>
      <c r="U244" s="31"/>
      <c r="V244" s="32"/>
      <c r="W244" s="32"/>
      <c r="X244" s="32"/>
      <c r="Y244" s="32"/>
      <c r="Z244" s="33"/>
      <c r="AA244" s="32"/>
      <c r="AB244" s="32"/>
      <c r="AC244" s="32"/>
      <c r="AD244" s="32"/>
      <c r="AE244" s="32" t="s">
        <v>58</v>
      </c>
      <c r="AF244" s="32" t="s">
        <v>58</v>
      </c>
      <c r="AG244" s="32"/>
      <c r="AH244" s="32" t="s">
        <v>58</v>
      </c>
      <c r="AI244" s="32"/>
      <c r="AJ244" s="32"/>
      <c r="AK244" s="34"/>
      <c r="AL244" s="34"/>
      <c r="AM244" s="34"/>
      <c r="AN244" s="32"/>
      <c r="AO244" s="32"/>
      <c r="AP244" s="32"/>
      <c r="AQ244" s="32"/>
      <c r="AR244" s="32"/>
      <c r="AS244" s="32"/>
      <c r="AT244" s="32"/>
      <c r="AU244" s="32"/>
      <c r="AV244" s="32"/>
      <c r="AW244" s="32" t="s">
        <v>58</v>
      </c>
      <c r="AX244" s="32"/>
      <c r="AY244" s="34"/>
      <c r="AZ244" s="34"/>
      <c r="BA244" s="34" t="s">
        <v>49</v>
      </c>
      <c r="BB244" s="55" t="str">
        <f>VLOOKUP($BA244,[6]Listas!$L$2:$M$8,2,FALSE)</f>
        <v>NA</v>
      </c>
      <c r="BC244" s="34" t="s">
        <v>49</v>
      </c>
      <c r="BD244" s="34" t="s">
        <v>49</v>
      </c>
      <c r="BE244" s="34" t="s">
        <v>902</v>
      </c>
      <c r="BF244" s="34" t="str">
        <f>VLOOKUP($BE244,[6]Listas!$AA$1:$AB$10,2,FALSE)</f>
        <v>DGTIC</v>
      </c>
      <c r="BG244" s="34" t="s">
        <v>907</v>
      </c>
      <c r="BH244" s="39"/>
      <c r="BI244" s="39"/>
      <c r="BJ244" s="39"/>
      <c r="BK244" s="39"/>
      <c r="BL244" s="39"/>
      <c r="BM244" s="39"/>
      <c r="BN244" s="39"/>
      <c r="BO244" s="39"/>
      <c r="BP244" s="39"/>
      <c r="BQ244" s="39"/>
      <c r="BR244" s="39"/>
      <c r="BS244" s="39"/>
      <c r="BT244" s="39"/>
      <c r="BU244" s="39"/>
      <c r="BV244" s="39"/>
      <c r="BW244" s="39"/>
      <c r="BX244" s="39"/>
      <c r="BY244" s="39"/>
      <c r="BZ244" s="39"/>
      <c r="CA244" s="39"/>
    </row>
    <row r="245" spans="1:79" s="54" customFormat="1" ht="83.45" customHeight="1">
      <c r="A245" s="35"/>
      <c r="B245" s="25" t="s">
        <v>46</v>
      </c>
      <c r="C245" s="26" t="str">
        <f>VLOOKUP($B245,[6]Listas!$A$2:$B$5,2,FALSE)</f>
        <v>PerUno</v>
      </c>
      <c r="D245" s="25" t="s">
        <v>121</v>
      </c>
      <c r="E245" s="26" t="str">
        <f>VLOOKUP($D245,[6]Listas!$E$2:$F$11,2,FALSE)</f>
        <v>ObjDos</v>
      </c>
      <c r="F245" s="130" t="s">
        <v>951</v>
      </c>
      <c r="G245" s="202" t="s">
        <v>49</v>
      </c>
      <c r="H245" s="169" t="s">
        <v>969</v>
      </c>
      <c r="I245" s="165" t="s">
        <v>901</v>
      </c>
      <c r="J245" s="165" t="s">
        <v>902</v>
      </c>
      <c r="K245" s="130" t="s">
        <v>992</v>
      </c>
      <c r="L245" s="130" t="s">
        <v>993</v>
      </c>
      <c r="M245" s="130" t="s">
        <v>994</v>
      </c>
      <c r="N245" s="199" t="s">
        <v>973</v>
      </c>
      <c r="O245" s="144"/>
      <c r="P245" s="201">
        <v>44754</v>
      </c>
      <c r="Q245" s="201">
        <v>44760</v>
      </c>
      <c r="R245" s="37"/>
      <c r="S245" s="27"/>
      <c r="T245" s="30">
        <v>10</v>
      </c>
      <c r="U245" s="31"/>
      <c r="V245" s="32"/>
      <c r="W245" s="32"/>
      <c r="X245" s="32"/>
      <c r="Y245" s="32"/>
      <c r="Z245" s="33"/>
      <c r="AA245" s="32"/>
      <c r="AB245" s="32"/>
      <c r="AC245" s="32"/>
      <c r="AD245" s="32"/>
      <c r="AE245" s="32" t="s">
        <v>58</v>
      </c>
      <c r="AF245" s="32" t="s">
        <v>58</v>
      </c>
      <c r="AG245" s="32"/>
      <c r="AH245" s="32" t="s">
        <v>58</v>
      </c>
      <c r="AI245" s="32"/>
      <c r="AJ245" s="32"/>
      <c r="AK245" s="34"/>
      <c r="AL245" s="34"/>
      <c r="AM245" s="34"/>
      <c r="AN245" s="32"/>
      <c r="AO245" s="32"/>
      <c r="AP245" s="32"/>
      <c r="AQ245" s="32"/>
      <c r="AR245" s="32"/>
      <c r="AS245" s="32"/>
      <c r="AT245" s="32"/>
      <c r="AU245" s="32"/>
      <c r="AV245" s="32"/>
      <c r="AW245" s="32" t="s">
        <v>58</v>
      </c>
      <c r="AX245" s="32"/>
      <c r="AY245" s="34"/>
      <c r="AZ245" s="34"/>
      <c r="BA245" s="34" t="s">
        <v>49</v>
      </c>
      <c r="BB245" s="55" t="str">
        <f>VLOOKUP($BA245,[6]Listas!$L$2:$M$8,2,FALSE)</f>
        <v>NA</v>
      </c>
      <c r="BC245" s="34" t="s">
        <v>49</v>
      </c>
      <c r="BD245" s="34" t="s">
        <v>49</v>
      </c>
      <c r="BE245" s="34" t="s">
        <v>902</v>
      </c>
      <c r="BF245" s="34" t="str">
        <f>VLOOKUP($BE245,[6]Listas!$AA$1:$AB$10,2,FALSE)</f>
        <v>DGTIC</v>
      </c>
      <c r="BG245" s="34" t="s">
        <v>907</v>
      </c>
      <c r="BH245" s="39"/>
      <c r="BI245" s="39"/>
      <c r="BJ245" s="39"/>
      <c r="BK245" s="39"/>
      <c r="BL245" s="39"/>
      <c r="BM245" s="39"/>
      <c r="BN245" s="39"/>
      <c r="BO245" s="39"/>
      <c r="BP245" s="39"/>
      <c r="BQ245" s="39"/>
      <c r="BR245" s="39"/>
      <c r="BS245" s="39"/>
      <c r="BT245" s="39"/>
      <c r="BU245" s="39"/>
      <c r="BV245" s="39"/>
      <c r="BW245" s="39"/>
      <c r="BX245" s="39"/>
      <c r="BY245" s="39"/>
      <c r="BZ245" s="39"/>
      <c r="CA245" s="39"/>
    </row>
    <row r="246" spans="1:79" s="54" customFormat="1" ht="83.45" customHeight="1">
      <c r="A246" s="35"/>
      <c r="B246" s="25" t="s">
        <v>46</v>
      </c>
      <c r="C246" s="26" t="str">
        <f>VLOOKUP($B246,[6]Listas!$A$2:$B$5,2,FALSE)</f>
        <v>PerUno</v>
      </c>
      <c r="D246" s="25" t="s">
        <v>121</v>
      </c>
      <c r="E246" s="26" t="str">
        <f>VLOOKUP($D246,[6]Listas!$E$2:$F$11,2,FALSE)</f>
        <v>ObjDos</v>
      </c>
      <c r="F246" s="130" t="s">
        <v>951</v>
      </c>
      <c r="G246" s="202" t="s">
        <v>49</v>
      </c>
      <c r="H246" s="169" t="s">
        <v>969</v>
      </c>
      <c r="I246" s="165" t="s">
        <v>901</v>
      </c>
      <c r="J246" s="165" t="s">
        <v>902</v>
      </c>
      <c r="K246" s="130" t="s">
        <v>995</v>
      </c>
      <c r="L246" s="130" t="s">
        <v>996</v>
      </c>
      <c r="M246" s="130" t="s">
        <v>997</v>
      </c>
      <c r="N246" s="199" t="s">
        <v>973</v>
      </c>
      <c r="O246" s="144"/>
      <c r="P246" s="201">
        <v>44761</v>
      </c>
      <c r="Q246" s="201">
        <v>44767</v>
      </c>
      <c r="R246" s="37"/>
      <c r="S246" s="27"/>
      <c r="T246" s="30">
        <v>10</v>
      </c>
      <c r="U246" s="31"/>
      <c r="V246" s="32"/>
      <c r="W246" s="32"/>
      <c r="X246" s="32"/>
      <c r="Y246" s="32"/>
      <c r="Z246" s="33"/>
      <c r="AA246" s="32"/>
      <c r="AB246" s="32"/>
      <c r="AC246" s="32"/>
      <c r="AD246" s="32"/>
      <c r="AE246" s="32" t="s">
        <v>58</v>
      </c>
      <c r="AF246" s="32" t="s">
        <v>58</v>
      </c>
      <c r="AG246" s="32"/>
      <c r="AH246" s="32" t="s">
        <v>58</v>
      </c>
      <c r="AI246" s="32"/>
      <c r="AJ246" s="32"/>
      <c r="AK246" s="34"/>
      <c r="AL246" s="34"/>
      <c r="AM246" s="34"/>
      <c r="AN246" s="32"/>
      <c r="AO246" s="32"/>
      <c r="AP246" s="32"/>
      <c r="AQ246" s="32"/>
      <c r="AR246" s="32"/>
      <c r="AS246" s="32"/>
      <c r="AT246" s="32"/>
      <c r="AU246" s="32"/>
      <c r="AV246" s="32"/>
      <c r="AW246" s="32" t="s">
        <v>58</v>
      </c>
      <c r="AX246" s="32"/>
      <c r="AY246" s="34"/>
      <c r="AZ246" s="34"/>
      <c r="BA246" s="34" t="s">
        <v>49</v>
      </c>
      <c r="BB246" s="55" t="str">
        <f>VLOOKUP($BA246,[6]Listas!$L$2:$M$8,2,FALSE)</f>
        <v>NA</v>
      </c>
      <c r="BC246" s="34" t="s">
        <v>49</v>
      </c>
      <c r="BD246" s="34" t="s">
        <v>49</v>
      </c>
      <c r="BE246" s="34" t="s">
        <v>902</v>
      </c>
      <c r="BF246" s="34" t="str">
        <f>VLOOKUP($BE246,[6]Listas!$AA$1:$AB$10,2,FALSE)</f>
        <v>DGTIC</v>
      </c>
      <c r="BG246" s="34" t="s">
        <v>907</v>
      </c>
      <c r="BH246" s="39"/>
      <c r="BI246" s="39"/>
      <c r="BJ246" s="39"/>
      <c r="BK246" s="39"/>
      <c r="BL246" s="39"/>
      <c r="BM246" s="39"/>
      <c r="BN246" s="39"/>
      <c r="BO246" s="39"/>
      <c r="BP246" s="39"/>
      <c r="BQ246" s="39"/>
      <c r="BR246" s="39"/>
      <c r="BS246" s="39"/>
      <c r="BT246" s="39"/>
      <c r="BU246" s="39"/>
      <c r="BV246" s="39"/>
      <c r="BW246" s="39"/>
      <c r="BX246" s="39"/>
      <c r="BY246" s="39"/>
      <c r="BZ246" s="39"/>
      <c r="CA246" s="39"/>
    </row>
    <row r="247" spans="1:79" s="54" customFormat="1" ht="83.45" customHeight="1">
      <c r="A247" s="35"/>
      <c r="B247" s="25" t="s">
        <v>46</v>
      </c>
      <c r="C247" s="26" t="str">
        <f>VLOOKUP($B247,[6]Listas!$A$2:$B$5,2,FALSE)</f>
        <v>PerUno</v>
      </c>
      <c r="D247" s="25" t="s">
        <v>121</v>
      </c>
      <c r="E247" s="26" t="str">
        <f>VLOOKUP($D247,[6]Listas!$E$2:$F$11,2,FALSE)</f>
        <v>ObjDos</v>
      </c>
      <c r="F247" s="130" t="s">
        <v>951</v>
      </c>
      <c r="G247" s="202" t="s">
        <v>49</v>
      </c>
      <c r="H247" s="169" t="s">
        <v>969</v>
      </c>
      <c r="I247" s="165" t="s">
        <v>901</v>
      </c>
      <c r="J247" s="165" t="s">
        <v>902</v>
      </c>
      <c r="K247" s="130" t="s">
        <v>998</v>
      </c>
      <c r="L247" s="130" t="s">
        <v>999</v>
      </c>
      <c r="M247" s="130" t="s">
        <v>1000</v>
      </c>
      <c r="N247" s="199" t="s">
        <v>973</v>
      </c>
      <c r="O247" s="144"/>
      <c r="P247" s="201">
        <v>44768</v>
      </c>
      <c r="Q247" s="201">
        <v>44772</v>
      </c>
      <c r="R247" s="37">
        <v>450000000</v>
      </c>
      <c r="S247" s="27" t="s">
        <v>915</v>
      </c>
      <c r="T247" s="30">
        <v>10</v>
      </c>
      <c r="U247" s="31"/>
      <c r="V247" s="32"/>
      <c r="W247" s="32"/>
      <c r="X247" s="32"/>
      <c r="Y247" s="32"/>
      <c r="Z247" s="33"/>
      <c r="AA247" s="32"/>
      <c r="AB247" s="32"/>
      <c r="AC247" s="32"/>
      <c r="AD247" s="32"/>
      <c r="AE247" s="32" t="s">
        <v>58</v>
      </c>
      <c r="AF247" s="32" t="s">
        <v>58</v>
      </c>
      <c r="AG247" s="32"/>
      <c r="AH247" s="32" t="s">
        <v>58</v>
      </c>
      <c r="AI247" s="32"/>
      <c r="AJ247" s="32"/>
      <c r="AK247" s="34"/>
      <c r="AL247" s="34"/>
      <c r="AM247" s="34"/>
      <c r="AN247" s="32"/>
      <c r="AO247" s="30" t="s">
        <v>58</v>
      </c>
      <c r="AP247" s="32"/>
      <c r="AQ247" s="32"/>
      <c r="AR247" s="32"/>
      <c r="AS247" s="32"/>
      <c r="AT247" s="32"/>
      <c r="AU247" s="32"/>
      <c r="AV247" s="32"/>
      <c r="AW247" s="32" t="s">
        <v>58</v>
      </c>
      <c r="AX247" s="32"/>
      <c r="AY247" s="34"/>
      <c r="AZ247" s="34"/>
      <c r="BA247" s="34" t="s">
        <v>49</v>
      </c>
      <c r="BB247" s="55" t="str">
        <f>VLOOKUP($BA247,[6]Listas!$L$2:$M$8,2,FALSE)</f>
        <v>NA</v>
      </c>
      <c r="BC247" s="34" t="s">
        <v>49</v>
      </c>
      <c r="BD247" s="34" t="s">
        <v>49</v>
      </c>
      <c r="BE247" s="34" t="s">
        <v>902</v>
      </c>
      <c r="BF247" s="34" t="str">
        <f>VLOOKUP($BE247,[6]Listas!$AA$1:$AB$10,2,FALSE)</f>
        <v>DGTIC</v>
      </c>
      <c r="BG247" s="34" t="s">
        <v>907</v>
      </c>
      <c r="BH247" s="39"/>
      <c r="BI247" s="39"/>
      <c r="BJ247" s="39"/>
      <c r="BK247" s="39"/>
      <c r="BL247" s="39"/>
      <c r="BM247" s="39"/>
      <c r="BN247" s="39"/>
      <c r="BO247" s="39"/>
      <c r="BP247" s="39"/>
      <c r="BQ247" s="39"/>
      <c r="BR247" s="39"/>
      <c r="BS247" s="39"/>
      <c r="BT247" s="39"/>
      <c r="BU247" s="39"/>
      <c r="BV247" s="39"/>
      <c r="BW247" s="39"/>
      <c r="BX247" s="39"/>
      <c r="BY247" s="39"/>
      <c r="BZ247" s="39"/>
      <c r="CA247" s="39"/>
    </row>
    <row r="248" spans="1:79" s="54" customFormat="1" ht="83.45" customHeight="1">
      <c r="A248" s="35"/>
      <c r="B248" s="25" t="s">
        <v>46</v>
      </c>
      <c r="C248" s="26" t="str">
        <f>VLOOKUP($B248,[6]Listas!$A$2:$B$5,2,FALSE)</f>
        <v>PerUno</v>
      </c>
      <c r="D248" s="25" t="s">
        <v>899</v>
      </c>
      <c r="E248" s="26" t="str">
        <f>VLOOKUP($D248,[6]Listas!$E$2:$F$11,2,FALSE)</f>
        <v>ObjTres</v>
      </c>
      <c r="F248" s="130" t="s">
        <v>1001</v>
      </c>
      <c r="G248" s="202" t="s">
        <v>49</v>
      </c>
      <c r="H248" s="169" t="s">
        <v>1002</v>
      </c>
      <c r="I248" s="165" t="s">
        <v>901</v>
      </c>
      <c r="J248" s="165" t="s">
        <v>902</v>
      </c>
      <c r="K248" s="130" t="s">
        <v>970</v>
      </c>
      <c r="L248" s="130" t="s">
        <v>971</v>
      </c>
      <c r="M248" s="130" t="s">
        <v>972</v>
      </c>
      <c r="N248" s="165" t="s">
        <v>901</v>
      </c>
      <c r="O248" s="144"/>
      <c r="P248" s="199">
        <v>44609</v>
      </c>
      <c r="Q248" s="199">
        <v>44648</v>
      </c>
      <c r="R248" s="37"/>
      <c r="S248" s="27"/>
      <c r="T248" s="30">
        <v>10</v>
      </c>
      <c r="U248" s="31"/>
      <c r="V248" s="32"/>
      <c r="W248" s="32"/>
      <c r="X248" s="32"/>
      <c r="Y248" s="32"/>
      <c r="Z248" s="33"/>
      <c r="AA248" s="32"/>
      <c r="AB248" s="32"/>
      <c r="AC248" s="32"/>
      <c r="AD248" s="32"/>
      <c r="AE248" s="32" t="s">
        <v>58</v>
      </c>
      <c r="AF248" s="32" t="s">
        <v>58</v>
      </c>
      <c r="AG248" s="32"/>
      <c r="AH248" s="32"/>
      <c r="AI248" s="32"/>
      <c r="AJ248" s="32"/>
      <c r="AK248" s="34"/>
      <c r="AL248" s="34"/>
      <c r="AM248" s="34"/>
      <c r="AN248" s="32"/>
      <c r="AO248" s="32"/>
      <c r="AP248" s="32"/>
      <c r="AQ248" s="32"/>
      <c r="AR248" s="32"/>
      <c r="AS248" s="32"/>
      <c r="AT248" s="32"/>
      <c r="AU248" s="32"/>
      <c r="AV248" s="32"/>
      <c r="AW248" s="32" t="s">
        <v>58</v>
      </c>
      <c r="AX248" s="32"/>
      <c r="AY248" s="34"/>
      <c r="AZ248" s="34"/>
      <c r="BA248" s="34" t="s">
        <v>49</v>
      </c>
      <c r="BB248" s="55"/>
      <c r="BC248" s="34" t="s">
        <v>49</v>
      </c>
      <c r="BD248" s="34" t="s">
        <v>49</v>
      </c>
      <c r="BE248" s="34" t="s">
        <v>902</v>
      </c>
      <c r="BF248" s="34"/>
      <c r="BG248" s="34" t="s">
        <v>907</v>
      </c>
      <c r="BH248" s="39"/>
      <c r="BI248" s="39"/>
      <c r="BJ248" s="39"/>
      <c r="BK248" s="39"/>
      <c r="BL248" s="39"/>
      <c r="BM248" s="39"/>
      <c r="BN248" s="39"/>
      <c r="BO248" s="39"/>
      <c r="BP248" s="39"/>
      <c r="BQ248" s="39"/>
      <c r="BR248" s="39"/>
      <c r="BS248" s="39"/>
      <c r="BT248" s="39"/>
      <c r="BU248" s="39"/>
      <c r="BV248" s="39"/>
      <c r="BW248" s="39"/>
      <c r="BX248" s="39"/>
      <c r="BY248" s="39"/>
      <c r="BZ248" s="39"/>
      <c r="CA248" s="39"/>
    </row>
    <row r="249" spans="1:79" s="54" customFormat="1" ht="83.45" customHeight="1">
      <c r="A249" s="35"/>
      <c r="B249" s="25" t="s">
        <v>46</v>
      </c>
      <c r="C249" s="26" t="str">
        <f>VLOOKUP($B249,[6]Listas!$A$2:$B$5,2,FALSE)</f>
        <v>PerUno</v>
      </c>
      <c r="D249" s="25" t="s">
        <v>899</v>
      </c>
      <c r="E249" s="26" t="str">
        <f>VLOOKUP($D249,[6]Listas!$E$2:$F$11,2,FALSE)</f>
        <v>ObjTres</v>
      </c>
      <c r="F249" s="130" t="s">
        <v>1001</v>
      </c>
      <c r="G249" s="202" t="s">
        <v>49</v>
      </c>
      <c r="H249" s="169" t="s">
        <v>1002</v>
      </c>
      <c r="I249" s="165" t="s">
        <v>901</v>
      </c>
      <c r="J249" s="165" t="s">
        <v>902</v>
      </c>
      <c r="K249" s="130" t="s">
        <v>974</v>
      </c>
      <c r="L249" s="130" t="s">
        <v>975</v>
      </c>
      <c r="M249" s="130" t="s">
        <v>976</v>
      </c>
      <c r="N249" s="165" t="s">
        <v>901</v>
      </c>
      <c r="O249" s="144"/>
      <c r="P249" s="199">
        <v>44652</v>
      </c>
      <c r="Q249" s="199">
        <v>44665</v>
      </c>
      <c r="R249" s="37"/>
      <c r="S249" s="27"/>
      <c r="T249" s="30">
        <v>10</v>
      </c>
      <c r="U249" s="31"/>
      <c r="V249" s="32"/>
      <c r="W249" s="32"/>
      <c r="X249" s="32"/>
      <c r="Y249" s="32"/>
      <c r="Z249" s="33"/>
      <c r="AA249" s="32"/>
      <c r="AB249" s="32"/>
      <c r="AC249" s="32"/>
      <c r="AD249" s="32"/>
      <c r="AE249" s="32" t="s">
        <v>58</v>
      </c>
      <c r="AF249" s="32" t="s">
        <v>58</v>
      </c>
      <c r="AG249" s="32"/>
      <c r="AH249" s="32"/>
      <c r="AI249" s="32"/>
      <c r="AJ249" s="32"/>
      <c r="AK249" s="34"/>
      <c r="AL249" s="34"/>
      <c r="AM249" s="34"/>
      <c r="AN249" s="32"/>
      <c r="AO249" s="32"/>
      <c r="AP249" s="32"/>
      <c r="AQ249" s="32"/>
      <c r="AR249" s="32"/>
      <c r="AS249" s="32"/>
      <c r="AT249" s="32"/>
      <c r="AU249" s="32"/>
      <c r="AV249" s="32"/>
      <c r="AW249" s="32" t="s">
        <v>58</v>
      </c>
      <c r="AX249" s="32"/>
      <c r="AY249" s="34"/>
      <c r="AZ249" s="34"/>
      <c r="BA249" s="34" t="s">
        <v>49</v>
      </c>
      <c r="BB249" s="55" t="str">
        <f>VLOOKUP($BA249,[6]Listas!$L$2:$M$8,2,FALSE)</f>
        <v>NA</v>
      </c>
      <c r="BC249" s="34" t="s">
        <v>49</v>
      </c>
      <c r="BD249" s="34" t="s">
        <v>49</v>
      </c>
      <c r="BE249" s="34" t="s">
        <v>902</v>
      </c>
      <c r="BF249" s="34" t="str">
        <f>VLOOKUP($BE249,[6]Listas!$AA$1:$AB$10,2,FALSE)</f>
        <v>DGTIC</v>
      </c>
      <c r="BG249" s="34" t="s">
        <v>907</v>
      </c>
      <c r="BH249" s="39"/>
      <c r="BI249" s="39"/>
      <c r="BJ249" s="39"/>
      <c r="BK249" s="39"/>
      <c r="BL249" s="39"/>
      <c r="BM249" s="39"/>
      <c r="BN249" s="39"/>
      <c r="BO249" s="39"/>
      <c r="BP249" s="39"/>
      <c r="BQ249" s="39"/>
      <c r="BR249" s="39"/>
      <c r="BS249" s="39"/>
      <c r="BT249" s="39"/>
      <c r="BU249" s="39"/>
      <c r="BV249" s="39"/>
      <c r="BW249" s="39"/>
      <c r="BX249" s="39"/>
      <c r="BY249" s="39"/>
      <c r="BZ249" s="39"/>
      <c r="CA249" s="39"/>
    </row>
    <row r="250" spans="1:79" s="54" customFormat="1" ht="83.45" customHeight="1">
      <c r="A250" s="35"/>
      <c r="B250" s="25" t="s">
        <v>46</v>
      </c>
      <c r="C250" s="26" t="str">
        <f>VLOOKUP($B250,[6]Listas!$A$2:$B$5,2,FALSE)</f>
        <v>PerUno</v>
      </c>
      <c r="D250" s="25" t="s">
        <v>899</v>
      </c>
      <c r="E250" s="26" t="str">
        <f>VLOOKUP($D250,[6]Listas!$E$2:$F$11,2,FALSE)</f>
        <v>ObjTres</v>
      </c>
      <c r="F250" s="130" t="s">
        <v>1001</v>
      </c>
      <c r="G250" s="202" t="s">
        <v>49</v>
      </c>
      <c r="H250" s="169" t="s">
        <v>1002</v>
      </c>
      <c r="I250" s="165" t="s">
        <v>901</v>
      </c>
      <c r="J250" s="165" t="s">
        <v>902</v>
      </c>
      <c r="K250" s="130" t="s">
        <v>977</v>
      </c>
      <c r="L250" s="130" t="s">
        <v>978</v>
      </c>
      <c r="M250" s="130" t="s">
        <v>979</v>
      </c>
      <c r="N250" s="165" t="s">
        <v>901</v>
      </c>
      <c r="O250" s="144"/>
      <c r="P250" s="199">
        <v>44666</v>
      </c>
      <c r="Q250" s="199">
        <v>44681</v>
      </c>
      <c r="R250" s="37"/>
      <c r="S250" s="27"/>
      <c r="T250" s="30">
        <v>10</v>
      </c>
      <c r="U250" s="31"/>
      <c r="V250" s="32"/>
      <c r="W250" s="32"/>
      <c r="X250" s="32"/>
      <c r="Y250" s="32"/>
      <c r="Z250" s="33"/>
      <c r="AA250" s="32"/>
      <c r="AB250" s="32"/>
      <c r="AC250" s="32"/>
      <c r="AD250" s="32"/>
      <c r="AE250" s="32" t="s">
        <v>58</v>
      </c>
      <c r="AF250" s="32" t="s">
        <v>58</v>
      </c>
      <c r="AG250" s="32"/>
      <c r="AH250" s="32"/>
      <c r="AI250" s="32"/>
      <c r="AJ250" s="32"/>
      <c r="AK250" s="34"/>
      <c r="AL250" s="34"/>
      <c r="AM250" s="34"/>
      <c r="AN250" s="32"/>
      <c r="AO250" s="32"/>
      <c r="AP250" s="32"/>
      <c r="AQ250" s="32"/>
      <c r="AR250" s="32"/>
      <c r="AS250" s="32"/>
      <c r="AT250" s="32"/>
      <c r="AU250" s="32"/>
      <c r="AV250" s="32"/>
      <c r="AW250" s="32" t="s">
        <v>58</v>
      </c>
      <c r="AX250" s="32"/>
      <c r="AY250" s="34"/>
      <c r="AZ250" s="34"/>
      <c r="BA250" s="34" t="s">
        <v>49</v>
      </c>
      <c r="BB250" s="55" t="str">
        <f>VLOOKUP($BA250,[6]Listas!$L$2:$M$8,2,FALSE)</f>
        <v>NA</v>
      </c>
      <c r="BC250" s="34" t="s">
        <v>49</v>
      </c>
      <c r="BD250" s="34" t="s">
        <v>49</v>
      </c>
      <c r="BE250" s="34" t="s">
        <v>902</v>
      </c>
      <c r="BF250" s="34" t="str">
        <f>VLOOKUP($BE250,[6]Listas!$AA$1:$AB$10,2,FALSE)</f>
        <v>DGTIC</v>
      </c>
      <c r="BG250" s="34" t="s">
        <v>907</v>
      </c>
      <c r="BH250" s="39"/>
      <c r="BI250" s="39"/>
      <c r="BJ250" s="39"/>
      <c r="BK250" s="39"/>
      <c r="BL250" s="39"/>
      <c r="BM250" s="39"/>
      <c r="BN250" s="39"/>
      <c r="BO250" s="39"/>
      <c r="BP250" s="39"/>
      <c r="BQ250" s="39"/>
      <c r="BR250" s="39"/>
      <c r="BS250" s="39"/>
      <c r="BT250" s="39"/>
      <c r="BU250" s="39"/>
      <c r="BV250" s="39"/>
      <c r="BW250" s="39"/>
      <c r="BX250" s="39"/>
      <c r="BY250" s="39"/>
      <c r="BZ250" s="39"/>
      <c r="CA250" s="39"/>
    </row>
    <row r="251" spans="1:79" s="54" customFormat="1" ht="83.45" customHeight="1">
      <c r="A251" s="35"/>
      <c r="B251" s="25" t="s">
        <v>46</v>
      </c>
      <c r="C251" s="26" t="str">
        <f>VLOOKUP($B251,[6]Listas!$A$2:$B$5,2,FALSE)</f>
        <v>PerUno</v>
      </c>
      <c r="D251" s="25" t="s">
        <v>899</v>
      </c>
      <c r="E251" s="26" t="str">
        <f>VLOOKUP($D251,[6]Listas!$E$2:$F$11,2,FALSE)</f>
        <v>ObjTres</v>
      </c>
      <c r="F251" s="130" t="s">
        <v>1001</v>
      </c>
      <c r="G251" s="202" t="s">
        <v>49</v>
      </c>
      <c r="H251" s="169" t="s">
        <v>1002</v>
      </c>
      <c r="I251" s="165" t="s">
        <v>901</v>
      </c>
      <c r="J251" s="165" t="s">
        <v>902</v>
      </c>
      <c r="K251" s="130" t="s">
        <v>980</v>
      </c>
      <c r="L251" s="130" t="s">
        <v>981</v>
      </c>
      <c r="M251" s="130" t="s">
        <v>982</v>
      </c>
      <c r="N251" s="165" t="s">
        <v>901</v>
      </c>
      <c r="O251" s="144"/>
      <c r="P251" s="199">
        <v>44682</v>
      </c>
      <c r="Q251" s="199">
        <v>44706</v>
      </c>
      <c r="R251" s="37"/>
      <c r="S251" s="27"/>
      <c r="T251" s="30">
        <v>10</v>
      </c>
      <c r="U251" s="31"/>
      <c r="V251" s="32"/>
      <c r="W251" s="32"/>
      <c r="X251" s="32"/>
      <c r="Y251" s="32"/>
      <c r="Z251" s="33"/>
      <c r="AA251" s="32"/>
      <c r="AB251" s="32"/>
      <c r="AC251" s="32"/>
      <c r="AD251" s="32"/>
      <c r="AE251" s="32" t="s">
        <v>58</v>
      </c>
      <c r="AF251" s="32" t="s">
        <v>58</v>
      </c>
      <c r="AG251" s="32"/>
      <c r="AH251" s="32"/>
      <c r="AI251" s="32"/>
      <c r="AJ251" s="32"/>
      <c r="AK251" s="34"/>
      <c r="AL251" s="34"/>
      <c r="AM251" s="34"/>
      <c r="AN251" s="32"/>
      <c r="AO251" s="32"/>
      <c r="AP251" s="32"/>
      <c r="AQ251" s="32"/>
      <c r="AR251" s="32"/>
      <c r="AS251" s="32"/>
      <c r="AT251" s="32"/>
      <c r="AU251" s="32"/>
      <c r="AV251" s="32"/>
      <c r="AW251" s="32" t="s">
        <v>58</v>
      </c>
      <c r="AX251" s="32"/>
      <c r="AY251" s="34"/>
      <c r="AZ251" s="34"/>
      <c r="BA251" s="34" t="s">
        <v>49</v>
      </c>
      <c r="BB251" s="55" t="str">
        <f>VLOOKUP($BA251,[6]Listas!$L$2:$M$8,2,FALSE)</f>
        <v>NA</v>
      </c>
      <c r="BC251" s="34" t="s">
        <v>49</v>
      </c>
      <c r="BD251" s="34" t="s">
        <v>49</v>
      </c>
      <c r="BE251" s="34" t="s">
        <v>902</v>
      </c>
      <c r="BF251" s="34" t="str">
        <f>VLOOKUP($BE251,[6]Listas!$AA$1:$AB$10,2,FALSE)</f>
        <v>DGTIC</v>
      </c>
      <c r="BG251" s="34" t="s">
        <v>907</v>
      </c>
      <c r="BH251" s="39"/>
      <c r="BI251" s="39"/>
      <c r="BJ251" s="39"/>
      <c r="BK251" s="39"/>
      <c r="BL251" s="39"/>
      <c r="BM251" s="39"/>
      <c r="BN251" s="39"/>
      <c r="BO251" s="39"/>
      <c r="BP251" s="39"/>
      <c r="BQ251" s="39"/>
      <c r="BR251" s="39"/>
      <c r="BS251" s="39"/>
      <c r="BT251" s="39"/>
      <c r="BU251" s="39"/>
      <c r="BV251" s="39"/>
      <c r="BW251" s="39"/>
      <c r="BX251" s="39"/>
      <c r="BY251" s="39"/>
      <c r="BZ251" s="39"/>
      <c r="CA251" s="39"/>
    </row>
    <row r="252" spans="1:79" s="54" customFormat="1" ht="83.45" customHeight="1">
      <c r="A252" s="35"/>
      <c r="B252" s="25" t="s">
        <v>46</v>
      </c>
      <c r="C252" s="26" t="str">
        <f>VLOOKUP($B252,[6]Listas!$A$2:$B$5,2,FALSE)</f>
        <v>PerUno</v>
      </c>
      <c r="D252" s="25" t="s">
        <v>899</v>
      </c>
      <c r="E252" s="26" t="str">
        <f>VLOOKUP($D252,[6]Listas!$E$2:$F$11,2,FALSE)</f>
        <v>ObjTres</v>
      </c>
      <c r="F252" s="130" t="s">
        <v>1001</v>
      </c>
      <c r="G252" s="202" t="s">
        <v>49</v>
      </c>
      <c r="H252" s="169" t="s">
        <v>1002</v>
      </c>
      <c r="I252" s="165" t="s">
        <v>901</v>
      </c>
      <c r="J252" s="165" t="s">
        <v>902</v>
      </c>
      <c r="K252" s="130" t="s">
        <v>983</v>
      </c>
      <c r="L252" s="130" t="s">
        <v>984</v>
      </c>
      <c r="M252" s="130" t="s">
        <v>985</v>
      </c>
      <c r="N252" s="165" t="s">
        <v>901</v>
      </c>
      <c r="O252" s="144"/>
      <c r="P252" s="199">
        <v>44707</v>
      </c>
      <c r="Q252" s="199">
        <v>44711</v>
      </c>
      <c r="R252" s="37"/>
      <c r="S252" s="27"/>
      <c r="T252" s="30">
        <v>10</v>
      </c>
      <c r="U252" s="31"/>
      <c r="V252" s="32"/>
      <c r="W252" s="32"/>
      <c r="X252" s="32"/>
      <c r="Y252" s="32"/>
      <c r="Z252" s="33"/>
      <c r="AA252" s="32"/>
      <c r="AB252" s="32"/>
      <c r="AC252" s="32"/>
      <c r="AD252" s="32"/>
      <c r="AE252" s="32" t="s">
        <v>58</v>
      </c>
      <c r="AF252" s="32" t="s">
        <v>58</v>
      </c>
      <c r="AG252" s="32"/>
      <c r="AH252" s="32"/>
      <c r="AI252" s="32"/>
      <c r="AJ252" s="32"/>
      <c r="AK252" s="34"/>
      <c r="AL252" s="34"/>
      <c r="AM252" s="34"/>
      <c r="AN252" s="32"/>
      <c r="AO252" s="32"/>
      <c r="AP252" s="32"/>
      <c r="AQ252" s="32"/>
      <c r="AR252" s="32"/>
      <c r="AS252" s="32"/>
      <c r="AT252" s="32"/>
      <c r="AU252" s="32"/>
      <c r="AV252" s="32"/>
      <c r="AW252" s="32" t="s">
        <v>58</v>
      </c>
      <c r="AX252" s="32"/>
      <c r="AY252" s="34"/>
      <c r="AZ252" s="34"/>
      <c r="BA252" s="34" t="s">
        <v>49</v>
      </c>
      <c r="BB252" s="55" t="str">
        <f>VLOOKUP($BA252,[6]Listas!$L$2:$M$8,2,FALSE)</f>
        <v>NA</v>
      </c>
      <c r="BC252" s="34" t="s">
        <v>49</v>
      </c>
      <c r="BD252" s="34" t="s">
        <v>49</v>
      </c>
      <c r="BE252" s="34" t="s">
        <v>902</v>
      </c>
      <c r="BF252" s="34" t="str">
        <f>VLOOKUP($BE252,[6]Listas!$AA$1:$AB$10,2,FALSE)</f>
        <v>DGTIC</v>
      </c>
      <c r="BG252" s="34" t="s">
        <v>907</v>
      </c>
      <c r="BH252" s="39"/>
      <c r="BI252" s="39"/>
      <c r="BJ252" s="39"/>
      <c r="BK252" s="39"/>
      <c r="BL252" s="39"/>
      <c r="BM252" s="39"/>
      <c r="BN252" s="39"/>
      <c r="BO252" s="39"/>
      <c r="BP252" s="39"/>
      <c r="BQ252" s="39"/>
      <c r="BR252" s="39"/>
      <c r="BS252" s="39"/>
      <c r="BT252" s="39"/>
      <c r="BU252" s="39"/>
      <c r="BV252" s="39"/>
      <c r="BW252" s="39"/>
      <c r="BX252" s="39"/>
      <c r="BY252" s="39"/>
      <c r="BZ252" s="39"/>
      <c r="CA252" s="39"/>
    </row>
    <row r="253" spans="1:79" s="54" customFormat="1" ht="83.45" customHeight="1">
      <c r="A253" s="35"/>
      <c r="B253" s="25" t="s">
        <v>46</v>
      </c>
      <c r="C253" s="26" t="str">
        <f>VLOOKUP($B253,[6]Listas!$A$2:$B$5,2,FALSE)</f>
        <v>PerUno</v>
      </c>
      <c r="D253" s="25" t="s">
        <v>899</v>
      </c>
      <c r="E253" s="26" t="str">
        <f>VLOOKUP($D253,[6]Listas!$E$2:$F$11,2,FALSE)</f>
        <v>ObjTres</v>
      </c>
      <c r="F253" s="130" t="s">
        <v>1001</v>
      </c>
      <c r="G253" s="202" t="s">
        <v>49</v>
      </c>
      <c r="H253" s="169" t="s">
        <v>1002</v>
      </c>
      <c r="I253" s="165" t="s">
        <v>901</v>
      </c>
      <c r="J253" s="165" t="s">
        <v>902</v>
      </c>
      <c r="K253" s="130" t="s">
        <v>986</v>
      </c>
      <c r="L253" s="130" t="s">
        <v>987</v>
      </c>
      <c r="M253" s="130" t="s">
        <v>988</v>
      </c>
      <c r="N253" s="165" t="s">
        <v>901</v>
      </c>
      <c r="O253" s="144"/>
      <c r="P253" s="199">
        <v>44713</v>
      </c>
      <c r="Q253" s="199">
        <v>44772</v>
      </c>
      <c r="R253" s="37"/>
      <c r="S253" s="27"/>
      <c r="T253" s="30">
        <v>10</v>
      </c>
      <c r="U253" s="31"/>
      <c r="V253" s="32"/>
      <c r="W253" s="32"/>
      <c r="X253" s="32"/>
      <c r="Y253" s="32"/>
      <c r="Z253" s="33"/>
      <c r="AA253" s="32"/>
      <c r="AB253" s="32"/>
      <c r="AC253" s="32"/>
      <c r="AD253" s="32"/>
      <c r="AE253" s="32" t="s">
        <v>58</v>
      </c>
      <c r="AF253" s="32" t="s">
        <v>58</v>
      </c>
      <c r="AG253" s="32"/>
      <c r="AH253" s="32"/>
      <c r="AI253" s="32"/>
      <c r="AJ253" s="32"/>
      <c r="AK253" s="34"/>
      <c r="AL253" s="34"/>
      <c r="AM253" s="34"/>
      <c r="AN253" s="32"/>
      <c r="AO253" s="32"/>
      <c r="AP253" s="32"/>
      <c r="AQ253" s="32"/>
      <c r="AR253" s="32"/>
      <c r="AS253" s="32"/>
      <c r="AT253" s="32"/>
      <c r="AU253" s="32"/>
      <c r="AV253" s="32"/>
      <c r="AW253" s="32" t="s">
        <v>58</v>
      </c>
      <c r="AX253" s="32"/>
      <c r="AY253" s="34"/>
      <c r="AZ253" s="34"/>
      <c r="BA253" s="34" t="s">
        <v>49</v>
      </c>
      <c r="BB253" s="55" t="str">
        <f>VLOOKUP($BA253,[6]Listas!$L$2:$M$8,2,FALSE)</f>
        <v>NA</v>
      </c>
      <c r="BC253" s="34" t="s">
        <v>49</v>
      </c>
      <c r="BD253" s="34" t="s">
        <v>49</v>
      </c>
      <c r="BE253" s="34" t="s">
        <v>902</v>
      </c>
      <c r="BF253" s="34" t="str">
        <f>VLOOKUP($BE253,[6]Listas!$AA$1:$AB$10,2,FALSE)</f>
        <v>DGTIC</v>
      </c>
      <c r="BG253" s="34" t="s">
        <v>907</v>
      </c>
      <c r="BH253" s="39"/>
      <c r="BI253" s="39"/>
      <c r="BJ253" s="39"/>
      <c r="BK253" s="39"/>
      <c r="BL253" s="39"/>
      <c r="BM253" s="39"/>
      <c r="BN253" s="39"/>
      <c r="BO253" s="39"/>
      <c r="BP253" s="39"/>
      <c r="BQ253" s="39"/>
      <c r="BR253" s="39"/>
      <c r="BS253" s="39"/>
      <c r="BT253" s="39"/>
      <c r="BU253" s="39"/>
      <c r="BV253" s="39"/>
      <c r="BW253" s="39"/>
      <c r="BX253" s="39"/>
      <c r="BY253" s="39"/>
      <c r="BZ253" s="39"/>
      <c r="CA253" s="39"/>
    </row>
    <row r="254" spans="1:79" s="54" customFormat="1" ht="83.45" customHeight="1">
      <c r="A254" s="35"/>
      <c r="B254" s="25" t="s">
        <v>46</v>
      </c>
      <c r="C254" s="26" t="str">
        <f>VLOOKUP($B254,[6]Listas!$A$2:$B$5,2,FALSE)</f>
        <v>PerUno</v>
      </c>
      <c r="D254" s="25" t="s">
        <v>899</v>
      </c>
      <c r="E254" s="26" t="str">
        <f>VLOOKUP($D254,[6]Listas!$E$2:$F$11,2,FALSE)</f>
        <v>ObjTres</v>
      </c>
      <c r="F254" s="130" t="s">
        <v>1001</v>
      </c>
      <c r="G254" s="202" t="s">
        <v>49</v>
      </c>
      <c r="H254" s="169" t="s">
        <v>1002</v>
      </c>
      <c r="I254" s="165" t="s">
        <v>901</v>
      </c>
      <c r="J254" s="165" t="s">
        <v>902</v>
      </c>
      <c r="K254" s="130" t="s">
        <v>989</v>
      </c>
      <c r="L254" s="130" t="s">
        <v>990</v>
      </c>
      <c r="M254" s="130" t="s">
        <v>991</v>
      </c>
      <c r="N254" s="165" t="s">
        <v>901</v>
      </c>
      <c r="O254" s="144"/>
      <c r="P254" s="199">
        <v>44731</v>
      </c>
      <c r="Q254" s="199">
        <v>44737</v>
      </c>
      <c r="R254" s="37"/>
      <c r="S254" s="27"/>
      <c r="T254" s="30">
        <v>10</v>
      </c>
      <c r="U254" s="31"/>
      <c r="V254" s="32"/>
      <c r="W254" s="32"/>
      <c r="X254" s="32"/>
      <c r="Y254" s="32"/>
      <c r="Z254" s="33"/>
      <c r="AA254" s="32"/>
      <c r="AB254" s="32"/>
      <c r="AC254" s="32"/>
      <c r="AD254" s="32"/>
      <c r="AE254" s="32" t="s">
        <v>58</v>
      </c>
      <c r="AF254" s="32" t="s">
        <v>58</v>
      </c>
      <c r="AG254" s="32"/>
      <c r="AH254" s="32"/>
      <c r="AI254" s="32"/>
      <c r="AJ254" s="32"/>
      <c r="AK254" s="34"/>
      <c r="AL254" s="34"/>
      <c r="AM254" s="34"/>
      <c r="AN254" s="32"/>
      <c r="AO254" s="32"/>
      <c r="AP254" s="32"/>
      <c r="AQ254" s="32"/>
      <c r="AR254" s="32"/>
      <c r="AS254" s="32"/>
      <c r="AT254" s="32"/>
      <c r="AU254" s="32"/>
      <c r="AV254" s="32"/>
      <c r="AW254" s="32" t="s">
        <v>58</v>
      </c>
      <c r="AX254" s="32"/>
      <c r="AY254" s="34"/>
      <c r="AZ254" s="34"/>
      <c r="BA254" s="34" t="s">
        <v>49</v>
      </c>
      <c r="BB254" s="55" t="str">
        <f>VLOOKUP($BA254,[6]Listas!$L$2:$M$8,2,FALSE)</f>
        <v>NA</v>
      </c>
      <c r="BC254" s="34" t="s">
        <v>49</v>
      </c>
      <c r="BD254" s="34" t="s">
        <v>49</v>
      </c>
      <c r="BE254" s="34" t="s">
        <v>902</v>
      </c>
      <c r="BF254" s="34" t="str">
        <f>VLOOKUP($BE254,[6]Listas!$AA$1:$AB$10,2,FALSE)</f>
        <v>DGTIC</v>
      </c>
      <c r="BG254" s="34" t="s">
        <v>907</v>
      </c>
      <c r="BH254" s="39"/>
      <c r="BI254" s="39"/>
      <c r="BJ254" s="39"/>
      <c r="BK254" s="39"/>
      <c r="BL254" s="39"/>
      <c r="BM254" s="39"/>
      <c r="BN254" s="39"/>
      <c r="BO254" s="39"/>
      <c r="BP254" s="39"/>
      <c r="BQ254" s="39"/>
      <c r="BR254" s="39"/>
      <c r="BS254" s="39"/>
      <c r="BT254" s="39"/>
      <c r="BU254" s="39"/>
      <c r="BV254" s="39"/>
      <c r="BW254" s="39"/>
      <c r="BX254" s="39"/>
      <c r="BY254" s="39"/>
      <c r="BZ254" s="39"/>
      <c r="CA254" s="39"/>
    </row>
    <row r="255" spans="1:79" s="54" customFormat="1" ht="83.45" customHeight="1">
      <c r="A255" s="35"/>
      <c r="B255" s="25" t="s">
        <v>46</v>
      </c>
      <c r="C255" s="26" t="str">
        <f>VLOOKUP($B255,[6]Listas!$A$2:$B$5,2,FALSE)</f>
        <v>PerUno</v>
      </c>
      <c r="D255" s="25" t="s">
        <v>899</v>
      </c>
      <c r="E255" s="26" t="str">
        <f>VLOOKUP($D255,[6]Listas!$E$2:$F$11,2,FALSE)</f>
        <v>ObjTres</v>
      </c>
      <c r="F255" s="130" t="s">
        <v>1001</v>
      </c>
      <c r="G255" s="202" t="s">
        <v>49</v>
      </c>
      <c r="H255" s="169" t="s">
        <v>1002</v>
      </c>
      <c r="I255" s="165" t="s">
        <v>901</v>
      </c>
      <c r="J255" s="165" t="s">
        <v>902</v>
      </c>
      <c r="K255" s="130" t="s">
        <v>992</v>
      </c>
      <c r="L255" s="130" t="s">
        <v>993</v>
      </c>
      <c r="M255" s="130" t="s">
        <v>994</v>
      </c>
      <c r="N255" s="165" t="s">
        <v>901</v>
      </c>
      <c r="O255" s="144"/>
      <c r="P255" s="199">
        <v>44738</v>
      </c>
      <c r="Q255" s="199">
        <v>44742</v>
      </c>
      <c r="R255" s="37"/>
      <c r="S255" s="27"/>
      <c r="T255" s="30">
        <v>10</v>
      </c>
      <c r="U255" s="31"/>
      <c r="V255" s="32"/>
      <c r="W255" s="32"/>
      <c r="X255" s="32"/>
      <c r="Y255" s="32"/>
      <c r="Z255" s="33"/>
      <c r="AA255" s="32"/>
      <c r="AB255" s="32"/>
      <c r="AC255" s="32"/>
      <c r="AD255" s="32"/>
      <c r="AE255" s="32" t="s">
        <v>58</v>
      </c>
      <c r="AF255" s="32" t="s">
        <v>58</v>
      </c>
      <c r="AG255" s="32"/>
      <c r="AH255" s="32"/>
      <c r="AI255" s="32"/>
      <c r="AJ255" s="32"/>
      <c r="AK255" s="34"/>
      <c r="AL255" s="34"/>
      <c r="AM255" s="34"/>
      <c r="AN255" s="32"/>
      <c r="AO255" s="32"/>
      <c r="AP255" s="32"/>
      <c r="AQ255" s="32"/>
      <c r="AR255" s="32"/>
      <c r="AS255" s="32"/>
      <c r="AT255" s="32"/>
      <c r="AU255" s="32"/>
      <c r="AV255" s="32"/>
      <c r="AW255" s="32" t="s">
        <v>58</v>
      </c>
      <c r="AX255" s="32"/>
      <c r="AY255" s="34"/>
      <c r="AZ255" s="34"/>
      <c r="BA255" s="34" t="s">
        <v>49</v>
      </c>
      <c r="BB255" s="55" t="str">
        <f>VLOOKUP($BA255,[6]Listas!$L$2:$M$8,2,FALSE)</f>
        <v>NA</v>
      </c>
      <c r="BC255" s="34" t="s">
        <v>49</v>
      </c>
      <c r="BD255" s="34" t="s">
        <v>49</v>
      </c>
      <c r="BE255" s="34" t="s">
        <v>902</v>
      </c>
      <c r="BF255" s="34" t="str">
        <f>VLOOKUP($BE255,[6]Listas!$AA$1:$AB$10,2,FALSE)</f>
        <v>DGTIC</v>
      </c>
      <c r="BG255" s="34" t="s">
        <v>907</v>
      </c>
      <c r="BH255" s="39"/>
      <c r="BI255" s="39"/>
      <c r="BJ255" s="39"/>
      <c r="BK255" s="39"/>
      <c r="BL255" s="39"/>
      <c r="BM255" s="39"/>
      <c r="BN255" s="39"/>
      <c r="BO255" s="39"/>
      <c r="BP255" s="39"/>
      <c r="BQ255" s="39"/>
      <c r="BR255" s="39"/>
      <c r="BS255" s="39"/>
      <c r="BT255" s="39"/>
      <c r="BU255" s="39"/>
      <c r="BV255" s="39"/>
      <c r="BW255" s="39"/>
      <c r="BX255" s="39"/>
      <c r="BY255" s="39"/>
      <c r="BZ255" s="39"/>
      <c r="CA255" s="39"/>
    </row>
    <row r="256" spans="1:79" s="54" customFormat="1" ht="83.45" customHeight="1">
      <c r="A256" s="35"/>
      <c r="B256" s="25" t="s">
        <v>46</v>
      </c>
      <c r="C256" s="26" t="str">
        <f>VLOOKUP($B256,[6]Listas!$A$2:$B$5,2,FALSE)</f>
        <v>PerUno</v>
      </c>
      <c r="D256" s="25" t="s">
        <v>899</v>
      </c>
      <c r="E256" s="26" t="str">
        <f>VLOOKUP($D256,[6]Listas!$E$2:$F$11,2,FALSE)</f>
        <v>ObjTres</v>
      </c>
      <c r="F256" s="130" t="s">
        <v>1001</v>
      </c>
      <c r="G256" s="202" t="s">
        <v>49</v>
      </c>
      <c r="H256" s="169" t="s">
        <v>1002</v>
      </c>
      <c r="I256" s="165" t="s">
        <v>901</v>
      </c>
      <c r="J256" s="165" t="s">
        <v>902</v>
      </c>
      <c r="K256" s="130" t="s">
        <v>995</v>
      </c>
      <c r="L256" s="130" t="s">
        <v>996</v>
      </c>
      <c r="M256" s="130" t="s">
        <v>997</v>
      </c>
      <c r="N256" s="165" t="s">
        <v>901</v>
      </c>
      <c r="O256" s="144"/>
      <c r="P256" s="199">
        <v>44672</v>
      </c>
      <c r="Q256" s="199">
        <v>44676</v>
      </c>
      <c r="R256" s="37"/>
      <c r="S256" s="27"/>
      <c r="T256" s="30">
        <v>10</v>
      </c>
      <c r="U256" s="31"/>
      <c r="V256" s="32"/>
      <c r="W256" s="32"/>
      <c r="X256" s="32"/>
      <c r="Y256" s="32"/>
      <c r="Z256" s="33"/>
      <c r="AA256" s="32"/>
      <c r="AB256" s="32"/>
      <c r="AC256" s="32"/>
      <c r="AD256" s="32"/>
      <c r="AE256" s="32" t="s">
        <v>58</v>
      </c>
      <c r="AF256" s="32" t="s">
        <v>58</v>
      </c>
      <c r="AG256" s="32"/>
      <c r="AH256" s="32"/>
      <c r="AI256" s="32"/>
      <c r="AJ256" s="32"/>
      <c r="AK256" s="34"/>
      <c r="AL256" s="34"/>
      <c r="AM256" s="34"/>
      <c r="AN256" s="32"/>
      <c r="AO256" s="32"/>
      <c r="AP256" s="32"/>
      <c r="AQ256" s="32"/>
      <c r="AR256" s="32"/>
      <c r="AS256" s="32"/>
      <c r="AT256" s="32"/>
      <c r="AU256" s="32"/>
      <c r="AV256" s="32"/>
      <c r="AW256" s="32" t="s">
        <v>58</v>
      </c>
      <c r="AX256" s="32"/>
      <c r="AY256" s="34"/>
      <c r="AZ256" s="34"/>
      <c r="BA256" s="34" t="s">
        <v>49</v>
      </c>
      <c r="BB256" s="55" t="str">
        <f>VLOOKUP($BA256,[6]Listas!$L$2:$M$8,2,FALSE)</f>
        <v>NA</v>
      </c>
      <c r="BC256" s="34" t="s">
        <v>49</v>
      </c>
      <c r="BD256" s="34" t="s">
        <v>49</v>
      </c>
      <c r="BE256" s="34" t="s">
        <v>902</v>
      </c>
      <c r="BF256" s="34" t="str">
        <f>VLOOKUP($BE256,[6]Listas!$AA$1:$AB$10,2,FALSE)</f>
        <v>DGTIC</v>
      </c>
      <c r="BG256" s="34" t="s">
        <v>907</v>
      </c>
      <c r="BH256" s="39"/>
      <c r="BI256" s="39"/>
      <c r="BJ256" s="39"/>
      <c r="BK256" s="39"/>
      <c r="BL256" s="39"/>
      <c r="BM256" s="39"/>
      <c r="BN256" s="39"/>
      <c r="BO256" s="39"/>
      <c r="BP256" s="39"/>
      <c r="BQ256" s="39"/>
      <c r="BR256" s="39"/>
      <c r="BS256" s="39"/>
      <c r="BT256" s="39"/>
      <c r="BU256" s="39"/>
      <c r="BV256" s="39"/>
      <c r="BW256" s="39"/>
      <c r="BX256" s="39"/>
      <c r="BY256" s="39"/>
      <c r="BZ256" s="39"/>
      <c r="CA256" s="39"/>
    </row>
    <row r="257" spans="1:79" s="54" customFormat="1" ht="83.45" customHeight="1">
      <c r="A257" s="35"/>
      <c r="B257" s="25" t="s">
        <v>46</v>
      </c>
      <c r="C257" s="26" t="str">
        <f>VLOOKUP($B257,[6]Listas!$A$2:$B$5,2,FALSE)</f>
        <v>PerUno</v>
      </c>
      <c r="D257" s="25" t="s">
        <v>899</v>
      </c>
      <c r="E257" s="26" t="str">
        <f>VLOOKUP($D257,[6]Listas!$E$2:$F$11,2,FALSE)</f>
        <v>ObjTres</v>
      </c>
      <c r="F257" s="130" t="s">
        <v>1001</v>
      </c>
      <c r="G257" s="202" t="s">
        <v>49</v>
      </c>
      <c r="H257" s="169" t="s">
        <v>1002</v>
      </c>
      <c r="I257" s="165" t="s">
        <v>901</v>
      </c>
      <c r="J257" s="165" t="s">
        <v>902</v>
      </c>
      <c r="K257" s="130" t="s">
        <v>998</v>
      </c>
      <c r="L257" s="130" t="s">
        <v>999</v>
      </c>
      <c r="M257" s="130" t="s">
        <v>1000</v>
      </c>
      <c r="N257" s="165" t="s">
        <v>901</v>
      </c>
      <c r="O257" s="144"/>
      <c r="P257" s="199">
        <v>44713</v>
      </c>
      <c r="Q257" s="199">
        <v>44716</v>
      </c>
      <c r="R257" s="37">
        <v>270000000</v>
      </c>
      <c r="S257" s="27"/>
      <c r="T257" s="30">
        <v>10</v>
      </c>
      <c r="U257" s="31"/>
      <c r="V257" s="32"/>
      <c r="W257" s="32"/>
      <c r="X257" s="32"/>
      <c r="Y257" s="32"/>
      <c r="Z257" s="33"/>
      <c r="AA257" s="32"/>
      <c r="AB257" s="32"/>
      <c r="AC257" s="32"/>
      <c r="AD257" s="32"/>
      <c r="AE257" s="32" t="s">
        <v>58</v>
      </c>
      <c r="AF257" s="32" t="s">
        <v>58</v>
      </c>
      <c r="AG257" s="32"/>
      <c r="AH257" s="32"/>
      <c r="AI257" s="32"/>
      <c r="AJ257" s="32"/>
      <c r="AK257" s="34"/>
      <c r="AL257" s="34"/>
      <c r="AM257" s="34"/>
      <c r="AN257" s="32"/>
      <c r="AO257" s="30" t="s">
        <v>58</v>
      </c>
      <c r="AP257" s="32"/>
      <c r="AQ257" s="32"/>
      <c r="AR257" s="32"/>
      <c r="AS257" s="32"/>
      <c r="AT257" s="32"/>
      <c r="AU257" s="32"/>
      <c r="AV257" s="32"/>
      <c r="AW257" s="32" t="s">
        <v>58</v>
      </c>
      <c r="AX257" s="32"/>
      <c r="AY257" s="34"/>
      <c r="AZ257" s="34"/>
      <c r="BA257" s="34" t="s">
        <v>49</v>
      </c>
      <c r="BB257" s="55" t="str">
        <f>VLOOKUP($BA257,[6]Listas!$L$2:$M$8,2,FALSE)</f>
        <v>NA</v>
      </c>
      <c r="BC257" s="34" t="s">
        <v>49</v>
      </c>
      <c r="BD257" s="34" t="s">
        <v>49</v>
      </c>
      <c r="BE257" s="34" t="s">
        <v>902</v>
      </c>
      <c r="BF257" s="34" t="str">
        <f>VLOOKUP($BE257,[6]Listas!$AA$1:$AB$10,2,FALSE)</f>
        <v>DGTIC</v>
      </c>
      <c r="BG257" s="34" t="s">
        <v>907</v>
      </c>
      <c r="BH257" s="39"/>
      <c r="BI257" s="39"/>
      <c r="BJ257" s="39"/>
      <c r="BK257" s="39"/>
      <c r="BL257" s="39"/>
      <c r="BM257" s="39"/>
      <c r="BN257" s="39"/>
      <c r="BO257" s="39"/>
      <c r="BP257" s="39"/>
      <c r="BQ257" s="39"/>
      <c r="BR257" s="39"/>
      <c r="BS257" s="39"/>
      <c r="BT257" s="39"/>
      <c r="BU257" s="39"/>
      <c r="BV257" s="39"/>
      <c r="BW257" s="39"/>
      <c r="BX257" s="39"/>
      <c r="BY257" s="39"/>
      <c r="BZ257" s="39"/>
      <c r="CA257" s="39"/>
    </row>
    <row r="258" spans="1:79" s="54" customFormat="1" ht="83.45" customHeight="1">
      <c r="A258" s="35"/>
      <c r="B258" s="25" t="s">
        <v>46</v>
      </c>
      <c r="C258" s="26" t="str">
        <f>VLOOKUP($B258,[6]Listas!$A$2:$B$5,2,FALSE)</f>
        <v>PerUno</v>
      </c>
      <c r="D258" s="25" t="s">
        <v>899</v>
      </c>
      <c r="E258" s="26" t="str">
        <f>VLOOKUP($D258,[6]Listas!$E$2:$F$11,2,FALSE)</f>
        <v>ObjTres</v>
      </c>
      <c r="F258" s="130" t="s">
        <v>1001</v>
      </c>
      <c r="G258" s="202" t="s">
        <v>49</v>
      </c>
      <c r="H258" s="169" t="s">
        <v>1003</v>
      </c>
      <c r="I258" s="165" t="s">
        <v>901</v>
      </c>
      <c r="J258" s="165" t="s">
        <v>902</v>
      </c>
      <c r="K258" s="130" t="s">
        <v>1004</v>
      </c>
      <c r="L258" s="130" t="s">
        <v>1005</v>
      </c>
      <c r="M258" s="130" t="s">
        <v>1006</v>
      </c>
      <c r="N258" s="199" t="s">
        <v>1007</v>
      </c>
      <c r="O258" s="144"/>
      <c r="P258" s="199">
        <v>44593</v>
      </c>
      <c r="Q258" s="199">
        <v>44607</v>
      </c>
      <c r="R258" s="37"/>
      <c r="S258" s="27"/>
      <c r="T258" s="30">
        <v>20</v>
      </c>
      <c r="U258" s="31"/>
      <c r="V258" s="32"/>
      <c r="W258" s="32"/>
      <c r="X258" s="32"/>
      <c r="Y258" s="32"/>
      <c r="Z258" s="33"/>
      <c r="AA258" s="32"/>
      <c r="AB258" s="32"/>
      <c r="AC258" s="32"/>
      <c r="AD258" s="32"/>
      <c r="AE258" s="32" t="s">
        <v>58</v>
      </c>
      <c r="AF258" s="32" t="s">
        <v>58</v>
      </c>
      <c r="AG258" s="32"/>
      <c r="AH258" s="32"/>
      <c r="AI258" s="32"/>
      <c r="AJ258" s="32"/>
      <c r="AK258" s="34"/>
      <c r="AL258" s="34"/>
      <c r="AM258" s="34"/>
      <c r="AN258" s="32"/>
      <c r="AO258" s="32"/>
      <c r="AP258" s="32"/>
      <c r="AQ258" s="32"/>
      <c r="AR258" s="32"/>
      <c r="AS258" s="32"/>
      <c r="AT258" s="32"/>
      <c r="AU258" s="32"/>
      <c r="AV258" s="32"/>
      <c r="AW258" s="32" t="s">
        <v>58</v>
      </c>
      <c r="AX258" s="32"/>
      <c r="AY258" s="34"/>
      <c r="AZ258" s="34"/>
      <c r="BA258" s="34" t="s">
        <v>49</v>
      </c>
      <c r="BB258" s="55" t="str">
        <f>VLOOKUP($BA258,[6]Listas!$L$2:$M$8,2,FALSE)</f>
        <v>NA</v>
      </c>
      <c r="BC258" s="34" t="s">
        <v>49</v>
      </c>
      <c r="BD258" s="34" t="s">
        <v>49</v>
      </c>
      <c r="BE258" s="34" t="s">
        <v>902</v>
      </c>
      <c r="BF258" s="34" t="str">
        <f>VLOOKUP($BE258,[6]Listas!$AA$1:$AB$10,2,FALSE)</f>
        <v>DGTIC</v>
      </c>
      <c r="BG258" s="34" t="s">
        <v>907</v>
      </c>
      <c r="BH258" s="39"/>
      <c r="BI258" s="39"/>
      <c r="BJ258" s="39"/>
      <c r="BK258" s="39"/>
      <c r="BL258" s="39"/>
      <c r="BM258" s="39"/>
      <c r="BN258" s="39"/>
      <c r="BO258" s="39"/>
      <c r="BP258" s="39"/>
      <c r="BQ258" s="39"/>
      <c r="BR258" s="39"/>
      <c r="BS258" s="39"/>
      <c r="BT258" s="39"/>
      <c r="BU258" s="39"/>
      <c r="BV258" s="39"/>
      <c r="BW258" s="39"/>
      <c r="BX258" s="39"/>
      <c r="BY258" s="39"/>
      <c r="BZ258" s="39"/>
      <c r="CA258" s="39"/>
    </row>
    <row r="259" spans="1:79" s="54" customFormat="1" ht="83.45" customHeight="1">
      <c r="A259" s="35"/>
      <c r="B259" s="25" t="s">
        <v>46</v>
      </c>
      <c r="C259" s="26" t="str">
        <f>VLOOKUP($B259,[6]Listas!$A$2:$B$5,2,FALSE)</f>
        <v>PerUno</v>
      </c>
      <c r="D259" s="25" t="s">
        <v>899</v>
      </c>
      <c r="E259" s="26" t="str">
        <f>VLOOKUP($D259,[6]Listas!$E$2:$F$11,2,FALSE)</f>
        <v>ObjTres</v>
      </c>
      <c r="F259" s="130" t="s">
        <v>1001</v>
      </c>
      <c r="G259" s="202" t="s">
        <v>49</v>
      </c>
      <c r="H259" s="169" t="s">
        <v>1003</v>
      </c>
      <c r="I259" s="165" t="s">
        <v>901</v>
      </c>
      <c r="J259" s="165" t="s">
        <v>902</v>
      </c>
      <c r="K259" s="130" t="s">
        <v>1008</v>
      </c>
      <c r="L259" s="130" t="s">
        <v>1009</v>
      </c>
      <c r="M259" s="130" t="s">
        <v>997</v>
      </c>
      <c r="N259" s="199" t="s">
        <v>1007</v>
      </c>
      <c r="O259" s="144"/>
      <c r="P259" s="199">
        <v>44608</v>
      </c>
      <c r="Q259" s="199">
        <v>44727</v>
      </c>
      <c r="R259" s="37"/>
      <c r="S259" s="27"/>
      <c r="T259" s="30">
        <v>30</v>
      </c>
      <c r="U259" s="31"/>
      <c r="V259" s="32"/>
      <c r="W259" s="32"/>
      <c r="X259" s="32"/>
      <c r="Y259" s="32"/>
      <c r="Z259" s="33"/>
      <c r="AA259" s="32"/>
      <c r="AB259" s="32"/>
      <c r="AC259" s="32"/>
      <c r="AD259" s="32"/>
      <c r="AE259" s="32" t="s">
        <v>58</v>
      </c>
      <c r="AF259" s="32" t="s">
        <v>58</v>
      </c>
      <c r="AG259" s="32"/>
      <c r="AH259" s="32"/>
      <c r="AI259" s="32"/>
      <c r="AJ259" s="32"/>
      <c r="AK259" s="34"/>
      <c r="AL259" s="34"/>
      <c r="AM259" s="34"/>
      <c r="AN259" s="32"/>
      <c r="AO259" s="32"/>
      <c r="AP259" s="32"/>
      <c r="AQ259" s="32"/>
      <c r="AR259" s="32"/>
      <c r="AS259" s="32"/>
      <c r="AT259" s="32"/>
      <c r="AU259" s="32"/>
      <c r="AV259" s="32"/>
      <c r="AW259" s="32" t="s">
        <v>58</v>
      </c>
      <c r="AX259" s="32"/>
      <c r="AY259" s="34"/>
      <c r="AZ259" s="34"/>
      <c r="BA259" s="34" t="s">
        <v>49</v>
      </c>
      <c r="BB259" s="55" t="str">
        <f>VLOOKUP($BA259,[6]Listas!$L$2:$M$8,2,FALSE)</f>
        <v>NA</v>
      </c>
      <c r="BC259" s="34" t="s">
        <v>49</v>
      </c>
      <c r="BD259" s="34" t="s">
        <v>49</v>
      </c>
      <c r="BE259" s="34" t="s">
        <v>902</v>
      </c>
      <c r="BF259" s="34" t="str">
        <f>VLOOKUP($BE259,[6]Listas!$AA$1:$AB$10,2,FALSE)</f>
        <v>DGTIC</v>
      </c>
      <c r="BG259" s="34" t="s">
        <v>907</v>
      </c>
      <c r="BH259" s="39"/>
      <c r="BI259" s="39"/>
      <c r="BJ259" s="39"/>
      <c r="BK259" s="39"/>
      <c r="BL259" s="39"/>
      <c r="BM259" s="39"/>
      <c r="BN259" s="39"/>
      <c r="BO259" s="39"/>
      <c r="BP259" s="39"/>
      <c r="BQ259" s="39"/>
      <c r="BR259" s="39"/>
      <c r="BS259" s="39"/>
      <c r="BT259" s="39"/>
      <c r="BU259" s="39"/>
      <c r="BV259" s="39"/>
      <c r="BW259" s="39"/>
      <c r="BX259" s="39"/>
      <c r="BY259" s="39"/>
      <c r="BZ259" s="39"/>
      <c r="CA259" s="39"/>
    </row>
    <row r="260" spans="1:79" s="54" customFormat="1" ht="83.45" customHeight="1">
      <c r="A260" s="35"/>
      <c r="B260" s="25" t="s">
        <v>46</v>
      </c>
      <c r="C260" s="26" t="str">
        <f>VLOOKUP($B260,[6]Listas!$A$2:$B$5,2,FALSE)</f>
        <v>PerUno</v>
      </c>
      <c r="D260" s="25" t="s">
        <v>899</v>
      </c>
      <c r="E260" s="26" t="str">
        <f>VLOOKUP($D260,[6]Listas!$E$2:$F$11,2,FALSE)</f>
        <v>ObjTres</v>
      </c>
      <c r="F260" s="130" t="s">
        <v>1001</v>
      </c>
      <c r="G260" s="202" t="s">
        <v>49</v>
      </c>
      <c r="H260" s="169" t="s">
        <v>1003</v>
      </c>
      <c r="I260" s="165" t="s">
        <v>901</v>
      </c>
      <c r="J260" s="165" t="s">
        <v>902</v>
      </c>
      <c r="K260" s="130" t="s">
        <v>1010</v>
      </c>
      <c r="L260" s="130" t="s">
        <v>1011</v>
      </c>
      <c r="M260" s="130" t="s">
        <v>1012</v>
      </c>
      <c r="N260" s="199" t="s">
        <v>1007</v>
      </c>
      <c r="O260" s="144"/>
      <c r="P260" s="199">
        <v>44743</v>
      </c>
      <c r="Q260" s="199">
        <v>44834</v>
      </c>
      <c r="R260" s="37">
        <v>610000000</v>
      </c>
      <c r="S260" s="27" t="s">
        <v>915</v>
      </c>
      <c r="T260" s="30">
        <v>30</v>
      </c>
      <c r="U260" s="31"/>
      <c r="V260" s="32"/>
      <c r="W260" s="32"/>
      <c r="X260" s="32"/>
      <c r="Y260" s="32"/>
      <c r="Z260" s="33"/>
      <c r="AA260" s="32"/>
      <c r="AB260" s="32"/>
      <c r="AC260" s="32"/>
      <c r="AD260" s="32"/>
      <c r="AE260" s="32" t="s">
        <v>58</v>
      </c>
      <c r="AF260" s="32" t="s">
        <v>58</v>
      </c>
      <c r="AG260" s="32"/>
      <c r="AH260" s="32"/>
      <c r="AI260" s="32"/>
      <c r="AJ260" s="32"/>
      <c r="AK260" s="34"/>
      <c r="AL260" s="34"/>
      <c r="AM260" s="34"/>
      <c r="AN260" s="32"/>
      <c r="AO260" s="30" t="s">
        <v>58</v>
      </c>
      <c r="AP260" s="32"/>
      <c r="AQ260" s="32"/>
      <c r="AR260" s="32"/>
      <c r="AS260" s="32"/>
      <c r="AT260" s="32"/>
      <c r="AU260" s="32"/>
      <c r="AV260" s="32"/>
      <c r="AW260" s="32" t="s">
        <v>58</v>
      </c>
      <c r="AX260" s="32"/>
      <c r="AY260" s="34"/>
      <c r="AZ260" s="34"/>
      <c r="BA260" s="34" t="s">
        <v>49</v>
      </c>
      <c r="BB260" s="55" t="str">
        <f>VLOOKUP($BA260,[6]Listas!$L$2:$M$8,2,FALSE)</f>
        <v>NA</v>
      </c>
      <c r="BC260" s="34" t="s">
        <v>49</v>
      </c>
      <c r="BD260" s="34" t="s">
        <v>49</v>
      </c>
      <c r="BE260" s="34" t="s">
        <v>902</v>
      </c>
      <c r="BF260" s="34" t="str">
        <f>VLOOKUP($BE260,[6]Listas!$AA$1:$AB$10,2,FALSE)</f>
        <v>DGTIC</v>
      </c>
      <c r="BG260" s="34" t="s">
        <v>907</v>
      </c>
      <c r="BH260" s="39"/>
      <c r="BI260" s="39"/>
      <c r="BJ260" s="39"/>
      <c r="BK260" s="39"/>
      <c r="BL260" s="39"/>
      <c r="BM260" s="39"/>
      <c r="BN260" s="39"/>
      <c r="BO260" s="39"/>
      <c r="BP260" s="39"/>
      <c r="BQ260" s="39"/>
      <c r="BR260" s="39"/>
      <c r="BS260" s="39"/>
      <c r="BT260" s="39"/>
      <c r="BU260" s="39"/>
      <c r="BV260" s="39"/>
      <c r="BW260" s="39"/>
      <c r="BX260" s="39"/>
      <c r="BY260" s="39"/>
      <c r="BZ260" s="39"/>
      <c r="CA260" s="39"/>
    </row>
    <row r="261" spans="1:79" s="54" customFormat="1" ht="83.45" customHeight="1">
      <c r="A261" s="35"/>
      <c r="B261" s="25" t="s">
        <v>46</v>
      </c>
      <c r="C261" s="26" t="str">
        <f>VLOOKUP($B261,[6]Listas!$A$2:$B$5,2,FALSE)</f>
        <v>PerUno</v>
      </c>
      <c r="D261" s="25" t="s">
        <v>899</v>
      </c>
      <c r="E261" s="26" t="str">
        <f>VLOOKUP($D261,[6]Listas!$E$2:$F$11,2,FALSE)</f>
        <v>ObjTres</v>
      </c>
      <c r="F261" s="130" t="s">
        <v>1001</v>
      </c>
      <c r="G261" s="202" t="s">
        <v>49</v>
      </c>
      <c r="H261" s="169" t="s">
        <v>1003</v>
      </c>
      <c r="I261" s="165" t="s">
        <v>901</v>
      </c>
      <c r="J261" s="165" t="s">
        <v>902</v>
      </c>
      <c r="K261" s="130" t="s">
        <v>1013</v>
      </c>
      <c r="L261" s="130" t="s">
        <v>1014</v>
      </c>
      <c r="M261" s="130" t="s">
        <v>1015</v>
      </c>
      <c r="N261" s="199" t="s">
        <v>1007</v>
      </c>
      <c r="O261" s="144"/>
      <c r="P261" s="199">
        <v>44835</v>
      </c>
      <c r="Q261" s="199">
        <v>44926</v>
      </c>
      <c r="R261" s="37"/>
      <c r="S261" s="27"/>
      <c r="T261" s="30">
        <v>20</v>
      </c>
      <c r="U261" s="31"/>
      <c r="V261" s="32"/>
      <c r="W261" s="32"/>
      <c r="X261" s="32"/>
      <c r="Y261" s="32"/>
      <c r="Z261" s="33"/>
      <c r="AA261" s="32"/>
      <c r="AB261" s="32"/>
      <c r="AC261" s="32"/>
      <c r="AD261" s="32"/>
      <c r="AE261" s="32" t="s">
        <v>58</v>
      </c>
      <c r="AF261" s="32" t="s">
        <v>58</v>
      </c>
      <c r="AG261" s="32"/>
      <c r="AH261" s="32"/>
      <c r="AI261" s="32"/>
      <c r="AJ261" s="32"/>
      <c r="AK261" s="34"/>
      <c r="AL261" s="34"/>
      <c r="AM261" s="34"/>
      <c r="AN261" s="32"/>
      <c r="AO261" s="32"/>
      <c r="AP261" s="32"/>
      <c r="AQ261" s="32"/>
      <c r="AR261" s="32"/>
      <c r="AS261" s="32"/>
      <c r="AT261" s="32"/>
      <c r="AU261" s="32"/>
      <c r="AV261" s="32"/>
      <c r="AW261" s="32" t="s">
        <v>58</v>
      </c>
      <c r="AX261" s="32"/>
      <c r="AY261" s="34"/>
      <c r="AZ261" s="34"/>
      <c r="BA261" s="34" t="s">
        <v>49</v>
      </c>
      <c r="BB261" s="55" t="str">
        <f>VLOOKUP($BA261,[6]Listas!$L$2:$M$8,2,FALSE)</f>
        <v>NA</v>
      </c>
      <c r="BC261" s="34" t="s">
        <v>49</v>
      </c>
      <c r="BD261" s="34" t="s">
        <v>49</v>
      </c>
      <c r="BE261" s="34" t="s">
        <v>902</v>
      </c>
      <c r="BF261" s="34" t="str">
        <f>VLOOKUP($BE261,[6]Listas!$AA$1:$AB$10,2,FALSE)</f>
        <v>DGTIC</v>
      </c>
      <c r="BG261" s="34" t="s">
        <v>907</v>
      </c>
      <c r="BH261" s="39"/>
      <c r="BI261" s="39"/>
      <c r="BJ261" s="39"/>
      <c r="BK261" s="39"/>
      <c r="BL261" s="39"/>
      <c r="BM261" s="39"/>
      <c r="BN261" s="39"/>
      <c r="BO261" s="39"/>
      <c r="BP261" s="39"/>
      <c r="BQ261" s="39"/>
      <c r="BR261" s="39"/>
      <c r="BS261" s="39"/>
      <c r="BT261" s="39"/>
      <c r="BU261" s="39"/>
      <c r="BV261" s="39"/>
      <c r="BW261" s="39"/>
      <c r="BX261" s="39"/>
      <c r="BY261" s="39"/>
      <c r="BZ261" s="39"/>
      <c r="CA261" s="39"/>
    </row>
    <row r="262" spans="1:79" s="54" customFormat="1" ht="83.45" customHeight="1">
      <c r="A262" s="35"/>
      <c r="B262" s="25" t="s">
        <v>46</v>
      </c>
      <c r="C262" s="26" t="str">
        <f>VLOOKUP($B262,[6]Listas!$A$2:$B$5,2,FALSE)</f>
        <v>PerUno</v>
      </c>
      <c r="D262" s="25" t="s">
        <v>899</v>
      </c>
      <c r="E262" s="26" t="str">
        <f>VLOOKUP($D262,[6]Listas!$E$2:$F$11,2,FALSE)</f>
        <v>ObjTres</v>
      </c>
      <c r="F262" s="130" t="s">
        <v>255</v>
      </c>
      <c r="G262" s="202" t="s">
        <v>49</v>
      </c>
      <c r="H262" s="165" t="s">
        <v>1016</v>
      </c>
      <c r="I262" s="165" t="s">
        <v>901</v>
      </c>
      <c r="J262" s="165" t="s">
        <v>902</v>
      </c>
      <c r="K262" s="130" t="s">
        <v>1017</v>
      </c>
      <c r="L262" s="130" t="s">
        <v>1018</v>
      </c>
      <c r="M262" s="130" t="s">
        <v>1019</v>
      </c>
      <c r="N262" s="199" t="s">
        <v>1020</v>
      </c>
      <c r="O262" s="165"/>
      <c r="P262" s="199">
        <v>44593</v>
      </c>
      <c r="Q262" s="199">
        <v>44620</v>
      </c>
      <c r="R262" s="202"/>
      <c r="S262" s="35"/>
      <c r="T262" s="30">
        <v>30</v>
      </c>
      <c r="U262" s="31"/>
      <c r="V262" s="32"/>
      <c r="W262" s="32"/>
      <c r="X262" s="32"/>
      <c r="Y262" s="32"/>
      <c r="Z262" s="33"/>
      <c r="AA262" s="32"/>
      <c r="AB262" s="32"/>
      <c r="AC262" s="32"/>
      <c r="AD262" s="32"/>
      <c r="AE262" s="32" t="s">
        <v>58</v>
      </c>
      <c r="AF262" s="32" t="s">
        <v>58</v>
      </c>
      <c r="AG262" s="32"/>
      <c r="AH262" s="32"/>
      <c r="AI262" s="32"/>
      <c r="AJ262" s="32"/>
      <c r="AK262" s="34"/>
      <c r="AL262" s="34"/>
      <c r="AM262" s="34"/>
      <c r="AN262" s="32"/>
      <c r="AO262" s="32"/>
      <c r="AP262" s="32"/>
      <c r="AQ262" s="32"/>
      <c r="AR262" s="32"/>
      <c r="AS262" s="32"/>
      <c r="AT262" s="32"/>
      <c r="AU262" s="32"/>
      <c r="AV262" s="32"/>
      <c r="AW262" s="32" t="s">
        <v>58</v>
      </c>
      <c r="AX262" s="32"/>
      <c r="AY262" s="34"/>
      <c r="AZ262" s="34"/>
      <c r="BA262" s="34" t="s">
        <v>49</v>
      </c>
      <c r="BB262" s="55" t="str">
        <f>VLOOKUP($BA262,[6]Listas!$L$2:$M$8,2,FALSE)</f>
        <v>NA</v>
      </c>
      <c r="BC262" s="34" t="s">
        <v>49</v>
      </c>
      <c r="BD262" s="34" t="s">
        <v>49</v>
      </c>
      <c r="BE262" s="34" t="s">
        <v>902</v>
      </c>
      <c r="BF262" s="34" t="str">
        <f>VLOOKUP($BE262,[6]Listas!$AA$1:$AB$10,2,FALSE)</f>
        <v>DGTIC</v>
      </c>
      <c r="BG262" s="34" t="s">
        <v>926</v>
      </c>
      <c r="BH262" s="39"/>
      <c r="BI262" s="39"/>
      <c r="BJ262" s="39"/>
      <c r="BK262" s="39"/>
      <c r="BL262" s="39"/>
      <c r="BM262" s="39"/>
      <c r="BN262" s="39"/>
      <c r="BO262" s="39"/>
      <c r="BP262" s="39"/>
      <c r="BQ262" s="39"/>
      <c r="BR262" s="39"/>
      <c r="BS262" s="39"/>
      <c r="BT262" s="39"/>
      <c r="BU262" s="39"/>
      <c r="BV262" s="39"/>
      <c r="BW262" s="39"/>
      <c r="BX262" s="39"/>
      <c r="BY262" s="39"/>
      <c r="BZ262" s="39"/>
      <c r="CA262" s="39"/>
    </row>
    <row r="263" spans="1:79" s="54" customFormat="1" ht="83.45" customHeight="1">
      <c r="A263" s="35"/>
      <c r="B263" s="25" t="s">
        <v>46</v>
      </c>
      <c r="C263" s="26" t="str">
        <f>VLOOKUP($B263,[6]Listas!$A$2:$B$5,2,FALSE)</f>
        <v>PerUno</v>
      </c>
      <c r="D263" s="25" t="s">
        <v>899</v>
      </c>
      <c r="E263" s="26" t="str">
        <f>VLOOKUP($D263,[6]Listas!$E$2:$F$11,2,FALSE)</f>
        <v>ObjTres</v>
      </c>
      <c r="F263" s="130" t="s">
        <v>255</v>
      </c>
      <c r="G263" s="202" t="s">
        <v>49</v>
      </c>
      <c r="H263" s="165" t="s">
        <v>1016</v>
      </c>
      <c r="I263" s="165" t="s">
        <v>901</v>
      </c>
      <c r="J263" s="165" t="s">
        <v>902</v>
      </c>
      <c r="K263" s="130" t="s">
        <v>1021</v>
      </c>
      <c r="L263" s="130" t="s">
        <v>1022</v>
      </c>
      <c r="M263" s="130" t="s">
        <v>1023</v>
      </c>
      <c r="N263" s="199" t="s">
        <v>1020</v>
      </c>
      <c r="O263" s="165"/>
      <c r="P263" s="199">
        <v>44621</v>
      </c>
      <c r="Q263" s="199">
        <v>44773</v>
      </c>
      <c r="R263" s="202"/>
      <c r="S263" s="35"/>
      <c r="T263" s="30">
        <v>40</v>
      </c>
      <c r="U263" s="31"/>
      <c r="V263" s="32"/>
      <c r="W263" s="32"/>
      <c r="X263" s="32"/>
      <c r="Y263" s="32"/>
      <c r="Z263" s="33"/>
      <c r="AA263" s="32"/>
      <c r="AB263" s="32"/>
      <c r="AC263" s="32"/>
      <c r="AD263" s="32"/>
      <c r="AE263" s="32" t="s">
        <v>58</v>
      </c>
      <c r="AF263" s="32" t="s">
        <v>58</v>
      </c>
      <c r="AG263" s="32"/>
      <c r="AH263" s="32"/>
      <c r="AI263" s="32"/>
      <c r="AJ263" s="32"/>
      <c r="AK263" s="34"/>
      <c r="AL263" s="34"/>
      <c r="AM263" s="34"/>
      <c r="AN263" s="32"/>
      <c r="AO263" s="32"/>
      <c r="AP263" s="32"/>
      <c r="AQ263" s="32"/>
      <c r="AR263" s="32"/>
      <c r="AS263" s="32"/>
      <c r="AT263" s="32"/>
      <c r="AU263" s="32"/>
      <c r="AV263" s="32"/>
      <c r="AW263" s="32" t="s">
        <v>58</v>
      </c>
      <c r="AX263" s="32"/>
      <c r="AY263" s="34"/>
      <c r="AZ263" s="34"/>
      <c r="BA263" s="34" t="s">
        <v>49</v>
      </c>
      <c r="BB263" s="55" t="str">
        <f>VLOOKUP($BA263,[6]Listas!$L$2:$M$8,2,FALSE)</f>
        <v>NA</v>
      </c>
      <c r="BC263" s="34" t="s">
        <v>49</v>
      </c>
      <c r="BD263" s="34" t="s">
        <v>49</v>
      </c>
      <c r="BE263" s="34" t="s">
        <v>902</v>
      </c>
      <c r="BF263" s="34" t="str">
        <f>VLOOKUP($BE263,[6]Listas!$AA$1:$AB$10,2,FALSE)</f>
        <v>DGTIC</v>
      </c>
      <c r="BG263" s="34" t="s">
        <v>926</v>
      </c>
      <c r="BH263" s="39"/>
      <c r="BI263" s="39"/>
      <c r="BJ263" s="39"/>
      <c r="BK263" s="39"/>
      <c r="BL263" s="39"/>
      <c r="BM263" s="39"/>
      <c r="BN263" s="39"/>
      <c r="BO263" s="39"/>
      <c r="BP263" s="39"/>
      <c r="BQ263" s="39"/>
      <c r="BR263" s="39"/>
      <c r="BS263" s="39"/>
      <c r="BT263" s="39"/>
      <c r="BU263" s="39"/>
      <c r="BV263" s="39"/>
      <c r="BW263" s="39"/>
      <c r="BX263" s="39"/>
      <c r="BY263" s="39"/>
      <c r="BZ263" s="39"/>
      <c r="CA263" s="39"/>
    </row>
    <row r="264" spans="1:79" s="54" customFormat="1" ht="83.45" customHeight="1">
      <c r="A264" s="35"/>
      <c r="B264" s="25" t="s">
        <v>46</v>
      </c>
      <c r="C264" s="26" t="str">
        <f>VLOOKUP($B264,[6]Listas!$A$2:$B$5,2,FALSE)</f>
        <v>PerUno</v>
      </c>
      <c r="D264" s="25" t="s">
        <v>899</v>
      </c>
      <c r="E264" s="26" t="str">
        <f>VLOOKUP($D264,[6]Listas!$E$2:$F$11,2,FALSE)</f>
        <v>ObjTres</v>
      </c>
      <c r="F264" s="130" t="s">
        <v>255</v>
      </c>
      <c r="G264" s="202" t="s">
        <v>49</v>
      </c>
      <c r="H264" s="165" t="s">
        <v>1016</v>
      </c>
      <c r="I264" s="165" t="s">
        <v>901</v>
      </c>
      <c r="J264" s="165" t="s">
        <v>902</v>
      </c>
      <c r="K264" s="130" t="s">
        <v>1024</v>
      </c>
      <c r="L264" s="130" t="s">
        <v>1025</v>
      </c>
      <c r="M264" s="130" t="s">
        <v>1026</v>
      </c>
      <c r="N264" s="199" t="s">
        <v>1020</v>
      </c>
      <c r="O264" s="165"/>
      <c r="P264" s="199">
        <v>44621</v>
      </c>
      <c r="Q264" s="199">
        <v>44773</v>
      </c>
      <c r="R264" s="202"/>
      <c r="S264" s="35"/>
      <c r="T264" s="30">
        <v>30</v>
      </c>
      <c r="U264" s="31"/>
      <c r="V264" s="32"/>
      <c r="W264" s="32"/>
      <c r="X264" s="32"/>
      <c r="Y264" s="32"/>
      <c r="Z264" s="33"/>
      <c r="AA264" s="32"/>
      <c r="AB264" s="32"/>
      <c r="AC264" s="32"/>
      <c r="AD264" s="32"/>
      <c r="AE264" s="32" t="s">
        <v>58</v>
      </c>
      <c r="AF264" s="32" t="s">
        <v>58</v>
      </c>
      <c r="AG264" s="32"/>
      <c r="AH264" s="32"/>
      <c r="AI264" s="32"/>
      <c r="AJ264" s="32"/>
      <c r="AK264" s="34"/>
      <c r="AL264" s="34"/>
      <c r="AM264" s="34"/>
      <c r="AN264" s="32"/>
      <c r="AO264" s="32"/>
      <c r="AP264" s="32"/>
      <c r="AQ264" s="32"/>
      <c r="AR264" s="32"/>
      <c r="AS264" s="32"/>
      <c r="AT264" s="32"/>
      <c r="AU264" s="32"/>
      <c r="AV264" s="32"/>
      <c r="AW264" s="32" t="s">
        <v>58</v>
      </c>
      <c r="AX264" s="32"/>
      <c r="AY264" s="34"/>
      <c r="AZ264" s="34"/>
      <c r="BA264" s="34" t="s">
        <v>49</v>
      </c>
      <c r="BB264" s="55" t="str">
        <f>VLOOKUP($BA264,[6]Listas!$L$2:$M$8,2,FALSE)</f>
        <v>NA</v>
      </c>
      <c r="BC264" s="34" t="s">
        <v>49</v>
      </c>
      <c r="BD264" s="34" t="s">
        <v>49</v>
      </c>
      <c r="BE264" s="34" t="s">
        <v>902</v>
      </c>
      <c r="BF264" s="34" t="str">
        <f>VLOOKUP($BE264,[6]Listas!$AA$1:$AB$10,2,FALSE)</f>
        <v>DGTIC</v>
      </c>
      <c r="BG264" s="34" t="s">
        <v>926</v>
      </c>
      <c r="BH264" s="39"/>
      <c r="BI264" s="39"/>
      <c r="BJ264" s="39"/>
      <c r="BK264" s="39"/>
      <c r="BL264" s="39"/>
      <c r="BM264" s="39"/>
      <c r="BN264" s="39"/>
      <c r="BO264" s="39"/>
      <c r="BP264" s="39"/>
      <c r="BQ264" s="39"/>
      <c r="BR264" s="39"/>
      <c r="BS264" s="39"/>
      <c r="BT264" s="39"/>
      <c r="BU264" s="39"/>
      <c r="BV264" s="39"/>
      <c r="BW264" s="39"/>
      <c r="BX264" s="39"/>
      <c r="BY264" s="39"/>
      <c r="BZ264" s="39"/>
      <c r="CA264" s="39"/>
    </row>
    <row r="265" spans="1:79" s="54" customFormat="1" ht="83.45" customHeight="1">
      <c r="A265" s="35"/>
      <c r="B265" s="25" t="s">
        <v>46</v>
      </c>
      <c r="C265" s="26" t="str">
        <f>VLOOKUP($B265,[6]Listas!$A$2:$B$5,2,FALSE)</f>
        <v>PerUno</v>
      </c>
      <c r="D265" s="25" t="s">
        <v>899</v>
      </c>
      <c r="E265" s="26" t="str">
        <f>VLOOKUP($D265,[6]Listas!$E$2:$F$11,2,FALSE)</f>
        <v>ObjTres</v>
      </c>
      <c r="F265" s="130" t="s">
        <v>255</v>
      </c>
      <c r="G265" s="202" t="s">
        <v>49</v>
      </c>
      <c r="H265" s="165" t="s">
        <v>1027</v>
      </c>
      <c r="I265" s="165" t="s">
        <v>901</v>
      </c>
      <c r="J265" s="165" t="s">
        <v>902</v>
      </c>
      <c r="K265" s="130" t="s">
        <v>1028</v>
      </c>
      <c r="L265" s="130" t="s">
        <v>1029</v>
      </c>
      <c r="M265" s="130" t="s">
        <v>1030</v>
      </c>
      <c r="N265" s="199" t="s">
        <v>1020</v>
      </c>
      <c r="O265" s="165"/>
      <c r="P265" s="199">
        <v>44593</v>
      </c>
      <c r="Q265" s="199">
        <v>44680</v>
      </c>
      <c r="R265" s="38">
        <v>576000000</v>
      </c>
      <c r="S265" s="35"/>
      <c r="T265" s="30">
        <v>70</v>
      </c>
      <c r="U265" s="31"/>
      <c r="V265" s="32"/>
      <c r="W265" s="32"/>
      <c r="X265" s="32"/>
      <c r="Y265" s="32"/>
      <c r="Z265" s="33"/>
      <c r="AA265" s="32"/>
      <c r="AB265" s="32"/>
      <c r="AC265" s="32"/>
      <c r="AD265" s="32"/>
      <c r="AE265" s="32" t="s">
        <v>58</v>
      </c>
      <c r="AF265" s="32" t="s">
        <v>58</v>
      </c>
      <c r="AG265" s="32"/>
      <c r="AH265" s="32"/>
      <c r="AI265" s="32"/>
      <c r="AJ265" s="32"/>
      <c r="AK265" s="34"/>
      <c r="AL265" s="34"/>
      <c r="AM265" s="34"/>
      <c r="AN265" s="32"/>
      <c r="AO265" s="30" t="s">
        <v>58</v>
      </c>
      <c r="AP265" s="32"/>
      <c r="AQ265" s="32"/>
      <c r="AR265" s="32"/>
      <c r="AS265" s="32"/>
      <c r="AT265" s="32"/>
      <c r="AU265" s="32"/>
      <c r="AV265" s="32"/>
      <c r="AW265" s="32" t="s">
        <v>58</v>
      </c>
      <c r="AX265" s="32"/>
      <c r="AY265" s="34"/>
      <c r="AZ265" s="34"/>
      <c r="BA265" s="34" t="s">
        <v>49</v>
      </c>
      <c r="BB265" s="55" t="str">
        <f>VLOOKUP($BA265,[6]Listas!$L$2:$M$8,2,FALSE)</f>
        <v>NA</v>
      </c>
      <c r="BC265" s="34" t="s">
        <v>49</v>
      </c>
      <c r="BD265" s="34" t="s">
        <v>49</v>
      </c>
      <c r="BE265" s="34" t="s">
        <v>902</v>
      </c>
      <c r="BF265" s="34" t="str">
        <f>VLOOKUP($BE265,[6]Listas!$AA$1:$AB$10,2,FALSE)</f>
        <v>DGTIC</v>
      </c>
      <c r="BG265" s="34" t="s">
        <v>926</v>
      </c>
      <c r="BH265" s="39"/>
      <c r="BI265" s="39"/>
      <c r="BJ265" s="39"/>
      <c r="BK265" s="39"/>
      <c r="BL265" s="39"/>
      <c r="BM265" s="39"/>
      <c r="BN265" s="39"/>
      <c r="BO265" s="39"/>
      <c r="BP265" s="39"/>
      <c r="BQ265" s="39"/>
      <c r="BR265" s="39"/>
      <c r="BS265" s="39"/>
      <c r="BT265" s="39"/>
      <c r="BU265" s="39"/>
      <c r="BV265" s="39"/>
      <c r="BW265" s="39"/>
      <c r="BX265" s="39"/>
      <c r="BY265" s="39"/>
      <c r="BZ265" s="39"/>
      <c r="CA265" s="39"/>
    </row>
    <row r="266" spans="1:79" s="54" customFormat="1" ht="83.45" customHeight="1">
      <c r="A266" s="35"/>
      <c r="B266" s="25" t="s">
        <v>46</v>
      </c>
      <c r="C266" s="26" t="str">
        <f>VLOOKUP($B266,[6]Listas!$A$2:$B$5,2,FALSE)</f>
        <v>PerUno</v>
      </c>
      <c r="D266" s="25" t="s">
        <v>899</v>
      </c>
      <c r="E266" s="26" t="str">
        <f>VLOOKUP($D266,[6]Listas!$E$2:$F$11,2,FALSE)</f>
        <v>ObjTres</v>
      </c>
      <c r="F266" s="130" t="s">
        <v>255</v>
      </c>
      <c r="G266" s="202" t="s">
        <v>49</v>
      </c>
      <c r="H266" s="165" t="s">
        <v>1027</v>
      </c>
      <c r="I266" s="165" t="s">
        <v>901</v>
      </c>
      <c r="J266" s="165" t="s">
        <v>902</v>
      </c>
      <c r="K266" s="130" t="s">
        <v>1031</v>
      </c>
      <c r="L266" s="130" t="s">
        <v>1032</v>
      </c>
      <c r="M266" s="130" t="s">
        <v>1033</v>
      </c>
      <c r="N266" s="199" t="s">
        <v>1020</v>
      </c>
      <c r="O266" s="165"/>
      <c r="P266" s="199">
        <v>44683</v>
      </c>
      <c r="Q266" s="199">
        <v>44742</v>
      </c>
      <c r="R266" s="202"/>
      <c r="S266" s="35"/>
      <c r="T266" s="30">
        <v>30</v>
      </c>
      <c r="U266" s="31"/>
      <c r="V266" s="32"/>
      <c r="W266" s="32"/>
      <c r="X266" s="32"/>
      <c r="Y266" s="32"/>
      <c r="Z266" s="33"/>
      <c r="AA266" s="32"/>
      <c r="AB266" s="32"/>
      <c r="AC266" s="32"/>
      <c r="AD266" s="32"/>
      <c r="AE266" s="32" t="s">
        <v>58</v>
      </c>
      <c r="AF266" s="32" t="s">
        <v>58</v>
      </c>
      <c r="AG266" s="32"/>
      <c r="AH266" s="32"/>
      <c r="AI266" s="32"/>
      <c r="AJ266" s="32"/>
      <c r="AK266" s="34"/>
      <c r="AL266" s="34"/>
      <c r="AM266" s="34"/>
      <c r="AN266" s="32"/>
      <c r="AO266" s="32"/>
      <c r="AP266" s="32"/>
      <c r="AQ266" s="32"/>
      <c r="AR266" s="32"/>
      <c r="AS266" s="32"/>
      <c r="AT266" s="32"/>
      <c r="AU266" s="32"/>
      <c r="AV266" s="32"/>
      <c r="AW266" s="32" t="s">
        <v>58</v>
      </c>
      <c r="AX266" s="32"/>
      <c r="AY266" s="34"/>
      <c r="AZ266" s="34"/>
      <c r="BA266" s="34" t="s">
        <v>49</v>
      </c>
      <c r="BB266" s="55" t="str">
        <f>VLOOKUP($BA266,[6]Listas!$L$2:$M$8,2,FALSE)</f>
        <v>NA</v>
      </c>
      <c r="BC266" s="34" t="s">
        <v>49</v>
      </c>
      <c r="BD266" s="34" t="s">
        <v>49</v>
      </c>
      <c r="BE266" s="34" t="s">
        <v>902</v>
      </c>
      <c r="BF266" s="34" t="str">
        <f>VLOOKUP($BE266,[6]Listas!$AA$1:$AB$10,2,FALSE)</f>
        <v>DGTIC</v>
      </c>
      <c r="BG266" s="34" t="s">
        <v>926</v>
      </c>
      <c r="BH266" s="39"/>
      <c r="BI266" s="39"/>
      <c r="BJ266" s="39"/>
      <c r="BK266" s="39"/>
      <c r="BL266" s="39"/>
      <c r="BM266" s="39"/>
      <c r="BN266" s="39"/>
      <c r="BO266" s="39"/>
      <c r="BP266" s="39"/>
      <c r="BQ266" s="39"/>
      <c r="BR266" s="39"/>
      <c r="BS266" s="39"/>
      <c r="BT266" s="39"/>
      <c r="BU266" s="39"/>
      <c r="BV266" s="39"/>
      <c r="BW266" s="39"/>
      <c r="BX266" s="39"/>
      <c r="BY266" s="39"/>
      <c r="BZ266" s="39"/>
      <c r="CA266" s="39"/>
    </row>
    <row r="267" spans="1:79" s="54" customFormat="1" ht="83.45" customHeight="1">
      <c r="A267" s="35"/>
      <c r="B267" s="25" t="s">
        <v>46</v>
      </c>
      <c r="C267" s="26" t="str">
        <f>VLOOKUP($B267,[6]Listas!$A$2:$B$5,2,FALSE)</f>
        <v>PerUno</v>
      </c>
      <c r="D267" s="25" t="s">
        <v>899</v>
      </c>
      <c r="E267" s="26" t="str">
        <f>VLOOKUP($D267,[6]Listas!$E$2:$F$11,2,FALSE)</f>
        <v>ObjTres</v>
      </c>
      <c r="F267" s="130" t="s">
        <v>255</v>
      </c>
      <c r="G267" s="144" t="s">
        <v>1034</v>
      </c>
      <c r="H267" s="165" t="s">
        <v>1035</v>
      </c>
      <c r="I267" s="165" t="s">
        <v>901</v>
      </c>
      <c r="J267" s="165" t="s">
        <v>902</v>
      </c>
      <c r="K267" s="130" t="s">
        <v>1036</v>
      </c>
      <c r="L267" s="130" t="s">
        <v>1037</v>
      </c>
      <c r="M267" s="130" t="s">
        <v>1038</v>
      </c>
      <c r="N267" s="199" t="s">
        <v>1039</v>
      </c>
      <c r="O267" s="165"/>
      <c r="P267" s="199">
        <v>44593</v>
      </c>
      <c r="Q267" s="199">
        <v>44620</v>
      </c>
      <c r="R267" s="202"/>
      <c r="S267" s="35"/>
      <c r="T267" s="30">
        <v>25</v>
      </c>
      <c r="U267" s="31"/>
      <c r="V267" s="32"/>
      <c r="W267" s="32"/>
      <c r="X267" s="32"/>
      <c r="Y267" s="32"/>
      <c r="Z267" s="33"/>
      <c r="AA267" s="32"/>
      <c r="AB267" s="32"/>
      <c r="AC267" s="32"/>
      <c r="AD267" s="32"/>
      <c r="AE267" s="32" t="s">
        <v>58</v>
      </c>
      <c r="AF267" s="32" t="s">
        <v>58</v>
      </c>
      <c r="AG267" s="32"/>
      <c r="AH267" s="32"/>
      <c r="AI267" s="32"/>
      <c r="AJ267" s="32"/>
      <c r="AK267" s="34"/>
      <c r="AL267" s="34"/>
      <c r="AM267" s="34"/>
      <c r="AN267" s="32"/>
      <c r="AO267" s="32"/>
      <c r="AP267" s="32"/>
      <c r="AQ267" s="32"/>
      <c r="AR267" s="32"/>
      <c r="AS267" s="32"/>
      <c r="AT267" s="32"/>
      <c r="AU267" s="32"/>
      <c r="AV267" s="32"/>
      <c r="AW267" s="32" t="s">
        <v>58</v>
      </c>
      <c r="AX267" s="32"/>
      <c r="AY267" s="34"/>
      <c r="AZ267" s="34"/>
      <c r="BA267" s="34" t="s">
        <v>49</v>
      </c>
      <c r="BB267" s="55" t="str">
        <f>VLOOKUP($BA267,[6]Listas!$L$2:$M$8,2,FALSE)</f>
        <v>NA</v>
      </c>
      <c r="BC267" s="34" t="s">
        <v>49</v>
      </c>
      <c r="BD267" s="34" t="s">
        <v>49</v>
      </c>
      <c r="BE267" s="34" t="s">
        <v>902</v>
      </c>
      <c r="BF267" s="34" t="str">
        <f>VLOOKUP($BE267,[6]Listas!$AA$1:$AB$10,2,FALSE)</f>
        <v>DGTIC</v>
      </c>
      <c r="BG267" s="34" t="s">
        <v>926</v>
      </c>
      <c r="BH267" s="39"/>
      <c r="BI267" s="39"/>
      <c r="BJ267" s="39"/>
      <c r="BK267" s="39"/>
      <c r="BL267" s="39"/>
      <c r="BM267" s="39"/>
      <c r="BN267" s="39"/>
      <c r="BO267" s="39"/>
      <c r="BP267" s="39"/>
      <c r="BQ267" s="39"/>
      <c r="BR267" s="39"/>
      <c r="BS267" s="39"/>
      <c r="BT267" s="39"/>
      <c r="BU267" s="39"/>
      <c r="BV267" s="39"/>
      <c r="BW267" s="39"/>
      <c r="BX267" s="39"/>
      <c r="BY267" s="39"/>
      <c r="BZ267" s="39"/>
      <c r="CA267" s="39"/>
    </row>
    <row r="268" spans="1:79" s="54" customFormat="1" ht="83.45" customHeight="1">
      <c r="A268" s="35"/>
      <c r="B268" s="25" t="s">
        <v>46</v>
      </c>
      <c r="C268" s="26" t="str">
        <f>VLOOKUP($B268,[6]Listas!$A$2:$B$5,2,FALSE)</f>
        <v>PerUno</v>
      </c>
      <c r="D268" s="25" t="s">
        <v>899</v>
      </c>
      <c r="E268" s="26" t="str">
        <f>VLOOKUP($D268,[6]Listas!$E$2:$F$11,2,FALSE)</f>
        <v>ObjTres</v>
      </c>
      <c r="F268" s="130" t="s">
        <v>255</v>
      </c>
      <c r="G268" s="144" t="s">
        <v>1034</v>
      </c>
      <c r="H268" s="165" t="s">
        <v>1035</v>
      </c>
      <c r="I268" s="165" t="s">
        <v>901</v>
      </c>
      <c r="J268" s="165" t="s">
        <v>902</v>
      </c>
      <c r="K268" s="130" t="s">
        <v>1040</v>
      </c>
      <c r="L268" s="130" t="s">
        <v>1041</v>
      </c>
      <c r="M268" s="130" t="s">
        <v>912</v>
      </c>
      <c r="N268" s="199" t="s">
        <v>1039</v>
      </c>
      <c r="O268" s="165"/>
      <c r="P268" s="199">
        <v>44621</v>
      </c>
      <c r="Q268" s="199">
        <v>44712</v>
      </c>
      <c r="R268" s="202"/>
      <c r="S268" s="35"/>
      <c r="T268" s="30">
        <v>25</v>
      </c>
      <c r="U268" s="31"/>
      <c r="V268" s="32"/>
      <c r="W268" s="32"/>
      <c r="X268" s="32"/>
      <c r="Y268" s="32"/>
      <c r="Z268" s="33"/>
      <c r="AA268" s="32"/>
      <c r="AB268" s="32"/>
      <c r="AC268" s="32"/>
      <c r="AD268" s="32"/>
      <c r="AE268" s="32" t="s">
        <v>58</v>
      </c>
      <c r="AF268" s="32" t="s">
        <v>58</v>
      </c>
      <c r="AG268" s="32"/>
      <c r="AH268" s="32"/>
      <c r="AI268" s="32"/>
      <c r="AJ268" s="32"/>
      <c r="AK268" s="34"/>
      <c r="AL268" s="34"/>
      <c r="AM268" s="34"/>
      <c r="AN268" s="32"/>
      <c r="AO268" s="32"/>
      <c r="AP268" s="32"/>
      <c r="AQ268" s="32"/>
      <c r="AR268" s="32"/>
      <c r="AS268" s="32"/>
      <c r="AT268" s="32"/>
      <c r="AU268" s="32"/>
      <c r="AV268" s="32"/>
      <c r="AW268" s="32" t="s">
        <v>58</v>
      </c>
      <c r="AX268" s="32"/>
      <c r="AY268" s="34"/>
      <c r="AZ268" s="34"/>
      <c r="BA268" s="34" t="s">
        <v>49</v>
      </c>
      <c r="BB268" s="55" t="str">
        <f>VLOOKUP($BA268,[6]Listas!$L$2:$M$8,2,FALSE)</f>
        <v>NA</v>
      </c>
      <c r="BC268" s="34" t="s">
        <v>49</v>
      </c>
      <c r="BD268" s="34" t="s">
        <v>49</v>
      </c>
      <c r="BE268" s="34" t="s">
        <v>902</v>
      </c>
      <c r="BF268" s="34" t="str">
        <f>VLOOKUP($BE268,[6]Listas!$AA$1:$AB$10,2,FALSE)</f>
        <v>DGTIC</v>
      </c>
      <c r="BG268" s="34" t="s">
        <v>926</v>
      </c>
      <c r="BH268" s="39"/>
      <c r="BI268" s="39"/>
      <c r="BJ268" s="39"/>
      <c r="BK268" s="39"/>
      <c r="BL268" s="39"/>
      <c r="BM268" s="39"/>
      <c r="BN268" s="39"/>
      <c r="BO268" s="39"/>
      <c r="BP268" s="39"/>
      <c r="BQ268" s="39"/>
      <c r="BR268" s="39"/>
      <c r="BS268" s="39"/>
      <c r="BT268" s="39"/>
      <c r="BU268" s="39"/>
      <c r="BV268" s="39"/>
      <c r="BW268" s="39"/>
      <c r="BX268" s="39"/>
      <c r="BY268" s="39"/>
      <c r="BZ268" s="39"/>
      <c r="CA268" s="39"/>
    </row>
    <row r="269" spans="1:79" s="54" customFormat="1" ht="83.45" customHeight="1">
      <c r="A269" s="35"/>
      <c r="B269" s="25" t="s">
        <v>46</v>
      </c>
      <c r="C269" s="26" t="str">
        <f>VLOOKUP($B269,[6]Listas!$A$2:$B$5,2,FALSE)</f>
        <v>PerUno</v>
      </c>
      <c r="D269" s="25" t="s">
        <v>899</v>
      </c>
      <c r="E269" s="26" t="str">
        <f>VLOOKUP($D269,[6]Listas!$E$2:$F$11,2,FALSE)</f>
        <v>ObjTres</v>
      </c>
      <c r="F269" s="130" t="s">
        <v>255</v>
      </c>
      <c r="G269" s="144" t="s">
        <v>1034</v>
      </c>
      <c r="H269" s="165" t="s">
        <v>1035</v>
      </c>
      <c r="I269" s="165" t="s">
        <v>901</v>
      </c>
      <c r="J269" s="165" t="s">
        <v>902</v>
      </c>
      <c r="K269" s="130" t="s">
        <v>1042</v>
      </c>
      <c r="L269" s="130" t="s">
        <v>1043</v>
      </c>
      <c r="M269" s="130" t="s">
        <v>1044</v>
      </c>
      <c r="N269" s="199" t="s">
        <v>1039</v>
      </c>
      <c r="O269" s="165"/>
      <c r="P269" s="199">
        <v>44713</v>
      </c>
      <c r="Q269" s="199">
        <v>44773</v>
      </c>
      <c r="R269" s="202"/>
      <c r="S269" s="35"/>
      <c r="T269" s="30">
        <v>40</v>
      </c>
      <c r="U269" s="31"/>
      <c r="V269" s="32"/>
      <c r="W269" s="32"/>
      <c r="X269" s="32"/>
      <c r="Y269" s="32"/>
      <c r="Z269" s="33"/>
      <c r="AA269" s="32"/>
      <c r="AB269" s="32"/>
      <c r="AC269" s="32"/>
      <c r="AD269" s="32"/>
      <c r="AE269" s="32" t="s">
        <v>58</v>
      </c>
      <c r="AF269" s="32" t="s">
        <v>58</v>
      </c>
      <c r="AG269" s="32"/>
      <c r="AH269" s="32"/>
      <c r="AI269" s="32"/>
      <c r="AJ269" s="32"/>
      <c r="AK269" s="34"/>
      <c r="AL269" s="34"/>
      <c r="AM269" s="34"/>
      <c r="AN269" s="32"/>
      <c r="AO269" s="32"/>
      <c r="AP269" s="32"/>
      <c r="AQ269" s="32"/>
      <c r="AR269" s="32"/>
      <c r="AS269" s="32"/>
      <c r="AT269" s="32"/>
      <c r="AU269" s="32"/>
      <c r="AV269" s="32"/>
      <c r="AW269" s="32" t="s">
        <v>58</v>
      </c>
      <c r="AX269" s="32"/>
      <c r="AY269" s="34"/>
      <c r="AZ269" s="34"/>
      <c r="BA269" s="34" t="s">
        <v>49</v>
      </c>
      <c r="BB269" s="55" t="str">
        <f>VLOOKUP($BA269,[6]Listas!$L$2:$M$8,2,FALSE)</f>
        <v>NA</v>
      </c>
      <c r="BC269" s="34" t="s">
        <v>49</v>
      </c>
      <c r="BD269" s="34" t="s">
        <v>49</v>
      </c>
      <c r="BE269" s="34" t="s">
        <v>902</v>
      </c>
      <c r="BF269" s="34" t="str">
        <f>VLOOKUP($BE269,[6]Listas!$AA$1:$AB$10,2,FALSE)</f>
        <v>DGTIC</v>
      </c>
      <c r="BG269" s="34" t="s">
        <v>926</v>
      </c>
      <c r="BH269" s="39"/>
      <c r="BI269" s="39"/>
      <c r="BJ269" s="39"/>
      <c r="BK269" s="39"/>
      <c r="BL269" s="39"/>
      <c r="BM269" s="39"/>
      <c r="BN269" s="39"/>
      <c r="BO269" s="39"/>
      <c r="BP269" s="39"/>
      <c r="BQ269" s="39"/>
      <c r="BR269" s="39"/>
      <c r="BS269" s="39"/>
      <c r="BT269" s="39"/>
      <c r="BU269" s="39"/>
      <c r="BV269" s="39"/>
      <c r="BW269" s="39"/>
      <c r="BX269" s="39"/>
      <c r="BY269" s="39"/>
      <c r="BZ269" s="39"/>
      <c r="CA269" s="39"/>
    </row>
    <row r="270" spans="1:79" s="54" customFormat="1" ht="83.45" customHeight="1">
      <c r="A270" s="35"/>
      <c r="B270" s="25" t="s">
        <v>46</v>
      </c>
      <c r="C270" s="26" t="str">
        <f>VLOOKUP($B270,[6]Listas!$A$2:$B$5,2,FALSE)</f>
        <v>PerUno</v>
      </c>
      <c r="D270" s="25" t="s">
        <v>899</v>
      </c>
      <c r="E270" s="26" t="str">
        <f>VLOOKUP($D270,[6]Listas!$E$2:$F$11,2,FALSE)</f>
        <v>ObjTres</v>
      </c>
      <c r="F270" s="130" t="s">
        <v>255</v>
      </c>
      <c r="G270" s="144" t="s">
        <v>1034</v>
      </c>
      <c r="H270" s="165" t="s">
        <v>1035</v>
      </c>
      <c r="I270" s="165" t="s">
        <v>901</v>
      </c>
      <c r="J270" s="165" t="s">
        <v>902</v>
      </c>
      <c r="K270" s="130" t="s">
        <v>1045</v>
      </c>
      <c r="L270" s="130" t="s">
        <v>1046</v>
      </c>
      <c r="M270" s="130" t="s">
        <v>1047</v>
      </c>
      <c r="N270" s="199" t="s">
        <v>1039</v>
      </c>
      <c r="O270" s="165"/>
      <c r="P270" s="199">
        <v>44774</v>
      </c>
      <c r="Q270" s="199">
        <v>44926</v>
      </c>
      <c r="R270" s="202"/>
      <c r="S270" s="35"/>
      <c r="T270" s="30">
        <v>10</v>
      </c>
      <c r="U270" s="31"/>
      <c r="V270" s="32"/>
      <c r="W270" s="32"/>
      <c r="X270" s="32"/>
      <c r="Y270" s="32"/>
      <c r="Z270" s="33"/>
      <c r="AA270" s="32"/>
      <c r="AB270" s="32"/>
      <c r="AC270" s="32"/>
      <c r="AD270" s="32"/>
      <c r="AE270" s="32" t="s">
        <v>58</v>
      </c>
      <c r="AF270" s="32" t="s">
        <v>58</v>
      </c>
      <c r="AG270" s="32"/>
      <c r="AH270" s="32"/>
      <c r="AI270" s="32"/>
      <c r="AJ270" s="32"/>
      <c r="AK270" s="34"/>
      <c r="AL270" s="34"/>
      <c r="AM270" s="34"/>
      <c r="AN270" s="32"/>
      <c r="AO270" s="32"/>
      <c r="AP270" s="32"/>
      <c r="AQ270" s="32"/>
      <c r="AR270" s="32"/>
      <c r="AS270" s="32"/>
      <c r="AT270" s="32"/>
      <c r="AU270" s="32"/>
      <c r="AV270" s="32"/>
      <c r="AW270" s="32" t="s">
        <v>58</v>
      </c>
      <c r="AX270" s="32"/>
      <c r="AY270" s="34"/>
      <c r="AZ270" s="34"/>
      <c r="BA270" s="34" t="s">
        <v>49</v>
      </c>
      <c r="BB270" s="55" t="str">
        <f>VLOOKUP($BA270,[6]Listas!$L$2:$M$8,2,FALSE)</f>
        <v>NA</v>
      </c>
      <c r="BC270" s="34" t="s">
        <v>49</v>
      </c>
      <c r="BD270" s="34" t="s">
        <v>49</v>
      </c>
      <c r="BE270" s="34" t="s">
        <v>902</v>
      </c>
      <c r="BF270" s="34" t="str">
        <f>VLOOKUP($BE270,[6]Listas!$AA$1:$AB$10,2,FALSE)</f>
        <v>DGTIC</v>
      </c>
      <c r="BG270" s="34" t="s">
        <v>926</v>
      </c>
      <c r="BH270" s="39"/>
      <c r="BI270" s="39"/>
      <c r="BJ270" s="39"/>
      <c r="BK270" s="39"/>
      <c r="BL270" s="39"/>
      <c r="BM270" s="39"/>
      <c r="BN270" s="39"/>
      <c r="BO270" s="39"/>
      <c r="BP270" s="39"/>
      <c r="BQ270" s="39"/>
      <c r="BR270" s="39"/>
      <c r="BS270" s="39"/>
      <c r="BT270" s="39"/>
      <c r="BU270" s="39"/>
      <c r="BV270" s="39"/>
      <c r="BW270" s="39"/>
      <c r="BX270" s="39"/>
      <c r="BY270" s="39"/>
      <c r="BZ270" s="39"/>
      <c r="CA270" s="39"/>
    </row>
    <row r="271" spans="1:79" s="54" customFormat="1" ht="15.75" customHeight="1">
      <c r="A271" s="39"/>
      <c r="B271" s="39"/>
      <c r="C271" s="39"/>
      <c r="D271" s="39"/>
      <c r="E271" s="39"/>
      <c r="F271" s="203"/>
      <c r="G271" s="203"/>
      <c r="H271" s="203"/>
      <c r="I271" s="203"/>
      <c r="J271" s="203"/>
      <c r="K271" s="203"/>
      <c r="L271" s="203"/>
      <c r="M271" s="203"/>
      <c r="N271" s="203"/>
      <c r="O271" s="203"/>
      <c r="P271" s="203"/>
      <c r="Q271" s="203"/>
      <c r="R271" s="203"/>
      <c r="S271" s="39"/>
      <c r="T271" s="39"/>
      <c r="U271" s="39"/>
      <c r="V271" s="39"/>
      <c r="W271" s="39"/>
      <c r="X271" s="39"/>
      <c r="Y271" s="39"/>
      <c r="Z271" s="39"/>
      <c r="AA271" s="39"/>
      <c r="AB271" s="39"/>
      <c r="AC271" s="39"/>
      <c r="AD271" s="39"/>
      <c r="AE271" s="39"/>
      <c r="AF271" s="39"/>
      <c r="AG271" s="39"/>
      <c r="AH271" s="39"/>
      <c r="AI271" s="39"/>
      <c r="AJ271" s="39"/>
      <c r="AK271" s="39"/>
      <c r="AL271" s="39"/>
      <c r="AM271" s="39"/>
      <c r="AN271" s="39"/>
      <c r="AO271" s="40"/>
      <c r="AP271" s="39"/>
      <c r="AQ271" s="39"/>
      <c r="AR271" s="39"/>
      <c r="AS271" s="39"/>
      <c r="AT271" s="39"/>
      <c r="AU271" s="39"/>
      <c r="AV271" s="40"/>
      <c r="AW271" s="39"/>
      <c r="AX271" s="39"/>
      <c r="AY271" s="39"/>
      <c r="AZ271" s="39"/>
      <c r="BA271" s="39"/>
      <c r="BB271" s="39"/>
      <c r="BC271" s="39"/>
      <c r="BD271" s="39"/>
      <c r="BE271" s="39"/>
      <c r="BF271" s="39"/>
      <c r="BG271" s="39"/>
      <c r="BH271" s="39"/>
      <c r="BI271" s="39"/>
      <c r="BJ271" s="39"/>
      <c r="BK271" s="39"/>
      <c r="BL271" s="39"/>
      <c r="BM271" s="39"/>
      <c r="BN271" s="39"/>
      <c r="BO271" s="39"/>
      <c r="BP271" s="39"/>
      <c r="BQ271" s="39"/>
      <c r="BR271" s="39"/>
      <c r="BS271" s="39"/>
      <c r="BT271" s="39"/>
      <c r="BU271" s="39"/>
      <c r="BV271" s="39"/>
      <c r="BW271" s="39"/>
      <c r="BX271" s="39"/>
      <c r="BY271" s="39"/>
      <c r="BZ271" s="39"/>
      <c r="CA271" s="39"/>
    </row>
    <row r="272" spans="1:79" s="54" customFormat="1" ht="15.75" customHeight="1">
      <c r="A272" s="39"/>
      <c r="B272" s="39"/>
      <c r="C272" s="39"/>
      <c r="D272" s="39"/>
      <c r="E272" s="39"/>
      <c r="F272" s="203"/>
      <c r="G272" s="203"/>
      <c r="H272" s="203"/>
      <c r="I272" s="203"/>
      <c r="J272" s="203"/>
      <c r="K272" s="203"/>
      <c r="L272" s="203"/>
      <c r="M272" s="203"/>
      <c r="N272" s="203"/>
      <c r="O272" s="203"/>
      <c r="P272" s="203"/>
      <c r="Q272" s="203"/>
      <c r="R272" s="203"/>
      <c r="S272" s="39"/>
      <c r="T272" s="39"/>
      <c r="U272" s="39"/>
      <c r="V272" s="39"/>
      <c r="W272" s="39"/>
      <c r="X272" s="39"/>
      <c r="Y272" s="39"/>
      <c r="Z272" s="39"/>
      <c r="AA272" s="39"/>
      <c r="AB272" s="39"/>
      <c r="AC272" s="39"/>
      <c r="AD272" s="39"/>
      <c r="AE272" s="39"/>
      <c r="AF272" s="39"/>
      <c r="AG272" s="39"/>
      <c r="AH272" s="39"/>
      <c r="AI272" s="39"/>
      <c r="AJ272" s="39"/>
      <c r="AK272" s="39"/>
      <c r="AL272" s="39"/>
      <c r="AM272" s="39"/>
      <c r="AN272" s="39"/>
      <c r="AO272" s="40"/>
      <c r="AP272" s="39"/>
      <c r="AQ272" s="39"/>
      <c r="AR272" s="39"/>
      <c r="AS272" s="39"/>
      <c r="AT272" s="39"/>
      <c r="AU272" s="39"/>
      <c r="AV272" s="40"/>
      <c r="AW272" s="39"/>
      <c r="AX272" s="39"/>
      <c r="AY272" s="39"/>
      <c r="AZ272" s="39"/>
      <c r="BA272" s="39"/>
      <c r="BB272" s="39"/>
      <c r="BC272" s="39"/>
      <c r="BD272" s="39"/>
      <c r="BE272" s="39"/>
      <c r="BF272" s="39"/>
      <c r="BG272" s="39"/>
      <c r="BH272" s="39"/>
      <c r="BI272" s="39"/>
      <c r="BJ272" s="39"/>
      <c r="BK272" s="39"/>
      <c r="BL272" s="39"/>
      <c r="BM272" s="39"/>
      <c r="BN272" s="39"/>
      <c r="BO272" s="39"/>
      <c r="BP272" s="39"/>
      <c r="BQ272" s="39"/>
      <c r="BR272" s="39"/>
      <c r="BS272" s="39"/>
      <c r="BT272" s="39"/>
      <c r="BU272" s="39"/>
      <c r="BV272" s="39"/>
      <c r="BW272" s="39"/>
      <c r="BX272" s="39"/>
      <c r="BY272" s="39"/>
      <c r="BZ272" s="39"/>
      <c r="CA272" s="39"/>
    </row>
    <row r="273" spans="1:79" s="54" customFormat="1" ht="15.75" customHeight="1">
      <c r="A273" s="39"/>
      <c r="B273" s="39"/>
      <c r="C273" s="39"/>
      <c r="D273" s="39"/>
      <c r="E273" s="39"/>
      <c r="F273" s="203"/>
      <c r="G273" s="203"/>
      <c r="H273" s="203"/>
      <c r="I273" s="203"/>
      <c r="J273" s="203"/>
      <c r="K273" s="203"/>
      <c r="L273" s="203"/>
      <c r="M273" s="203"/>
      <c r="N273" s="203"/>
      <c r="O273" s="203"/>
      <c r="P273" s="203"/>
      <c r="Q273" s="203"/>
      <c r="R273" s="203"/>
      <c r="S273" s="39"/>
      <c r="T273" s="39"/>
      <c r="U273" s="39"/>
      <c r="V273" s="39"/>
      <c r="W273" s="39"/>
      <c r="X273" s="39"/>
      <c r="Y273" s="39"/>
      <c r="Z273" s="39"/>
      <c r="AA273" s="39"/>
      <c r="AB273" s="39"/>
      <c r="AC273" s="39"/>
      <c r="AD273" s="39"/>
      <c r="AE273" s="39"/>
      <c r="AF273" s="39"/>
      <c r="AG273" s="39"/>
      <c r="AH273" s="39"/>
      <c r="AI273" s="39"/>
      <c r="AJ273" s="39"/>
      <c r="AK273" s="39"/>
      <c r="AL273" s="39"/>
      <c r="AM273" s="39"/>
      <c r="AN273" s="39"/>
      <c r="AO273" s="40"/>
      <c r="AP273" s="39"/>
      <c r="AQ273" s="39"/>
      <c r="AR273" s="39"/>
      <c r="AS273" s="39"/>
      <c r="AT273" s="39"/>
      <c r="AU273" s="39"/>
      <c r="AV273" s="40"/>
      <c r="AW273" s="39"/>
      <c r="AX273" s="39"/>
      <c r="AY273" s="39"/>
      <c r="AZ273" s="39"/>
      <c r="BA273" s="39"/>
      <c r="BB273" s="39"/>
      <c r="BC273" s="39"/>
      <c r="BD273" s="39"/>
      <c r="BE273" s="39"/>
      <c r="BF273" s="39"/>
      <c r="BG273" s="39"/>
      <c r="BH273" s="39"/>
      <c r="BI273" s="39"/>
      <c r="BJ273" s="39"/>
      <c r="BK273" s="39"/>
      <c r="BL273" s="39"/>
      <c r="BM273" s="39"/>
      <c r="BN273" s="39"/>
      <c r="BO273" s="39"/>
      <c r="BP273" s="39"/>
      <c r="BQ273" s="39"/>
      <c r="BR273" s="39"/>
      <c r="BS273" s="39"/>
      <c r="BT273" s="39"/>
      <c r="BU273" s="39"/>
      <c r="BV273" s="39"/>
      <c r="BW273" s="39"/>
      <c r="BX273" s="39"/>
      <c r="BY273" s="39"/>
      <c r="BZ273" s="39"/>
      <c r="CA273" s="39"/>
    </row>
    <row r="274" spans="1:79" s="54" customFormat="1" ht="15.75" customHeight="1">
      <c r="A274" s="39"/>
      <c r="B274" s="39"/>
      <c r="C274" s="39"/>
      <c r="D274" s="39"/>
      <c r="E274" s="39"/>
      <c r="F274" s="203"/>
      <c r="G274" s="203"/>
      <c r="H274" s="203"/>
      <c r="I274" s="203"/>
      <c r="J274" s="203"/>
      <c r="K274" s="203"/>
      <c r="L274" s="203"/>
      <c r="M274" s="203"/>
      <c r="N274" s="203"/>
      <c r="O274" s="203"/>
      <c r="P274" s="203"/>
      <c r="Q274" s="203"/>
      <c r="R274" s="203"/>
      <c r="S274" s="39"/>
      <c r="T274" s="39"/>
      <c r="U274" s="39"/>
      <c r="V274" s="39"/>
      <c r="W274" s="39"/>
      <c r="X274" s="39"/>
      <c r="Y274" s="39"/>
      <c r="Z274" s="39"/>
      <c r="AA274" s="39"/>
      <c r="AB274" s="39"/>
      <c r="AC274" s="39"/>
      <c r="AD274" s="39"/>
      <c r="AE274" s="39"/>
      <c r="AF274" s="39"/>
      <c r="AG274" s="39"/>
      <c r="AH274" s="39"/>
      <c r="AI274" s="39"/>
      <c r="AJ274" s="39"/>
      <c r="AK274" s="39"/>
      <c r="AL274" s="39"/>
      <c r="AM274" s="39"/>
      <c r="AN274" s="39"/>
      <c r="AO274" s="40"/>
      <c r="AP274" s="39"/>
      <c r="AQ274" s="39"/>
      <c r="AR274" s="39"/>
      <c r="AS274" s="39"/>
      <c r="AT274" s="39"/>
      <c r="AU274" s="39"/>
      <c r="AV274" s="40"/>
      <c r="AW274" s="39"/>
      <c r="AX274" s="39"/>
      <c r="AY274" s="39"/>
      <c r="AZ274" s="39"/>
      <c r="BA274" s="39"/>
      <c r="BB274" s="39"/>
      <c r="BC274" s="39"/>
      <c r="BD274" s="39"/>
      <c r="BE274" s="39"/>
      <c r="BF274" s="39"/>
      <c r="BG274" s="39"/>
      <c r="BH274" s="39"/>
      <c r="BI274" s="39"/>
      <c r="BJ274" s="39"/>
      <c r="BK274" s="39"/>
      <c r="BL274" s="39"/>
      <c r="BM274" s="39"/>
      <c r="BN274" s="39"/>
      <c r="BO274" s="39"/>
      <c r="BP274" s="39"/>
      <c r="BQ274" s="39"/>
      <c r="BR274" s="39"/>
      <c r="BS274" s="39"/>
      <c r="BT274" s="39"/>
      <c r="BU274" s="39"/>
      <c r="BV274" s="39"/>
      <c r="BW274" s="39"/>
      <c r="BX274" s="39"/>
      <c r="BY274" s="39"/>
      <c r="BZ274" s="39"/>
      <c r="CA274" s="39"/>
    </row>
    <row r="275" spans="1:79" s="54" customFormat="1" ht="15.75" customHeight="1">
      <c r="A275" s="39"/>
      <c r="B275" s="39"/>
      <c r="C275" s="39"/>
      <c r="D275" s="39"/>
      <c r="E275" s="39"/>
      <c r="F275" s="203"/>
      <c r="G275" s="203"/>
      <c r="H275" s="203"/>
      <c r="I275" s="203"/>
      <c r="J275" s="203"/>
      <c r="K275" s="203"/>
      <c r="L275" s="203"/>
      <c r="M275" s="203"/>
      <c r="N275" s="203"/>
      <c r="O275" s="203"/>
      <c r="P275" s="203"/>
      <c r="Q275" s="203"/>
      <c r="R275" s="203"/>
      <c r="S275" s="39"/>
      <c r="T275" s="39"/>
      <c r="U275" s="39"/>
      <c r="V275" s="39"/>
      <c r="W275" s="39"/>
      <c r="X275" s="39"/>
      <c r="Y275" s="39"/>
      <c r="Z275" s="39"/>
      <c r="AA275" s="39"/>
      <c r="AB275" s="39"/>
      <c r="AC275" s="39"/>
      <c r="AD275" s="39"/>
      <c r="AE275" s="39"/>
      <c r="AF275" s="39"/>
      <c r="AG275" s="39"/>
      <c r="AH275" s="39"/>
      <c r="AI275" s="39"/>
      <c r="AJ275" s="39"/>
      <c r="AK275" s="39"/>
      <c r="AL275" s="39"/>
      <c r="AM275" s="39"/>
      <c r="AN275" s="39"/>
      <c r="AO275" s="40"/>
      <c r="AP275" s="39"/>
      <c r="AQ275" s="39"/>
      <c r="AR275" s="39"/>
      <c r="AS275" s="39"/>
      <c r="AT275" s="39"/>
      <c r="AU275" s="39"/>
      <c r="AV275" s="40"/>
      <c r="AW275" s="39"/>
      <c r="AX275" s="39"/>
      <c r="AY275" s="39"/>
      <c r="AZ275" s="39"/>
      <c r="BA275" s="39"/>
      <c r="BB275" s="39"/>
      <c r="BC275" s="39"/>
      <c r="BD275" s="39"/>
      <c r="BE275" s="39"/>
      <c r="BF275" s="39"/>
      <c r="BG275" s="39"/>
      <c r="BH275" s="39"/>
      <c r="BI275" s="39"/>
      <c r="BJ275" s="39"/>
      <c r="BK275" s="39"/>
      <c r="BL275" s="39"/>
      <c r="BM275" s="39"/>
      <c r="BN275" s="39"/>
      <c r="BO275" s="39"/>
      <c r="BP275" s="39"/>
      <c r="BQ275" s="39"/>
      <c r="BR275" s="39"/>
      <c r="BS275" s="39"/>
      <c r="BT275" s="39"/>
      <c r="BU275" s="39"/>
      <c r="BV275" s="39"/>
      <c r="BW275" s="39"/>
      <c r="BX275" s="39"/>
      <c r="BY275" s="39"/>
      <c r="BZ275" s="39"/>
      <c r="CA275" s="39"/>
    </row>
    <row r="276" spans="1:79" ht="15.75" customHeight="1">
      <c r="F276" s="203"/>
      <c r="G276" s="203"/>
      <c r="H276" s="203"/>
      <c r="I276" s="203"/>
      <c r="J276" s="203"/>
      <c r="K276" s="203"/>
      <c r="L276" s="203"/>
      <c r="M276" s="203"/>
      <c r="N276" s="203"/>
      <c r="O276" s="203"/>
      <c r="P276" s="203"/>
      <c r="Q276" s="203"/>
      <c r="R276" s="203"/>
      <c r="AO276" s="40"/>
      <c r="AV276" s="40"/>
    </row>
    <row r="277" spans="1:79" ht="15.75" customHeight="1">
      <c r="F277" s="203"/>
      <c r="G277" s="203"/>
      <c r="H277" s="203"/>
      <c r="I277" s="203"/>
      <c r="J277" s="203"/>
      <c r="K277" s="203"/>
      <c r="L277" s="203"/>
      <c r="M277" s="203"/>
      <c r="N277" s="203"/>
      <c r="O277" s="203"/>
      <c r="P277" s="203"/>
      <c r="Q277" s="203"/>
      <c r="R277" s="203"/>
      <c r="AO277" s="40"/>
      <c r="AV277" s="40"/>
    </row>
    <row r="278" spans="1:79" ht="15.75" customHeight="1">
      <c r="F278" s="203"/>
      <c r="G278" s="203"/>
      <c r="H278" s="203"/>
      <c r="I278" s="203"/>
      <c r="J278" s="203"/>
      <c r="K278" s="203"/>
      <c r="L278" s="203"/>
      <c r="M278" s="203"/>
      <c r="N278" s="203"/>
      <c r="O278" s="203"/>
      <c r="P278" s="203"/>
      <c r="Q278" s="203"/>
      <c r="R278" s="203"/>
      <c r="AO278" s="40"/>
      <c r="AV278" s="40"/>
    </row>
    <row r="279" spans="1:79" ht="15.75" customHeight="1">
      <c r="F279" s="203"/>
      <c r="G279" s="203"/>
      <c r="H279" s="203"/>
      <c r="I279" s="203"/>
      <c r="J279" s="203"/>
      <c r="K279" s="203"/>
      <c r="L279" s="203"/>
      <c r="M279" s="203"/>
      <c r="N279" s="203"/>
      <c r="O279" s="203"/>
      <c r="P279" s="203"/>
      <c r="Q279" s="203"/>
      <c r="R279" s="203"/>
      <c r="AO279" s="40"/>
      <c r="AV279" s="40"/>
    </row>
    <row r="280" spans="1:79" ht="15.75" customHeight="1">
      <c r="F280" s="203"/>
      <c r="G280" s="203"/>
      <c r="H280" s="203"/>
      <c r="I280" s="203"/>
      <c r="J280" s="203"/>
      <c r="K280" s="203"/>
      <c r="L280" s="203"/>
      <c r="M280" s="203"/>
      <c r="N280" s="203"/>
      <c r="O280" s="203"/>
      <c r="P280" s="203"/>
      <c r="Q280" s="203"/>
      <c r="R280" s="203"/>
      <c r="AO280" s="40"/>
      <c r="AV280" s="40"/>
    </row>
    <row r="281" spans="1:79" ht="15.75" customHeight="1">
      <c r="F281" s="203"/>
      <c r="G281" s="203"/>
      <c r="H281" s="203"/>
      <c r="I281" s="203"/>
      <c r="J281" s="203"/>
      <c r="K281" s="203"/>
      <c r="L281" s="203"/>
      <c r="M281" s="203"/>
      <c r="N281" s="203"/>
      <c r="O281" s="203"/>
      <c r="P281" s="203"/>
      <c r="Q281" s="203"/>
      <c r="R281" s="203"/>
      <c r="AO281" s="40"/>
      <c r="AV281" s="40"/>
    </row>
    <row r="282" spans="1:79" ht="15.75" customHeight="1">
      <c r="F282" s="203"/>
      <c r="G282" s="203"/>
      <c r="H282" s="203"/>
      <c r="I282" s="203"/>
      <c r="J282" s="203"/>
      <c r="K282" s="203"/>
      <c r="L282" s="203"/>
      <c r="M282" s="203"/>
      <c r="N282" s="203"/>
      <c r="O282" s="203"/>
      <c r="P282" s="203"/>
      <c r="Q282" s="203"/>
      <c r="R282" s="203"/>
      <c r="AO282" s="40"/>
      <c r="AV282" s="40"/>
    </row>
    <row r="283" spans="1:79" ht="15.75" customHeight="1">
      <c r="F283" s="203"/>
      <c r="G283" s="203"/>
      <c r="H283" s="203"/>
      <c r="I283" s="203"/>
      <c r="J283" s="203"/>
      <c r="K283" s="203"/>
      <c r="L283" s="203"/>
      <c r="M283" s="203"/>
      <c r="N283" s="203"/>
      <c r="O283" s="203"/>
      <c r="P283" s="203"/>
      <c r="Q283" s="203"/>
      <c r="R283" s="203"/>
      <c r="AO283" s="40"/>
      <c r="AV283" s="40"/>
    </row>
    <row r="284" spans="1:79" ht="15.75" customHeight="1">
      <c r="L284" s="203"/>
      <c r="M284" s="203"/>
      <c r="N284" s="203"/>
      <c r="O284" s="203"/>
      <c r="P284" s="203"/>
      <c r="Q284" s="203"/>
      <c r="R284" s="203"/>
      <c r="AO284" s="40"/>
      <c r="AV284" s="40"/>
    </row>
    <row r="285" spans="1:79" ht="15.75" customHeight="1">
      <c r="L285" s="203"/>
      <c r="M285" s="203"/>
      <c r="N285" s="203"/>
      <c r="O285" s="203"/>
      <c r="P285" s="203"/>
      <c r="Q285" s="203"/>
      <c r="R285" s="203"/>
      <c r="AO285" s="40"/>
      <c r="AV285" s="40"/>
    </row>
    <row r="286" spans="1:79" ht="15.75" customHeight="1">
      <c r="L286" s="203"/>
      <c r="M286" s="203"/>
      <c r="N286" s="203"/>
      <c r="O286" s="203"/>
      <c r="P286" s="203"/>
      <c r="Q286" s="203"/>
      <c r="R286" s="203"/>
      <c r="AO286" s="40"/>
      <c r="AV286" s="40"/>
    </row>
    <row r="287" spans="1:79" ht="15.75" customHeight="1">
      <c r="AO287" s="40"/>
      <c r="AV287" s="40"/>
    </row>
    <row r="288" spans="1:79" ht="15.75" customHeight="1">
      <c r="AO288" s="40"/>
      <c r="AV288" s="40"/>
    </row>
    <row r="289" spans="41:48" ht="15.75" customHeight="1">
      <c r="AO289" s="40"/>
      <c r="AV289" s="40"/>
    </row>
    <row r="290" spans="41:48" ht="15.75" customHeight="1">
      <c r="AO290" s="40"/>
      <c r="AV290" s="40"/>
    </row>
    <row r="291" spans="41:48" ht="15.75" customHeight="1">
      <c r="AO291" s="40"/>
      <c r="AV291" s="40"/>
    </row>
    <row r="292" spans="41:48" ht="15.75" customHeight="1">
      <c r="AO292" s="40"/>
      <c r="AV292" s="40"/>
    </row>
    <row r="293" spans="41:48" ht="15.75" customHeight="1">
      <c r="AO293" s="40"/>
      <c r="AV293" s="40"/>
    </row>
    <row r="294" spans="41:48" ht="15.75" customHeight="1">
      <c r="AO294" s="40"/>
      <c r="AV294" s="40"/>
    </row>
    <row r="295" spans="41:48" ht="15.75" customHeight="1">
      <c r="AO295" s="40"/>
      <c r="AV295" s="40"/>
    </row>
    <row r="296" spans="41:48" ht="15.75" customHeight="1">
      <c r="AO296" s="40"/>
      <c r="AV296" s="40"/>
    </row>
    <row r="297" spans="41:48" ht="15.75" customHeight="1">
      <c r="AO297" s="40"/>
      <c r="AV297" s="40"/>
    </row>
    <row r="298" spans="41:48" ht="15.75" customHeight="1">
      <c r="AO298" s="40"/>
      <c r="AV298" s="40"/>
    </row>
    <row r="299" spans="41:48" ht="15.75" customHeight="1">
      <c r="AO299" s="40"/>
      <c r="AV299" s="40"/>
    </row>
    <row r="300" spans="41:48" ht="15.75" customHeight="1">
      <c r="AO300" s="40"/>
      <c r="AV300" s="40"/>
    </row>
    <row r="301" spans="41:48" ht="15.75" customHeight="1">
      <c r="AO301" s="40"/>
      <c r="AV301" s="40"/>
    </row>
    <row r="302" spans="41:48" ht="15.75" customHeight="1">
      <c r="AO302" s="40"/>
      <c r="AV302" s="40"/>
    </row>
    <row r="303" spans="41:48" ht="15.75" customHeight="1">
      <c r="AO303" s="40"/>
      <c r="AV303" s="40"/>
    </row>
    <row r="304" spans="41:48" ht="15.75" customHeight="1">
      <c r="AO304" s="40"/>
      <c r="AV304" s="40"/>
    </row>
    <row r="305" spans="41:48" ht="15.75" customHeight="1">
      <c r="AO305" s="40"/>
      <c r="AV305" s="40"/>
    </row>
    <row r="306" spans="41:48" ht="15.75" customHeight="1">
      <c r="AO306" s="40"/>
      <c r="AV306" s="40"/>
    </row>
    <row r="307" spans="41:48" ht="15.75" customHeight="1">
      <c r="AO307" s="40"/>
      <c r="AV307" s="40"/>
    </row>
    <row r="308" spans="41:48" ht="15.75" customHeight="1">
      <c r="AO308" s="40"/>
      <c r="AV308" s="40"/>
    </row>
    <row r="309" spans="41:48" ht="15.75" customHeight="1">
      <c r="AO309" s="40"/>
      <c r="AV309" s="40"/>
    </row>
    <row r="310" spans="41:48" ht="15.75" customHeight="1">
      <c r="AO310" s="40"/>
      <c r="AV310" s="40"/>
    </row>
    <row r="311" spans="41:48" ht="15.75" customHeight="1">
      <c r="AO311" s="40"/>
      <c r="AV311" s="40"/>
    </row>
    <row r="312" spans="41:48" ht="15.75" customHeight="1">
      <c r="AO312" s="40"/>
      <c r="AV312" s="40"/>
    </row>
    <row r="313" spans="41:48" ht="15.75" customHeight="1">
      <c r="AO313" s="40"/>
      <c r="AV313" s="40"/>
    </row>
    <row r="314" spans="41:48" ht="15.75" customHeight="1">
      <c r="AO314" s="40"/>
      <c r="AV314" s="40"/>
    </row>
    <row r="315" spans="41:48" ht="15.75" customHeight="1">
      <c r="AO315" s="40"/>
      <c r="AV315" s="40"/>
    </row>
    <row r="316" spans="41:48" ht="15.75" customHeight="1">
      <c r="AO316" s="40"/>
      <c r="AV316" s="40"/>
    </row>
    <row r="317" spans="41:48" ht="15.75" customHeight="1">
      <c r="AO317" s="40"/>
      <c r="AV317" s="40"/>
    </row>
    <row r="318" spans="41:48" ht="15.75" customHeight="1">
      <c r="AO318" s="40"/>
      <c r="AV318" s="40"/>
    </row>
    <row r="319" spans="41:48" ht="15.75" customHeight="1">
      <c r="AO319" s="40"/>
      <c r="AV319" s="40"/>
    </row>
    <row r="320" spans="41:48" ht="15.75" customHeight="1">
      <c r="AO320" s="40"/>
      <c r="AV320" s="40"/>
    </row>
    <row r="321" spans="41:48" ht="15.75" customHeight="1">
      <c r="AO321" s="40"/>
      <c r="AV321" s="40"/>
    </row>
    <row r="322" spans="41:48" ht="15.75" customHeight="1">
      <c r="AO322" s="40"/>
      <c r="AV322" s="40"/>
    </row>
    <row r="323" spans="41:48" ht="15.75" customHeight="1">
      <c r="AO323" s="40"/>
      <c r="AV323" s="40"/>
    </row>
    <row r="324" spans="41:48" ht="15.75" customHeight="1">
      <c r="AO324" s="40"/>
      <c r="AV324" s="40"/>
    </row>
    <row r="325" spans="41:48" ht="15.75" customHeight="1">
      <c r="AO325" s="40"/>
      <c r="AV325" s="40"/>
    </row>
    <row r="326" spans="41:48" ht="15.75" customHeight="1">
      <c r="AO326" s="40"/>
      <c r="AV326" s="40"/>
    </row>
    <row r="327" spans="41:48" ht="15.75" customHeight="1">
      <c r="AO327" s="40"/>
      <c r="AV327" s="40"/>
    </row>
    <row r="328" spans="41:48" ht="15.75" customHeight="1">
      <c r="AO328" s="40"/>
      <c r="AV328" s="40"/>
    </row>
    <row r="329" spans="41:48" ht="15.75" customHeight="1">
      <c r="AO329" s="40"/>
      <c r="AV329" s="40"/>
    </row>
    <row r="330" spans="41:48" ht="15.75" customHeight="1">
      <c r="AO330" s="40"/>
      <c r="AV330" s="40"/>
    </row>
    <row r="331" spans="41:48" ht="15.75" customHeight="1">
      <c r="AO331" s="40"/>
      <c r="AV331" s="40"/>
    </row>
    <row r="332" spans="41:48" ht="15.75" customHeight="1">
      <c r="AO332" s="40"/>
      <c r="AV332" s="40"/>
    </row>
    <row r="333" spans="41:48" ht="15.75" customHeight="1">
      <c r="AO333" s="40"/>
      <c r="AV333" s="40"/>
    </row>
    <row r="334" spans="41:48" ht="15.75" customHeight="1">
      <c r="AO334" s="40"/>
      <c r="AV334" s="40"/>
    </row>
    <row r="335" spans="41:48" ht="15.75" customHeight="1">
      <c r="AO335" s="40"/>
      <c r="AV335" s="40"/>
    </row>
    <row r="336" spans="41:48" ht="15.75" customHeight="1">
      <c r="AO336" s="40"/>
      <c r="AV336" s="40"/>
    </row>
    <row r="337" spans="41:48" ht="15.75" customHeight="1">
      <c r="AO337" s="40"/>
      <c r="AV337" s="40"/>
    </row>
    <row r="338" spans="41:48" ht="15.75" customHeight="1">
      <c r="AO338" s="40"/>
      <c r="AV338" s="40"/>
    </row>
    <row r="339" spans="41:48" ht="15.75" customHeight="1">
      <c r="AO339" s="40"/>
      <c r="AV339" s="40"/>
    </row>
    <row r="340" spans="41:48" ht="15.75" customHeight="1">
      <c r="AO340" s="40"/>
      <c r="AV340" s="40"/>
    </row>
    <row r="341" spans="41:48" ht="15.75" customHeight="1">
      <c r="AO341" s="40"/>
      <c r="AV341" s="40"/>
    </row>
    <row r="342" spans="41:48" ht="15.75" customHeight="1">
      <c r="AO342" s="40"/>
      <c r="AV342" s="40"/>
    </row>
    <row r="343" spans="41:48" ht="15.75" customHeight="1">
      <c r="AO343" s="40"/>
      <c r="AV343" s="40"/>
    </row>
    <row r="344" spans="41:48" ht="15.75" customHeight="1">
      <c r="AO344" s="40"/>
      <c r="AV344" s="40"/>
    </row>
    <row r="345" spans="41:48" ht="15.75" customHeight="1">
      <c r="AO345" s="40"/>
      <c r="AV345" s="40"/>
    </row>
    <row r="346" spans="41:48" ht="15.75" customHeight="1">
      <c r="AO346" s="40"/>
      <c r="AV346" s="40"/>
    </row>
    <row r="347" spans="41:48" ht="15.75" customHeight="1">
      <c r="AO347" s="40"/>
      <c r="AV347" s="40"/>
    </row>
    <row r="348" spans="41:48" ht="15.75" customHeight="1">
      <c r="AO348" s="40"/>
      <c r="AV348" s="40"/>
    </row>
    <row r="349" spans="41:48" ht="15.75" customHeight="1">
      <c r="AO349" s="40"/>
      <c r="AV349" s="40"/>
    </row>
    <row r="350" spans="41:48" ht="15.75" customHeight="1">
      <c r="AO350" s="40"/>
      <c r="AV350" s="40"/>
    </row>
    <row r="351" spans="41:48" ht="15.75" customHeight="1">
      <c r="AO351" s="40"/>
      <c r="AV351" s="40"/>
    </row>
    <row r="352" spans="41:48" ht="15.75" customHeight="1">
      <c r="AO352" s="40"/>
      <c r="AV352" s="40"/>
    </row>
    <row r="353" spans="41:48" ht="15.75" customHeight="1">
      <c r="AO353" s="40"/>
      <c r="AV353" s="40"/>
    </row>
    <row r="354" spans="41:48" ht="15.75" customHeight="1">
      <c r="AO354" s="40"/>
      <c r="AV354" s="40"/>
    </row>
    <row r="355" spans="41:48" ht="15.75" customHeight="1">
      <c r="AO355" s="40"/>
      <c r="AV355" s="40"/>
    </row>
    <row r="356" spans="41:48" ht="15.75" customHeight="1">
      <c r="AO356" s="40"/>
      <c r="AV356" s="40"/>
    </row>
    <row r="357" spans="41:48" ht="15.75" customHeight="1">
      <c r="AO357" s="40"/>
      <c r="AV357" s="40"/>
    </row>
    <row r="358" spans="41:48" ht="15.75" customHeight="1">
      <c r="AO358" s="40"/>
      <c r="AV358" s="40"/>
    </row>
    <row r="359" spans="41:48" ht="15.75" customHeight="1">
      <c r="AO359" s="40"/>
      <c r="AV359" s="40"/>
    </row>
    <row r="360" spans="41:48" ht="15.75" customHeight="1">
      <c r="AO360" s="40"/>
      <c r="AV360" s="40"/>
    </row>
    <row r="361" spans="41:48" ht="15.75" customHeight="1">
      <c r="AO361" s="40"/>
      <c r="AV361" s="40"/>
    </row>
    <row r="362" spans="41:48" ht="15.75" customHeight="1">
      <c r="AO362" s="40"/>
      <c r="AV362" s="40"/>
    </row>
    <row r="363" spans="41:48" ht="15.75" customHeight="1">
      <c r="AO363" s="40"/>
      <c r="AV363" s="40"/>
    </row>
    <row r="364" spans="41:48" ht="15.75" customHeight="1">
      <c r="AO364" s="40"/>
      <c r="AV364" s="40"/>
    </row>
    <row r="365" spans="41:48" ht="15.75" customHeight="1">
      <c r="AO365" s="40"/>
      <c r="AV365" s="40"/>
    </row>
    <row r="366" spans="41:48" ht="15.75" customHeight="1">
      <c r="AO366" s="40"/>
      <c r="AV366" s="40"/>
    </row>
    <row r="367" spans="41:48" ht="15.75" customHeight="1">
      <c r="AO367" s="40"/>
      <c r="AV367" s="40"/>
    </row>
    <row r="368" spans="41:48" ht="15.75" customHeight="1">
      <c r="AO368" s="40"/>
      <c r="AV368" s="40"/>
    </row>
    <row r="369" spans="41:48" ht="15.75" customHeight="1">
      <c r="AO369" s="40"/>
      <c r="AV369" s="40"/>
    </row>
    <row r="370" spans="41:48" ht="15.75" customHeight="1">
      <c r="AO370" s="40"/>
      <c r="AV370" s="40"/>
    </row>
    <row r="371" spans="41:48" ht="15.75" customHeight="1">
      <c r="AO371" s="40"/>
      <c r="AV371" s="40"/>
    </row>
    <row r="372" spans="41:48" ht="15.75" customHeight="1">
      <c r="AO372" s="40"/>
      <c r="AV372" s="40"/>
    </row>
    <row r="373" spans="41:48" ht="15.75" customHeight="1">
      <c r="AO373" s="40"/>
      <c r="AV373" s="40"/>
    </row>
    <row r="374" spans="41:48" ht="15.75" customHeight="1">
      <c r="AO374" s="40"/>
      <c r="AV374" s="40"/>
    </row>
    <row r="375" spans="41:48" ht="15.75" customHeight="1">
      <c r="AO375" s="40"/>
      <c r="AV375" s="40"/>
    </row>
    <row r="376" spans="41:48" ht="15.75" customHeight="1">
      <c r="AO376" s="40"/>
      <c r="AV376" s="40"/>
    </row>
    <row r="377" spans="41:48" ht="15.75" customHeight="1">
      <c r="AO377" s="40"/>
      <c r="AV377" s="40"/>
    </row>
    <row r="378" spans="41:48" ht="15.75" customHeight="1">
      <c r="AO378" s="40"/>
      <c r="AV378" s="40"/>
    </row>
    <row r="379" spans="41:48" ht="15.75" customHeight="1">
      <c r="AO379" s="40"/>
      <c r="AV379" s="40"/>
    </row>
    <row r="380" spans="41:48" ht="15.75" customHeight="1">
      <c r="AO380" s="40"/>
      <c r="AV380" s="40"/>
    </row>
    <row r="381" spans="41:48" ht="15.75" customHeight="1">
      <c r="AO381" s="40"/>
      <c r="AV381" s="40"/>
    </row>
    <row r="382" spans="41:48" ht="15.75" customHeight="1">
      <c r="AO382" s="40"/>
      <c r="AV382" s="40"/>
    </row>
    <row r="383" spans="41:48" ht="15.75" customHeight="1">
      <c r="AO383" s="40"/>
      <c r="AV383" s="40"/>
    </row>
    <row r="384" spans="41:48" ht="15.75" customHeight="1">
      <c r="AO384" s="40"/>
      <c r="AV384" s="40"/>
    </row>
    <row r="385" spans="41:48" ht="15.75" customHeight="1">
      <c r="AO385" s="40"/>
      <c r="AV385" s="40"/>
    </row>
    <row r="386" spans="41:48" ht="15.75" customHeight="1">
      <c r="AO386" s="40"/>
      <c r="AV386" s="40"/>
    </row>
    <row r="387" spans="41:48" ht="15.75" customHeight="1">
      <c r="AO387" s="40"/>
      <c r="AV387" s="40"/>
    </row>
    <row r="388" spans="41:48" ht="15.75" customHeight="1">
      <c r="AO388" s="40"/>
      <c r="AV388" s="40"/>
    </row>
    <row r="389" spans="41:48" ht="15.75" customHeight="1">
      <c r="AO389" s="40"/>
      <c r="AV389" s="40"/>
    </row>
    <row r="390" spans="41:48" ht="15.75" customHeight="1">
      <c r="AO390" s="40"/>
      <c r="AV390" s="40"/>
    </row>
    <row r="391" spans="41:48" ht="15.75" customHeight="1">
      <c r="AO391" s="40"/>
      <c r="AV391" s="40"/>
    </row>
    <row r="392" spans="41:48" ht="15.75" customHeight="1">
      <c r="AO392" s="40"/>
      <c r="AV392" s="40"/>
    </row>
    <row r="393" spans="41:48" ht="15.75" customHeight="1">
      <c r="AO393" s="40"/>
      <c r="AV393" s="40"/>
    </row>
    <row r="394" spans="41:48" ht="15.75" customHeight="1">
      <c r="AO394" s="40"/>
      <c r="AV394" s="40"/>
    </row>
    <row r="395" spans="41:48" ht="15.75" customHeight="1">
      <c r="AO395" s="40"/>
      <c r="AV395" s="40"/>
    </row>
    <row r="396" spans="41:48" ht="15.75" customHeight="1">
      <c r="AO396" s="40"/>
      <c r="AV396" s="40"/>
    </row>
    <row r="397" spans="41:48" ht="15.75" customHeight="1">
      <c r="AO397" s="40"/>
      <c r="AV397" s="40"/>
    </row>
    <row r="398" spans="41:48" ht="15.75" customHeight="1">
      <c r="AO398" s="40"/>
      <c r="AV398" s="40"/>
    </row>
    <row r="399" spans="41:48" ht="15.75" customHeight="1">
      <c r="AO399" s="40"/>
      <c r="AV399" s="40"/>
    </row>
    <row r="400" spans="41:48" ht="15.75" customHeight="1">
      <c r="AO400" s="40"/>
      <c r="AV400" s="40"/>
    </row>
    <row r="401" spans="41:48" ht="15.75" customHeight="1">
      <c r="AO401" s="40"/>
      <c r="AV401" s="40"/>
    </row>
    <row r="402" spans="41:48" ht="15.75" customHeight="1">
      <c r="AO402" s="40"/>
      <c r="AV402" s="40"/>
    </row>
    <row r="403" spans="41:48" ht="15.75" customHeight="1">
      <c r="AO403" s="40"/>
      <c r="AV403" s="40"/>
    </row>
    <row r="404" spans="41:48" ht="15.75" customHeight="1">
      <c r="AO404" s="40"/>
      <c r="AV404" s="40"/>
    </row>
    <row r="405" spans="41:48" ht="15.75" customHeight="1">
      <c r="AO405" s="40"/>
      <c r="AV405" s="40"/>
    </row>
    <row r="406" spans="41:48" ht="15.75" customHeight="1">
      <c r="AO406" s="40"/>
      <c r="AV406" s="40"/>
    </row>
    <row r="407" spans="41:48" ht="15.75" customHeight="1">
      <c r="AO407" s="40"/>
      <c r="AV407" s="40"/>
    </row>
    <row r="408" spans="41:48" ht="15.75" customHeight="1">
      <c r="AO408" s="40"/>
      <c r="AV408" s="40"/>
    </row>
    <row r="409" spans="41:48" ht="15.75" customHeight="1">
      <c r="AO409" s="40"/>
      <c r="AV409" s="40"/>
    </row>
    <row r="410" spans="41:48" ht="15.75" customHeight="1">
      <c r="AO410" s="40"/>
      <c r="AV410" s="40"/>
    </row>
    <row r="411" spans="41:48" ht="15.75" customHeight="1">
      <c r="AO411" s="40"/>
      <c r="AV411" s="40"/>
    </row>
    <row r="412" spans="41:48" ht="15.75" customHeight="1">
      <c r="AO412" s="40"/>
      <c r="AV412" s="40"/>
    </row>
    <row r="413" spans="41:48" ht="15.75" customHeight="1">
      <c r="AO413" s="40"/>
      <c r="AV413" s="40"/>
    </row>
    <row r="414" spans="41:48" ht="15.75" customHeight="1">
      <c r="AO414" s="40"/>
      <c r="AV414" s="40"/>
    </row>
    <row r="415" spans="41:48" ht="15.75" customHeight="1">
      <c r="AO415" s="40"/>
      <c r="AV415" s="40"/>
    </row>
    <row r="416" spans="41:48" ht="15.75" customHeight="1">
      <c r="AO416" s="40"/>
      <c r="AV416" s="40"/>
    </row>
    <row r="417" spans="41:48" ht="15.75" customHeight="1">
      <c r="AO417" s="40"/>
      <c r="AV417" s="40"/>
    </row>
    <row r="418" spans="41:48" ht="15.75" customHeight="1">
      <c r="AO418" s="40"/>
      <c r="AV418" s="40"/>
    </row>
    <row r="419" spans="41:48" ht="15.75" customHeight="1">
      <c r="AO419" s="40"/>
      <c r="AV419" s="40"/>
    </row>
    <row r="420" spans="41:48" ht="15.75" customHeight="1">
      <c r="AO420" s="40"/>
      <c r="AV420" s="40"/>
    </row>
    <row r="421" spans="41:48" ht="15.75" customHeight="1">
      <c r="AO421" s="40"/>
      <c r="AV421" s="40"/>
    </row>
    <row r="422" spans="41:48" ht="15.75" customHeight="1">
      <c r="AO422" s="40"/>
      <c r="AV422" s="40"/>
    </row>
    <row r="423" spans="41:48" ht="15.75" customHeight="1">
      <c r="AO423" s="40"/>
      <c r="AV423" s="40"/>
    </row>
    <row r="424" spans="41:48" ht="15.75" customHeight="1">
      <c r="AO424" s="40"/>
      <c r="AV424" s="40"/>
    </row>
    <row r="425" spans="41:48" ht="15.75" customHeight="1">
      <c r="AO425" s="40"/>
      <c r="AV425" s="40"/>
    </row>
    <row r="426" spans="41:48" ht="15.75" customHeight="1">
      <c r="AO426" s="40"/>
      <c r="AV426" s="40"/>
    </row>
    <row r="427" spans="41:48" ht="15.75" customHeight="1">
      <c r="AO427" s="40"/>
      <c r="AV427" s="40"/>
    </row>
    <row r="428" spans="41:48" ht="15.75" customHeight="1">
      <c r="AO428" s="40"/>
      <c r="AV428" s="40"/>
    </row>
    <row r="429" spans="41:48" ht="15.75" customHeight="1">
      <c r="AO429" s="40"/>
      <c r="AV429" s="40"/>
    </row>
    <row r="430" spans="41:48" ht="15.75" customHeight="1">
      <c r="AO430" s="40"/>
      <c r="AV430" s="40"/>
    </row>
    <row r="431" spans="41:48" ht="15.75" customHeight="1">
      <c r="AO431" s="40"/>
      <c r="AV431" s="40"/>
    </row>
    <row r="432" spans="41:48" ht="15.75" customHeight="1">
      <c r="AO432" s="40"/>
      <c r="AV432" s="40"/>
    </row>
    <row r="433" spans="41:48" ht="15.75" customHeight="1">
      <c r="AO433" s="40"/>
      <c r="AV433" s="40"/>
    </row>
    <row r="434" spans="41:48" ht="15.75" customHeight="1">
      <c r="AO434" s="40"/>
      <c r="AV434" s="40"/>
    </row>
    <row r="435" spans="41:48" ht="15.75" customHeight="1">
      <c r="AO435" s="40"/>
      <c r="AV435" s="40"/>
    </row>
    <row r="436" spans="41:48" ht="15.75" customHeight="1">
      <c r="AO436" s="40"/>
      <c r="AV436" s="40"/>
    </row>
    <row r="437" spans="41:48" ht="15.75" customHeight="1">
      <c r="AO437" s="40"/>
      <c r="AV437" s="40"/>
    </row>
    <row r="438" spans="41:48" ht="15.75" customHeight="1">
      <c r="AO438" s="40"/>
      <c r="AV438" s="40"/>
    </row>
    <row r="439" spans="41:48" ht="15.75" customHeight="1">
      <c r="AO439" s="40"/>
      <c r="AV439" s="40"/>
    </row>
    <row r="440" spans="41:48" ht="15.75" customHeight="1">
      <c r="AO440" s="40"/>
      <c r="AV440" s="40"/>
    </row>
    <row r="441" spans="41:48" ht="15.75" customHeight="1">
      <c r="AO441" s="40"/>
      <c r="AV441" s="40"/>
    </row>
    <row r="442" spans="41:48" ht="15.75" customHeight="1">
      <c r="AO442" s="40"/>
      <c r="AV442" s="40"/>
    </row>
    <row r="443" spans="41:48" ht="15.75" customHeight="1">
      <c r="AO443" s="40"/>
      <c r="AV443" s="40"/>
    </row>
    <row r="444" spans="41:48" ht="15.75" customHeight="1">
      <c r="AO444" s="40"/>
      <c r="AV444" s="40"/>
    </row>
    <row r="445" spans="41:48" ht="15.75" customHeight="1">
      <c r="AO445" s="40"/>
      <c r="AV445" s="40"/>
    </row>
    <row r="446" spans="41:48" ht="15.75" customHeight="1">
      <c r="AO446" s="40"/>
      <c r="AV446" s="40"/>
    </row>
    <row r="447" spans="41:48" ht="15.75" customHeight="1">
      <c r="AO447" s="40"/>
      <c r="AV447" s="40"/>
    </row>
    <row r="448" spans="41:48" ht="15.75" customHeight="1">
      <c r="AO448" s="40"/>
      <c r="AV448" s="40"/>
    </row>
    <row r="449" spans="41:48" ht="15.75" customHeight="1">
      <c r="AO449" s="40"/>
      <c r="AV449" s="40"/>
    </row>
    <row r="450" spans="41:48" ht="15.75" customHeight="1">
      <c r="AO450" s="40"/>
      <c r="AV450" s="40"/>
    </row>
    <row r="451" spans="41:48" ht="15.75" customHeight="1">
      <c r="AO451" s="40"/>
      <c r="AV451" s="40"/>
    </row>
    <row r="452" spans="41:48" ht="15.75" customHeight="1">
      <c r="AO452" s="40"/>
      <c r="AV452" s="40"/>
    </row>
    <row r="453" spans="41:48" ht="15.75" customHeight="1">
      <c r="AO453" s="40"/>
      <c r="AV453" s="40"/>
    </row>
    <row r="454" spans="41:48" ht="15.75" customHeight="1">
      <c r="AO454" s="40"/>
      <c r="AV454" s="40"/>
    </row>
    <row r="455" spans="41:48" ht="15.75" customHeight="1">
      <c r="AO455" s="40"/>
      <c r="AV455" s="40"/>
    </row>
    <row r="456" spans="41:48" ht="15.75" customHeight="1">
      <c r="AO456" s="40"/>
      <c r="AV456" s="40"/>
    </row>
    <row r="457" spans="41:48" ht="15.75" customHeight="1">
      <c r="AO457" s="40"/>
      <c r="AV457" s="40"/>
    </row>
    <row r="458" spans="41:48" ht="15.75" customHeight="1">
      <c r="AO458" s="40"/>
      <c r="AV458" s="40"/>
    </row>
    <row r="459" spans="41:48" ht="15.75" customHeight="1">
      <c r="AO459" s="40"/>
      <c r="AV459" s="40"/>
    </row>
    <row r="460" spans="41:48" ht="15.75" customHeight="1">
      <c r="AO460" s="40"/>
      <c r="AV460" s="40"/>
    </row>
    <row r="461" spans="41:48" ht="15.75" customHeight="1">
      <c r="AO461" s="40"/>
      <c r="AV461" s="40"/>
    </row>
    <row r="462" spans="41:48" ht="15.75" customHeight="1">
      <c r="AO462" s="40"/>
      <c r="AV462" s="40"/>
    </row>
    <row r="463" spans="41:48" ht="15.75" customHeight="1">
      <c r="AO463" s="40"/>
      <c r="AV463" s="40"/>
    </row>
    <row r="464" spans="41:48" ht="15.75" customHeight="1">
      <c r="AO464" s="40"/>
      <c r="AV464" s="40"/>
    </row>
    <row r="465" spans="41:48" ht="15.75" customHeight="1">
      <c r="AO465" s="40"/>
      <c r="AV465" s="40"/>
    </row>
    <row r="466" spans="41:48" ht="15.75" customHeight="1">
      <c r="AO466" s="40"/>
      <c r="AV466" s="40"/>
    </row>
    <row r="467" spans="41:48" ht="15.75" customHeight="1">
      <c r="AO467" s="40"/>
      <c r="AV467" s="40"/>
    </row>
    <row r="468" spans="41:48" ht="15.75" customHeight="1">
      <c r="AO468" s="40"/>
      <c r="AV468" s="40"/>
    </row>
    <row r="469" spans="41:48" ht="15.75" customHeight="1">
      <c r="AO469" s="40"/>
      <c r="AV469" s="40"/>
    </row>
    <row r="470" spans="41:48" ht="15.75" customHeight="1">
      <c r="AO470" s="40"/>
      <c r="AV470" s="40"/>
    </row>
    <row r="471" spans="41:48" ht="15.75" customHeight="1">
      <c r="AO471" s="40"/>
      <c r="AV471" s="40"/>
    </row>
    <row r="472" spans="41:48" ht="15.75" customHeight="1">
      <c r="AO472" s="40"/>
      <c r="AV472" s="40"/>
    </row>
    <row r="473" spans="41:48" ht="15.75" customHeight="1">
      <c r="AO473" s="40"/>
      <c r="AV473" s="40"/>
    </row>
    <row r="474" spans="41:48" ht="15.75" customHeight="1">
      <c r="AO474" s="40"/>
      <c r="AV474" s="40"/>
    </row>
    <row r="475" spans="41:48" ht="15.75" customHeight="1">
      <c r="AO475" s="40"/>
      <c r="AV475" s="40"/>
    </row>
    <row r="476" spans="41:48" ht="15.75" customHeight="1">
      <c r="AO476" s="40"/>
      <c r="AV476" s="40"/>
    </row>
    <row r="477" spans="41:48" ht="15.75" customHeight="1">
      <c r="AO477" s="40"/>
      <c r="AV477" s="40"/>
    </row>
    <row r="478" spans="41:48" ht="15.75" customHeight="1">
      <c r="AO478" s="40"/>
      <c r="AV478" s="40"/>
    </row>
    <row r="479" spans="41:48" ht="15.75" customHeight="1">
      <c r="AO479" s="40"/>
      <c r="AV479" s="40"/>
    </row>
    <row r="480" spans="41:48" ht="15.75" customHeight="1">
      <c r="AO480" s="40"/>
      <c r="AV480" s="40"/>
    </row>
    <row r="481" spans="41:48" ht="15.75" customHeight="1">
      <c r="AO481" s="40"/>
      <c r="AV481" s="40"/>
    </row>
    <row r="482" spans="41:48" ht="15.75" customHeight="1">
      <c r="AO482" s="40"/>
      <c r="AV482" s="40"/>
    </row>
    <row r="483" spans="41:48" ht="15.75" customHeight="1">
      <c r="AO483" s="40"/>
      <c r="AV483" s="40"/>
    </row>
    <row r="484" spans="41:48" ht="15.75" customHeight="1">
      <c r="AO484" s="40"/>
      <c r="AV484" s="40"/>
    </row>
    <row r="485" spans="41:48" ht="15.75" customHeight="1">
      <c r="AO485" s="40"/>
      <c r="AV485" s="40"/>
    </row>
    <row r="486" spans="41:48" ht="15.75" customHeight="1">
      <c r="AO486" s="40"/>
      <c r="AV486" s="40"/>
    </row>
    <row r="487" spans="41:48" ht="15.75" customHeight="1">
      <c r="AO487" s="40"/>
      <c r="AV487" s="40"/>
    </row>
    <row r="488" spans="41:48" ht="15.75" customHeight="1">
      <c r="AO488" s="40"/>
      <c r="AV488" s="40"/>
    </row>
    <row r="489" spans="41:48" ht="15.75" customHeight="1">
      <c r="AO489" s="40"/>
      <c r="AV489" s="40"/>
    </row>
    <row r="490" spans="41:48" ht="15.75" customHeight="1">
      <c r="AO490" s="40"/>
      <c r="AV490" s="40"/>
    </row>
    <row r="491" spans="41:48" ht="15.75" customHeight="1">
      <c r="AO491" s="40"/>
      <c r="AV491" s="40"/>
    </row>
    <row r="492" spans="41:48" ht="15.75" customHeight="1">
      <c r="AO492" s="40"/>
      <c r="AV492" s="40"/>
    </row>
    <row r="493" spans="41:48" ht="15.75" customHeight="1">
      <c r="AO493" s="40"/>
      <c r="AV493" s="40"/>
    </row>
    <row r="494" spans="41:48" ht="15.75" customHeight="1">
      <c r="AO494" s="40"/>
      <c r="AV494" s="40"/>
    </row>
    <row r="495" spans="41:48" ht="15.75" customHeight="1">
      <c r="AO495" s="40"/>
      <c r="AV495" s="40"/>
    </row>
    <row r="496" spans="41:48" ht="15.75" customHeight="1">
      <c r="AO496" s="40"/>
      <c r="AV496" s="40"/>
    </row>
    <row r="497" spans="41:48" ht="15.75" customHeight="1">
      <c r="AO497" s="40"/>
      <c r="AV497" s="40"/>
    </row>
    <row r="498" spans="41:48" ht="15.75" customHeight="1">
      <c r="AO498" s="40"/>
      <c r="AV498" s="40"/>
    </row>
    <row r="499" spans="41:48" ht="15.75" customHeight="1">
      <c r="AO499" s="40"/>
      <c r="AV499" s="40"/>
    </row>
    <row r="500" spans="41:48" ht="15.75" customHeight="1">
      <c r="AO500" s="40"/>
      <c r="AV500" s="40"/>
    </row>
    <row r="501" spans="41:48" ht="15.75" customHeight="1">
      <c r="AO501" s="40"/>
      <c r="AV501" s="40"/>
    </row>
    <row r="502" spans="41:48" ht="15.75" customHeight="1">
      <c r="AO502" s="40"/>
      <c r="AV502" s="40"/>
    </row>
    <row r="503" spans="41:48" ht="15.75" customHeight="1">
      <c r="AO503" s="40"/>
      <c r="AV503" s="40"/>
    </row>
    <row r="504" spans="41:48" ht="15.75" customHeight="1">
      <c r="AO504" s="40"/>
      <c r="AV504" s="40"/>
    </row>
    <row r="505" spans="41:48" ht="15.75" customHeight="1">
      <c r="AO505" s="40"/>
      <c r="AV505" s="40"/>
    </row>
    <row r="506" spans="41:48" ht="15.75" customHeight="1">
      <c r="AO506" s="40"/>
      <c r="AV506" s="40"/>
    </row>
    <row r="507" spans="41:48" ht="15.75" customHeight="1">
      <c r="AO507" s="40"/>
      <c r="AV507" s="40"/>
    </row>
    <row r="508" spans="41:48" ht="15.75" customHeight="1">
      <c r="AO508" s="40"/>
      <c r="AV508" s="40"/>
    </row>
    <row r="509" spans="41:48" ht="15.75" customHeight="1">
      <c r="AO509" s="40"/>
      <c r="AV509" s="40"/>
    </row>
    <row r="510" spans="41:48" ht="15.75" customHeight="1">
      <c r="AO510" s="40"/>
      <c r="AV510" s="40"/>
    </row>
    <row r="511" spans="41:48" ht="15.75" customHeight="1">
      <c r="AO511" s="40"/>
      <c r="AV511" s="40"/>
    </row>
    <row r="512" spans="41:48" ht="15.75" customHeight="1">
      <c r="AO512" s="40"/>
      <c r="AV512" s="40"/>
    </row>
    <row r="513" spans="41:48" ht="15.75" customHeight="1">
      <c r="AO513" s="40"/>
      <c r="AV513" s="40"/>
    </row>
    <row r="514" spans="41:48" ht="15.75" customHeight="1">
      <c r="AO514" s="40"/>
      <c r="AV514" s="40"/>
    </row>
    <row r="515" spans="41:48" ht="15.75" customHeight="1">
      <c r="AO515" s="40"/>
      <c r="AV515" s="40"/>
    </row>
    <row r="516" spans="41:48" ht="15.75" customHeight="1">
      <c r="AO516" s="40"/>
      <c r="AV516" s="40"/>
    </row>
    <row r="517" spans="41:48" ht="15.75" customHeight="1">
      <c r="AO517" s="40"/>
      <c r="AV517" s="40"/>
    </row>
    <row r="518" spans="41:48" ht="15.75" customHeight="1">
      <c r="AO518" s="40"/>
      <c r="AV518" s="40"/>
    </row>
    <row r="519" spans="41:48" ht="15.75" customHeight="1">
      <c r="AO519" s="40"/>
      <c r="AV519" s="40"/>
    </row>
    <row r="520" spans="41:48" ht="15.75" customHeight="1">
      <c r="AO520" s="40"/>
      <c r="AV520" s="40"/>
    </row>
    <row r="521" spans="41:48" ht="15.75" customHeight="1">
      <c r="AO521" s="40"/>
      <c r="AV521" s="40"/>
    </row>
    <row r="522" spans="41:48" ht="15.75" customHeight="1">
      <c r="AO522" s="40"/>
      <c r="AV522" s="40"/>
    </row>
    <row r="523" spans="41:48" ht="15.75" customHeight="1">
      <c r="AO523" s="40"/>
      <c r="AV523" s="40"/>
    </row>
    <row r="524" spans="41:48" ht="15.75" customHeight="1">
      <c r="AO524" s="40"/>
      <c r="AV524" s="40"/>
    </row>
    <row r="525" spans="41:48" ht="15.75" customHeight="1">
      <c r="AO525" s="40"/>
      <c r="AV525" s="40"/>
    </row>
    <row r="526" spans="41:48" ht="15.75" customHeight="1">
      <c r="AO526" s="40"/>
      <c r="AV526" s="40"/>
    </row>
    <row r="527" spans="41:48" ht="15.75" customHeight="1">
      <c r="AO527" s="40"/>
      <c r="AV527" s="40"/>
    </row>
    <row r="528" spans="41:48" ht="15.75" customHeight="1">
      <c r="AO528" s="40"/>
      <c r="AV528" s="40"/>
    </row>
    <row r="529" spans="41:48" ht="15.75" customHeight="1">
      <c r="AO529" s="40"/>
      <c r="AV529" s="40"/>
    </row>
    <row r="530" spans="41:48" ht="15.75" customHeight="1">
      <c r="AO530" s="40"/>
      <c r="AV530" s="40"/>
    </row>
    <row r="531" spans="41:48" ht="15.75" customHeight="1">
      <c r="AO531" s="40"/>
      <c r="AV531" s="40"/>
    </row>
    <row r="532" spans="41:48" ht="15.75" customHeight="1">
      <c r="AO532" s="40"/>
      <c r="AV532" s="40"/>
    </row>
    <row r="533" spans="41:48" ht="15.75" customHeight="1">
      <c r="AO533" s="40"/>
      <c r="AV533" s="40"/>
    </row>
    <row r="534" spans="41:48" ht="15.75" customHeight="1">
      <c r="AO534" s="40"/>
      <c r="AV534" s="40"/>
    </row>
    <row r="535" spans="41:48" ht="15.75" customHeight="1">
      <c r="AO535" s="40"/>
      <c r="AV535" s="40"/>
    </row>
    <row r="536" spans="41:48" ht="15.75" customHeight="1">
      <c r="AO536" s="40"/>
      <c r="AV536" s="40"/>
    </row>
    <row r="537" spans="41:48" ht="15.75" customHeight="1">
      <c r="AO537" s="40"/>
      <c r="AV537" s="40"/>
    </row>
    <row r="538" spans="41:48" ht="15.75" customHeight="1">
      <c r="AO538" s="40"/>
      <c r="AV538" s="40"/>
    </row>
    <row r="539" spans="41:48" ht="15.75" customHeight="1">
      <c r="AO539" s="40"/>
      <c r="AV539" s="40"/>
    </row>
    <row r="540" spans="41:48" ht="15.75" customHeight="1">
      <c r="AO540" s="40"/>
      <c r="AV540" s="40"/>
    </row>
    <row r="541" spans="41:48" ht="15.75" customHeight="1">
      <c r="AO541" s="40"/>
      <c r="AV541" s="40"/>
    </row>
    <row r="542" spans="41:48" ht="15.75" customHeight="1">
      <c r="AO542" s="40"/>
      <c r="AV542" s="40"/>
    </row>
    <row r="543" spans="41:48" ht="15.75" customHeight="1">
      <c r="AO543" s="40"/>
      <c r="AV543" s="40"/>
    </row>
    <row r="544" spans="41:48" ht="15.75" customHeight="1">
      <c r="AO544" s="40"/>
      <c r="AV544" s="40"/>
    </row>
    <row r="545" spans="41:48" ht="15.75" customHeight="1">
      <c r="AO545" s="40"/>
      <c r="AV545" s="40"/>
    </row>
    <row r="546" spans="41:48" ht="15.75" customHeight="1">
      <c r="AO546" s="40"/>
      <c r="AV546" s="40"/>
    </row>
    <row r="547" spans="41:48" ht="15.75" customHeight="1">
      <c r="AO547" s="40"/>
      <c r="AV547" s="40"/>
    </row>
    <row r="548" spans="41:48" ht="15.75" customHeight="1">
      <c r="AO548" s="40"/>
      <c r="AV548" s="40"/>
    </row>
    <row r="549" spans="41:48" ht="15.75" customHeight="1">
      <c r="AO549" s="40"/>
      <c r="AV549" s="40"/>
    </row>
    <row r="550" spans="41:48" ht="15.75" customHeight="1">
      <c r="AO550" s="40"/>
      <c r="AV550" s="40"/>
    </row>
    <row r="551" spans="41:48" ht="15.75" customHeight="1">
      <c r="AO551" s="40"/>
      <c r="AV551" s="40"/>
    </row>
    <row r="552" spans="41:48" ht="15.75" customHeight="1">
      <c r="AO552" s="40"/>
      <c r="AV552" s="40"/>
    </row>
    <row r="553" spans="41:48" ht="15.75" customHeight="1">
      <c r="AO553" s="40"/>
      <c r="AV553" s="40"/>
    </row>
    <row r="554" spans="41:48" ht="15.75" customHeight="1">
      <c r="AO554" s="40"/>
      <c r="AV554" s="40"/>
    </row>
    <row r="555" spans="41:48" ht="15.75" customHeight="1">
      <c r="AO555" s="40"/>
      <c r="AV555" s="40"/>
    </row>
    <row r="556" spans="41:48" ht="15.75" customHeight="1">
      <c r="AO556" s="40"/>
      <c r="AV556" s="40"/>
    </row>
    <row r="557" spans="41:48" ht="15.75" customHeight="1">
      <c r="AO557" s="40"/>
      <c r="AV557" s="40"/>
    </row>
    <row r="558" spans="41:48" ht="15.75" customHeight="1">
      <c r="AO558" s="40"/>
      <c r="AV558" s="40"/>
    </row>
    <row r="559" spans="41:48" ht="15.75" customHeight="1">
      <c r="AO559" s="40"/>
      <c r="AV559" s="40"/>
    </row>
    <row r="560" spans="41:48" ht="15.75" customHeight="1">
      <c r="AO560" s="40"/>
      <c r="AV560" s="40"/>
    </row>
    <row r="561" spans="41:48" ht="15.75" customHeight="1">
      <c r="AO561" s="40"/>
      <c r="AV561" s="40"/>
    </row>
    <row r="562" spans="41:48" ht="15.75" customHeight="1">
      <c r="AO562" s="40"/>
      <c r="AV562" s="40"/>
    </row>
    <row r="563" spans="41:48" ht="15.75" customHeight="1">
      <c r="AO563" s="40"/>
      <c r="AV563" s="40"/>
    </row>
    <row r="564" spans="41:48" ht="15.75" customHeight="1">
      <c r="AO564" s="40"/>
      <c r="AV564" s="40"/>
    </row>
    <row r="565" spans="41:48" ht="15.75" customHeight="1">
      <c r="AO565" s="40"/>
      <c r="AV565" s="40"/>
    </row>
    <row r="566" spans="41:48" ht="15.75" customHeight="1">
      <c r="AO566" s="40"/>
      <c r="AV566" s="40"/>
    </row>
    <row r="567" spans="41:48" ht="15.75" customHeight="1">
      <c r="AO567" s="40"/>
      <c r="AV567" s="40"/>
    </row>
    <row r="568" spans="41:48" ht="15.75" customHeight="1">
      <c r="AO568" s="40"/>
      <c r="AV568" s="40"/>
    </row>
    <row r="569" spans="41:48" ht="15.75" customHeight="1">
      <c r="AO569" s="40"/>
      <c r="AV569" s="40"/>
    </row>
    <row r="570" spans="41:48" ht="15.75" customHeight="1">
      <c r="AO570" s="40"/>
      <c r="AV570" s="40"/>
    </row>
    <row r="571" spans="41:48" ht="15.75" customHeight="1">
      <c r="AO571" s="40"/>
      <c r="AV571" s="40"/>
    </row>
    <row r="572" spans="41:48" ht="15.75" customHeight="1">
      <c r="AO572" s="40"/>
      <c r="AV572" s="40"/>
    </row>
    <row r="573" spans="41:48" ht="15.75" customHeight="1">
      <c r="AO573" s="40"/>
      <c r="AV573" s="40"/>
    </row>
    <row r="574" spans="41:48" ht="15.75" customHeight="1">
      <c r="AO574" s="40"/>
      <c r="AV574" s="40"/>
    </row>
    <row r="575" spans="41:48" ht="15.75" customHeight="1">
      <c r="AO575" s="40"/>
      <c r="AV575" s="40"/>
    </row>
    <row r="576" spans="41:48" ht="15.75" customHeight="1">
      <c r="AO576" s="40"/>
      <c r="AV576" s="40"/>
    </row>
    <row r="577" spans="41:48" ht="15.75" customHeight="1">
      <c r="AO577" s="40"/>
      <c r="AV577" s="40"/>
    </row>
    <row r="578" spans="41:48" ht="15.75" customHeight="1">
      <c r="AO578" s="40"/>
      <c r="AV578" s="40"/>
    </row>
    <row r="579" spans="41:48" ht="15.75" customHeight="1">
      <c r="AO579" s="40"/>
      <c r="AV579" s="40"/>
    </row>
    <row r="580" spans="41:48" ht="15.75" customHeight="1">
      <c r="AO580" s="40"/>
      <c r="AV580" s="40"/>
    </row>
    <row r="581" spans="41:48" ht="15.75" customHeight="1">
      <c r="AO581" s="40"/>
      <c r="AV581" s="40"/>
    </row>
    <row r="582" spans="41:48" ht="15.75" customHeight="1">
      <c r="AO582" s="40"/>
      <c r="AV582" s="40"/>
    </row>
    <row r="583" spans="41:48" ht="15.75" customHeight="1">
      <c r="AO583" s="40"/>
      <c r="AV583" s="40"/>
    </row>
    <row r="584" spans="41:48" ht="15.75" customHeight="1">
      <c r="AO584" s="40"/>
      <c r="AV584" s="40"/>
    </row>
    <row r="585" spans="41:48" ht="15.75" customHeight="1">
      <c r="AO585" s="40"/>
      <c r="AV585" s="40"/>
    </row>
    <row r="586" spans="41:48" ht="15.75" customHeight="1">
      <c r="AO586" s="40"/>
      <c r="AV586" s="40"/>
    </row>
    <row r="587" spans="41:48" ht="15.75" customHeight="1">
      <c r="AO587" s="40"/>
      <c r="AV587" s="40"/>
    </row>
    <row r="588" spans="41:48" ht="15.75" customHeight="1">
      <c r="AO588" s="40"/>
      <c r="AV588" s="40"/>
    </row>
    <row r="589" spans="41:48" ht="15.75" customHeight="1">
      <c r="AO589" s="40"/>
      <c r="AV589" s="40"/>
    </row>
    <row r="590" spans="41:48" ht="15.75" customHeight="1">
      <c r="AO590" s="40"/>
      <c r="AV590" s="40"/>
    </row>
    <row r="591" spans="41:48" ht="15.75" customHeight="1">
      <c r="AO591" s="40"/>
      <c r="AV591" s="40"/>
    </row>
    <row r="592" spans="41:48" ht="15.75" customHeight="1">
      <c r="AO592" s="40"/>
      <c r="AV592" s="40"/>
    </row>
    <row r="593" spans="41:48" ht="15.75" customHeight="1">
      <c r="AO593" s="40"/>
      <c r="AV593" s="40"/>
    </row>
    <row r="594" spans="41:48" ht="15.75" customHeight="1">
      <c r="AO594" s="40"/>
      <c r="AV594" s="40"/>
    </row>
    <row r="595" spans="41:48" ht="15.75" customHeight="1">
      <c r="AO595" s="40"/>
      <c r="AV595" s="40"/>
    </row>
    <row r="596" spans="41:48" ht="15.75" customHeight="1">
      <c r="AO596" s="40"/>
      <c r="AV596" s="40"/>
    </row>
    <row r="597" spans="41:48" ht="15.75" customHeight="1">
      <c r="AO597" s="40"/>
      <c r="AV597" s="40"/>
    </row>
    <row r="598" spans="41:48" ht="15.75" customHeight="1">
      <c r="AO598" s="40"/>
      <c r="AV598" s="40"/>
    </row>
    <row r="599" spans="41:48" ht="15.75" customHeight="1">
      <c r="AO599" s="40"/>
      <c r="AV599" s="40"/>
    </row>
    <row r="600" spans="41:48" ht="15.75" customHeight="1">
      <c r="AO600" s="40"/>
      <c r="AV600" s="40"/>
    </row>
    <row r="601" spans="41:48" ht="15.75" customHeight="1">
      <c r="AO601" s="40"/>
      <c r="AV601" s="40"/>
    </row>
    <row r="602" spans="41:48" ht="15.75" customHeight="1">
      <c r="AO602" s="40"/>
      <c r="AV602" s="40"/>
    </row>
    <row r="603" spans="41:48" ht="15.75" customHeight="1">
      <c r="AO603" s="40"/>
      <c r="AV603" s="40"/>
    </row>
    <row r="604" spans="41:48" ht="15.75" customHeight="1">
      <c r="AO604" s="40"/>
      <c r="AV604" s="40"/>
    </row>
    <row r="605" spans="41:48" ht="15.75" customHeight="1">
      <c r="AO605" s="40"/>
      <c r="AV605" s="40"/>
    </row>
    <row r="606" spans="41:48" ht="15.75" customHeight="1">
      <c r="AO606" s="40"/>
      <c r="AV606" s="40"/>
    </row>
    <row r="607" spans="41:48" ht="15.75" customHeight="1">
      <c r="AO607" s="40"/>
      <c r="AV607" s="40"/>
    </row>
    <row r="608" spans="41:48" ht="15.75" customHeight="1">
      <c r="AO608" s="40"/>
      <c r="AV608" s="40"/>
    </row>
    <row r="609" spans="41:48" ht="15.75" customHeight="1">
      <c r="AO609" s="40"/>
      <c r="AV609" s="40"/>
    </row>
    <row r="610" spans="41:48" ht="15.75" customHeight="1">
      <c r="AO610" s="40"/>
      <c r="AV610" s="40"/>
    </row>
    <row r="611" spans="41:48" ht="15.75" customHeight="1">
      <c r="AO611" s="40"/>
      <c r="AV611" s="40"/>
    </row>
    <row r="612" spans="41:48" ht="15.75" customHeight="1">
      <c r="AO612" s="40"/>
      <c r="AV612" s="40"/>
    </row>
    <row r="613" spans="41:48" ht="15.75" customHeight="1">
      <c r="AO613" s="40"/>
      <c r="AV613" s="40"/>
    </row>
    <row r="614" spans="41:48" ht="15.75" customHeight="1">
      <c r="AO614" s="40"/>
      <c r="AV614" s="40"/>
    </row>
    <row r="615" spans="41:48" ht="15.75" customHeight="1">
      <c r="AO615" s="40"/>
      <c r="AV615" s="40"/>
    </row>
    <row r="616" spans="41:48" ht="15.75" customHeight="1">
      <c r="AO616" s="40"/>
      <c r="AV616" s="40"/>
    </row>
    <row r="617" spans="41:48" ht="15.75" customHeight="1">
      <c r="AO617" s="40"/>
      <c r="AV617" s="40"/>
    </row>
    <row r="618" spans="41:48" ht="15.75" customHeight="1">
      <c r="AO618" s="40"/>
      <c r="AV618" s="40"/>
    </row>
    <row r="619" spans="41:48" ht="15.75" customHeight="1">
      <c r="AO619" s="40"/>
      <c r="AV619" s="40"/>
    </row>
    <row r="620" spans="41:48" ht="15.75" customHeight="1">
      <c r="AO620" s="40"/>
      <c r="AV620" s="40"/>
    </row>
    <row r="621" spans="41:48" ht="15.75" customHeight="1">
      <c r="AO621" s="40"/>
      <c r="AV621" s="40"/>
    </row>
    <row r="622" spans="41:48" ht="15.75" customHeight="1">
      <c r="AO622" s="40"/>
      <c r="AV622" s="40"/>
    </row>
    <row r="623" spans="41:48" ht="15.75" customHeight="1">
      <c r="AO623" s="40"/>
      <c r="AV623" s="40"/>
    </row>
    <row r="624" spans="41:48" ht="15.75" customHeight="1">
      <c r="AO624" s="40"/>
      <c r="AV624" s="40"/>
    </row>
    <row r="625" spans="41:48" ht="15.75" customHeight="1">
      <c r="AO625" s="40"/>
      <c r="AV625" s="40"/>
    </row>
    <row r="626" spans="41:48" ht="15.75" customHeight="1">
      <c r="AO626" s="40"/>
      <c r="AV626" s="40"/>
    </row>
    <row r="627" spans="41:48" ht="15.75" customHeight="1">
      <c r="AO627" s="40"/>
      <c r="AV627" s="40"/>
    </row>
    <row r="628" spans="41:48" ht="15.75" customHeight="1">
      <c r="AO628" s="40"/>
      <c r="AV628" s="40"/>
    </row>
    <row r="629" spans="41:48" ht="15.75" customHeight="1">
      <c r="AO629" s="40"/>
      <c r="AV629" s="40"/>
    </row>
    <row r="630" spans="41:48" ht="15.75" customHeight="1">
      <c r="AO630" s="40"/>
      <c r="AV630" s="40"/>
    </row>
    <row r="631" spans="41:48" ht="15.75" customHeight="1">
      <c r="AO631" s="40"/>
      <c r="AV631" s="40"/>
    </row>
    <row r="632" spans="41:48" ht="15.75" customHeight="1">
      <c r="AO632" s="40"/>
      <c r="AV632" s="40"/>
    </row>
    <row r="633" spans="41:48" ht="15.75" customHeight="1">
      <c r="AO633" s="40"/>
      <c r="AV633" s="40"/>
    </row>
    <row r="634" spans="41:48" ht="15.75" customHeight="1">
      <c r="AO634" s="40"/>
      <c r="AV634" s="40"/>
    </row>
    <row r="635" spans="41:48" ht="15.75" customHeight="1">
      <c r="AO635" s="40"/>
      <c r="AV635" s="40"/>
    </row>
    <row r="636" spans="41:48" ht="15.75" customHeight="1">
      <c r="AO636" s="40"/>
      <c r="AV636" s="40"/>
    </row>
    <row r="637" spans="41:48" ht="15.75" customHeight="1">
      <c r="AO637" s="40"/>
      <c r="AV637" s="40"/>
    </row>
    <row r="638" spans="41:48" ht="15.75" customHeight="1">
      <c r="AO638" s="40"/>
      <c r="AV638" s="40"/>
    </row>
    <row r="639" spans="41:48" ht="15.75" customHeight="1">
      <c r="AO639" s="40"/>
      <c r="AV639" s="40"/>
    </row>
    <row r="640" spans="41:48" ht="15.75" customHeight="1">
      <c r="AO640" s="40"/>
      <c r="AV640" s="40"/>
    </row>
    <row r="641" spans="41:48" ht="15.75" customHeight="1">
      <c r="AO641" s="40"/>
      <c r="AV641" s="40"/>
    </row>
    <row r="642" spans="41:48" ht="15.75" customHeight="1">
      <c r="AO642" s="40"/>
      <c r="AV642" s="40"/>
    </row>
    <row r="643" spans="41:48" ht="15.75" customHeight="1">
      <c r="AO643" s="40"/>
      <c r="AV643" s="40"/>
    </row>
    <row r="644" spans="41:48" ht="15.75" customHeight="1">
      <c r="AO644" s="40"/>
      <c r="AV644" s="40"/>
    </row>
    <row r="645" spans="41:48" ht="15.75" customHeight="1">
      <c r="AO645" s="40"/>
      <c r="AV645" s="40"/>
    </row>
    <row r="646" spans="41:48" ht="15.75" customHeight="1">
      <c r="AO646" s="40"/>
      <c r="AV646" s="40"/>
    </row>
    <row r="647" spans="41:48" ht="15.75" customHeight="1">
      <c r="AO647" s="40"/>
      <c r="AV647" s="40"/>
    </row>
    <row r="648" spans="41:48" ht="15.75" customHeight="1">
      <c r="AO648" s="40"/>
      <c r="AV648" s="40"/>
    </row>
    <row r="649" spans="41:48" ht="15.75" customHeight="1">
      <c r="AO649" s="40"/>
      <c r="AV649" s="40"/>
    </row>
    <row r="650" spans="41:48" ht="15.75" customHeight="1">
      <c r="AO650" s="40"/>
      <c r="AV650" s="40"/>
    </row>
    <row r="651" spans="41:48" ht="15.75" customHeight="1">
      <c r="AO651" s="40"/>
      <c r="AV651" s="40"/>
    </row>
    <row r="652" spans="41:48" ht="15.75" customHeight="1">
      <c r="AO652" s="40"/>
      <c r="AV652" s="40"/>
    </row>
    <row r="653" spans="41:48" ht="15.75" customHeight="1">
      <c r="AO653" s="40"/>
      <c r="AV653" s="40"/>
    </row>
    <row r="654" spans="41:48" ht="15.75" customHeight="1">
      <c r="AO654" s="40"/>
      <c r="AV654" s="40"/>
    </row>
    <row r="655" spans="41:48" ht="15.75" customHeight="1">
      <c r="AO655" s="40"/>
      <c r="AV655" s="40"/>
    </row>
    <row r="656" spans="41:48" ht="15.75" customHeight="1">
      <c r="AO656" s="40"/>
      <c r="AV656" s="40"/>
    </row>
    <row r="657" spans="41:48" ht="15.75" customHeight="1">
      <c r="AO657" s="40"/>
      <c r="AV657" s="40"/>
    </row>
    <row r="658" spans="41:48" ht="15.75" customHeight="1">
      <c r="AO658" s="40"/>
      <c r="AV658" s="40"/>
    </row>
    <row r="659" spans="41:48" ht="15.75" customHeight="1">
      <c r="AO659" s="40"/>
      <c r="AV659" s="40"/>
    </row>
    <row r="660" spans="41:48" ht="15.75" customHeight="1">
      <c r="AO660" s="40"/>
      <c r="AV660" s="40"/>
    </row>
    <row r="661" spans="41:48" ht="15.75" customHeight="1">
      <c r="AO661" s="40"/>
      <c r="AV661" s="40"/>
    </row>
    <row r="662" spans="41:48" ht="15.75" customHeight="1">
      <c r="AO662" s="40"/>
      <c r="AV662" s="40"/>
    </row>
    <row r="663" spans="41:48" ht="15.75" customHeight="1">
      <c r="AO663" s="40"/>
      <c r="AV663" s="40"/>
    </row>
    <row r="664" spans="41:48" ht="15.75" customHeight="1">
      <c r="AO664" s="40"/>
      <c r="AV664" s="40"/>
    </row>
    <row r="665" spans="41:48" ht="15.75" customHeight="1">
      <c r="AO665" s="40"/>
      <c r="AV665" s="40"/>
    </row>
    <row r="666" spans="41:48" ht="15.75" customHeight="1">
      <c r="AO666" s="40"/>
      <c r="AV666" s="40"/>
    </row>
    <row r="667" spans="41:48" ht="15.75" customHeight="1">
      <c r="AO667" s="40"/>
      <c r="AV667" s="40"/>
    </row>
    <row r="668" spans="41:48" ht="15.75" customHeight="1">
      <c r="AO668" s="40"/>
      <c r="AV668" s="40"/>
    </row>
    <row r="669" spans="41:48" ht="15.75" customHeight="1">
      <c r="AO669" s="40"/>
      <c r="AV669" s="40"/>
    </row>
    <row r="670" spans="41:48" ht="15.75" customHeight="1">
      <c r="AO670" s="40"/>
      <c r="AV670" s="40"/>
    </row>
    <row r="671" spans="41:48" ht="15.75" customHeight="1">
      <c r="AO671" s="40"/>
      <c r="AV671" s="40"/>
    </row>
    <row r="672" spans="41:48" ht="15.75" customHeight="1">
      <c r="AO672" s="40"/>
      <c r="AV672" s="40"/>
    </row>
    <row r="673" spans="41:48" ht="15.75" customHeight="1">
      <c r="AO673" s="40"/>
      <c r="AV673" s="40"/>
    </row>
    <row r="674" spans="41:48" ht="15.75" customHeight="1">
      <c r="AO674" s="40"/>
      <c r="AV674" s="40"/>
    </row>
    <row r="675" spans="41:48" ht="15.75" customHeight="1">
      <c r="AO675" s="40"/>
      <c r="AV675" s="40"/>
    </row>
    <row r="676" spans="41:48" ht="15.75" customHeight="1">
      <c r="AO676" s="40"/>
      <c r="AV676" s="40"/>
    </row>
    <row r="677" spans="41:48" ht="15.75" customHeight="1">
      <c r="AO677" s="40"/>
      <c r="AV677" s="40"/>
    </row>
    <row r="678" spans="41:48" ht="15.75" customHeight="1">
      <c r="AO678" s="40"/>
      <c r="AV678" s="40"/>
    </row>
    <row r="679" spans="41:48" ht="15.75" customHeight="1">
      <c r="AO679" s="40"/>
      <c r="AV679" s="40"/>
    </row>
    <row r="680" spans="41:48" ht="15.75" customHeight="1">
      <c r="AO680" s="40"/>
      <c r="AV680" s="40"/>
    </row>
    <row r="681" spans="41:48" ht="15.75" customHeight="1">
      <c r="AO681" s="40"/>
      <c r="AV681" s="40"/>
    </row>
    <row r="682" spans="41:48" ht="15.75" customHeight="1">
      <c r="AO682" s="40"/>
      <c r="AV682" s="40"/>
    </row>
    <row r="683" spans="41:48" ht="15.75" customHeight="1">
      <c r="AO683" s="40"/>
      <c r="AV683" s="40"/>
    </row>
    <row r="684" spans="41:48" ht="15.75" customHeight="1">
      <c r="AO684" s="40"/>
      <c r="AV684" s="40"/>
    </row>
    <row r="685" spans="41:48" ht="15.75" customHeight="1">
      <c r="AO685" s="40"/>
      <c r="AV685" s="40"/>
    </row>
    <row r="686" spans="41:48" ht="15.75" customHeight="1">
      <c r="AO686" s="40"/>
      <c r="AV686" s="40"/>
    </row>
    <row r="687" spans="41:48" ht="15.75" customHeight="1">
      <c r="AO687" s="40"/>
      <c r="AV687" s="40"/>
    </row>
    <row r="688" spans="41:48" ht="15.75" customHeight="1">
      <c r="AO688" s="40"/>
      <c r="AV688" s="40"/>
    </row>
    <row r="689" spans="41:48" ht="15.75" customHeight="1">
      <c r="AO689" s="40"/>
      <c r="AV689" s="40"/>
    </row>
    <row r="690" spans="41:48" ht="15.75" customHeight="1">
      <c r="AO690" s="40"/>
      <c r="AV690" s="40"/>
    </row>
    <row r="691" spans="41:48" ht="15.75" customHeight="1">
      <c r="AO691" s="40"/>
      <c r="AV691" s="40"/>
    </row>
    <row r="692" spans="41:48" ht="15.75" customHeight="1">
      <c r="AO692" s="40"/>
      <c r="AV692" s="40"/>
    </row>
    <row r="693" spans="41:48" ht="15.75" customHeight="1">
      <c r="AO693" s="40"/>
      <c r="AV693" s="40"/>
    </row>
    <row r="694" spans="41:48" ht="15.75" customHeight="1">
      <c r="AO694" s="40"/>
      <c r="AV694" s="40"/>
    </row>
    <row r="695" spans="41:48" ht="15.75" customHeight="1">
      <c r="AO695" s="40"/>
      <c r="AV695" s="40"/>
    </row>
    <row r="696" spans="41:48" ht="15.75" customHeight="1">
      <c r="AO696" s="40"/>
      <c r="AV696" s="40"/>
    </row>
    <row r="697" spans="41:48" ht="15.75" customHeight="1">
      <c r="AO697" s="40"/>
      <c r="AV697" s="40"/>
    </row>
    <row r="698" spans="41:48" ht="15.75" customHeight="1">
      <c r="AO698" s="40"/>
      <c r="AV698" s="40"/>
    </row>
    <row r="699" spans="41:48" ht="15.75" customHeight="1">
      <c r="AO699" s="40"/>
      <c r="AV699" s="40"/>
    </row>
    <row r="700" spans="41:48" ht="15.75" customHeight="1">
      <c r="AO700" s="40"/>
      <c r="AV700" s="40"/>
    </row>
    <row r="701" spans="41:48" ht="15.75" customHeight="1">
      <c r="AO701" s="40"/>
      <c r="AV701" s="40"/>
    </row>
    <row r="702" spans="41:48" ht="15.75" customHeight="1">
      <c r="AO702" s="40"/>
      <c r="AV702" s="40"/>
    </row>
    <row r="703" spans="41:48" ht="15.75" customHeight="1">
      <c r="AO703" s="40"/>
      <c r="AV703" s="40"/>
    </row>
    <row r="704" spans="41:48" ht="15.75" customHeight="1">
      <c r="AO704" s="40"/>
      <c r="AV704" s="40"/>
    </row>
    <row r="705" spans="41:48" ht="15.75" customHeight="1">
      <c r="AO705" s="40"/>
      <c r="AV705" s="40"/>
    </row>
    <row r="706" spans="41:48" ht="15.75" customHeight="1">
      <c r="AO706" s="40"/>
      <c r="AV706" s="40"/>
    </row>
    <row r="707" spans="41:48" ht="15.75" customHeight="1">
      <c r="AO707" s="40"/>
      <c r="AV707" s="40"/>
    </row>
    <row r="708" spans="41:48" ht="15.75" customHeight="1">
      <c r="AO708" s="40"/>
      <c r="AV708" s="40"/>
    </row>
    <row r="709" spans="41:48" ht="15.75" customHeight="1">
      <c r="AO709" s="40"/>
      <c r="AV709" s="40"/>
    </row>
    <row r="710" spans="41:48" ht="15.75" customHeight="1">
      <c r="AO710" s="40"/>
      <c r="AV710" s="40"/>
    </row>
    <row r="711" spans="41:48" ht="15.75" customHeight="1">
      <c r="AO711" s="40"/>
      <c r="AV711" s="40"/>
    </row>
    <row r="712" spans="41:48" ht="15.75" customHeight="1">
      <c r="AO712" s="40"/>
      <c r="AV712" s="40"/>
    </row>
    <row r="713" spans="41:48" ht="15.75" customHeight="1">
      <c r="AO713" s="40"/>
      <c r="AV713" s="40"/>
    </row>
    <row r="714" spans="41:48" ht="15.75" customHeight="1">
      <c r="AO714" s="40"/>
      <c r="AV714" s="40"/>
    </row>
    <row r="715" spans="41:48" ht="15.75" customHeight="1">
      <c r="AO715" s="40"/>
      <c r="AV715" s="40"/>
    </row>
    <row r="716" spans="41:48" ht="15.75" customHeight="1">
      <c r="AO716" s="40"/>
      <c r="AV716" s="40"/>
    </row>
    <row r="717" spans="41:48" ht="15.75" customHeight="1">
      <c r="AO717" s="40"/>
      <c r="AV717" s="40"/>
    </row>
    <row r="718" spans="41:48" ht="15.75" customHeight="1">
      <c r="AO718" s="40"/>
      <c r="AV718" s="40"/>
    </row>
    <row r="719" spans="41:48" ht="15.75" customHeight="1">
      <c r="AO719" s="40"/>
      <c r="AV719" s="40"/>
    </row>
    <row r="720" spans="41:48" ht="15.75" customHeight="1">
      <c r="AO720" s="40"/>
      <c r="AV720" s="40"/>
    </row>
    <row r="721" spans="41:48" ht="15.75" customHeight="1">
      <c r="AO721" s="40"/>
      <c r="AV721" s="40"/>
    </row>
    <row r="722" spans="41:48" ht="15.75" customHeight="1">
      <c r="AO722" s="40"/>
      <c r="AV722" s="40"/>
    </row>
    <row r="723" spans="41:48" ht="15.75" customHeight="1">
      <c r="AO723" s="40"/>
      <c r="AV723" s="40"/>
    </row>
    <row r="724" spans="41:48" ht="15.75" customHeight="1">
      <c r="AO724" s="40"/>
      <c r="AV724" s="40"/>
    </row>
    <row r="725" spans="41:48" ht="15.75" customHeight="1">
      <c r="AO725" s="40"/>
      <c r="AV725" s="40"/>
    </row>
    <row r="726" spans="41:48" ht="15.75" customHeight="1">
      <c r="AO726" s="40"/>
      <c r="AV726" s="40"/>
    </row>
    <row r="727" spans="41:48" ht="15.75" customHeight="1">
      <c r="AO727" s="40"/>
      <c r="AV727" s="40"/>
    </row>
    <row r="728" spans="41:48" ht="15.75" customHeight="1">
      <c r="AO728" s="40"/>
      <c r="AV728" s="40"/>
    </row>
    <row r="729" spans="41:48" ht="15.75" customHeight="1">
      <c r="AO729" s="40"/>
      <c r="AV729" s="40"/>
    </row>
    <row r="730" spans="41:48" ht="15.75" customHeight="1">
      <c r="AO730" s="40"/>
      <c r="AV730" s="40"/>
    </row>
    <row r="731" spans="41:48" ht="15.75" customHeight="1">
      <c r="AO731" s="40"/>
      <c r="AV731" s="40"/>
    </row>
    <row r="732" spans="41:48" ht="15.75" customHeight="1">
      <c r="AO732" s="40"/>
      <c r="AV732" s="40"/>
    </row>
    <row r="733" spans="41:48" ht="15.75" customHeight="1">
      <c r="AO733" s="40"/>
      <c r="AV733" s="40"/>
    </row>
    <row r="734" spans="41:48" ht="15.75" customHeight="1">
      <c r="AO734" s="40"/>
      <c r="AV734" s="40"/>
    </row>
    <row r="735" spans="41:48" ht="15.75" customHeight="1">
      <c r="AO735" s="40"/>
      <c r="AV735" s="40"/>
    </row>
    <row r="736" spans="41:48" ht="15.75" customHeight="1">
      <c r="AO736" s="40"/>
      <c r="AV736" s="40"/>
    </row>
    <row r="737" spans="41:48" ht="15.75" customHeight="1">
      <c r="AO737" s="40"/>
      <c r="AV737" s="40"/>
    </row>
    <row r="738" spans="41:48" ht="15.75" customHeight="1">
      <c r="AO738" s="40"/>
      <c r="AV738" s="40"/>
    </row>
    <row r="739" spans="41:48" ht="15.75" customHeight="1">
      <c r="AO739" s="40"/>
      <c r="AV739" s="40"/>
    </row>
    <row r="740" spans="41:48" ht="15.75" customHeight="1">
      <c r="AO740" s="40"/>
      <c r="AV740" s="40"/>
    </row>
    <row r="741" spans="41:48" ht="15.75" customHeight="1">
      <c r="AO741" s="40"/>
      <c r="AV741" s="40"/>
    </row>
    <row r="742" spans="41:48" ht="15.75" customHeight="1">
      <c r="AO742" s="40"/>
      <c r="AV742" s="40"/>
    </row>
    <row r="743" spans="41:48" ht="15.75" customHeight="1">
      <c r="AO743" s="40"/>
      <c r="AV743" s="40"/>
    </row>
    <row r="744" spans="41:48" ht="15.75" customHeight="1">
      <c r="AO744" s="40"/>
      <c r="AV744" s="40"/>
    </row>
    <row r="745" spans="41:48" ht="15.75" customHeight="1">
      <c r="AO745" s="40"/>
      <c r="AV745" s="40"/>
    </row>
    <row r="746" spans="41:48" ht="15.75" customHeight="1">
      <c r="AO746" s="40"/>
      <c r="AV746" s="40"/>
    </row>
    <row r="747" spans="41:48" ht="15.75" customHeight="1">
      <c r="AO747" s="40"/>
      <c r="AV747" s="40"/>
    </row>
    <row r="748" spans="41:48" ht="15.75" customHeight="1">
      <c r="AO748" s="40"/>
      <c r="AV748" s="40"/>
    </row>
    <row r="749" spans="41:48" ht="15.75" customHeight="1">
      <c r="AO749" s="40"/>
      <c r="AV749" s="40"/>
    </row>
    <row r="750" spans="41:48" ht="15.75" customHeight="1">
      <c r="AO750" s="40"/>
      <c r="AV750" s="40"/>
    </row>
    <row r="751" spans="41:48" ht="15.75" customHeight="1">
      <c r="AO751" s="40"/>
      <c r="AV751" s="40"/>
    </row>
    <row r="752" spans="41:48" ht="15.75" customHeight="1">
      <c r="AO752" s="40"/>
      <c r="AV752" s="40"/>
    </row>
    <row r="753" spans="41:48" ht="15.75" customHeight="1">
      <c r="AO753" s="40"/>
      <c r="AV753" s="40"/>
    </row>
    <row r="754" spans="41:48" ht="15.75" customHeight="1">
      <c r="AO754" s="40"/>
      <c r="AV754" s="40"/>
    </row>
    <row r="755" spans="41:48" ht="15.75" customHeight="1">
      <c r="AO755" s="40"/>
      <c r="AV755" s="40"/>
    </row>
    <row r="756" spans="41:48" ht="15.75" customHeight="1">
      <c r="AO756" s="40"/>
      <c r="AV756" s="40"/>
    </row>
    <row r="757" spans="41:48" ht="15.75" customHeight="1">
      <c r="AO757" s="40"/>
      <c r="AV757" s="40"/>
    </row>
    <row r="758" spans="41:48" ht="15.75" customHeight="1">
      <c r="AO758" s="40"/>
      <c r="AV758" s="40"/>
    </row>
    <row r="759" spans="41:48" ht="15.75" customHeight="1">
      <c r="AO759" s="40"/>
      <c r="AV759" s="40"/>
    </row>
    <row r="760" spans="41:48" ht="15.75" customHeight="1">
      <c r="AO760" s="40"/>
      <c r="AV760" s="40"/>
    </row>
    <row r="761" spans="41:48" ht="15.75" customHeight="1">
      <c r="AO761" s="40"/>
      <c r="AV761" s="40"/>
    </row>
    <row r="762" spans="41:48" ht="15.75" customHeight="1">
      <c r="AO762" s="40"/>
      <c r="AV762" s="40"/>
    </row>
    <row r="763" spans="41:48" ht="15.75" customHeight="1">
      <c r="AO763" s="40"/>
      <c r="AV763" s="40"/>
    </row>
    <row r="764" spans="41:48" ht="15.75" customHeight="1">
      <c r="AO764" s="40"/>
      <c r="AV764" s="40"/>
    </row>
    <row r="765" spans="41:48" ht="15.75" customHeight="1">
      <c r="AO765" s="40"/>
      <c r="AV765" s="40"/>
    </row>
    <row r="766" spans="41:48" ht="15.75" customHeight="1">
      <c r="AO766" s="40"/>
      <c r="AV766" s="40"/>
    </row>
    <row r="767" spans="41:48" ht="15.75" customHeight="1">
      <c r="AO767" s="40"/>
      <c r="AV767" s="40"/>
    </row>
    <row r="768" spans="41:48" ht="15.75" customHeight="1">
      <c r="AO768" s="40"/>
      <c r="AV768" s="40"/>
    </row>
    <row r="769" spans="41:48" ht="15.75" customHeight="1">
      <c r="AO769" s="40"/>
      <c r="AV769" s="40"/>
    </row>
    <row r="770" spans="41:48" ht="15.75" customHeight="1">
      <c r="AO770" s="40"/>
      <c r="AV770" s="40"/>
    </row>
    <row r="771" spans="41:48" ht="15.75" customHeight="1">
      <c r="AO771" s="40"/>
      <c r="AV771" s="40"/>
    </row>
    <row r="772" spans="41:48" ht="15.75" customHeight="1">
      <c r="AO772" s="40"/>
      <c r="AV772" s="40"/>
    </row>
    <row r="773" spans="41:48" ht="15.75" customHeight="1">
      <c r="AO773" s="40"/>
      <c r="AV773" s="40"/>
    </row>
    <row r="774" spans="41:48" ht="15.75" customHeight="1">
      <c r="AO774" s="40"/>
      <c r="AV774" s="40"/>
    </row>
    <row r="775" spans="41:48" ht="15.75" customHeight="1">
      <c r="AO775" s="40"/>
      <c r="AV775" s="40"/>
    </row>
    <row r="776" spans="41:48" ht="15.75" customHeight="1">
      <c r="AO776" s="40"/>
      <c r="AV776" s="40"/>
    </row>
    <row r="777" spans="41:48" ht="15.75" customHeight="1">
      <c r="AO777" s="40"/>
      <c r="AV777" s="40"/>
    </row>
    <row r="778" spans="41:48" ht="15.75" customHeight="1">
      <c r="AO778" s="40"/>
      <c r="AV778" s="40"/>
    </row>
    <row r="779" spans="41:48" ht="15.75" customHeight="1">
      <c r="AO779" s="40"/>
      <c r="AV779" s="40"/>
    </row>
    <row r="780" spans="41:48" ht="15.75" customHeight="1">
      <c r="AO780" s="40"/>
      <c r="AV780" s="40"/>
    </row>
    <row r="781" spans="41:48" ht="15.75" customHeight="1">
      <c r="AO781" s="40"/>
      <c r="AV781" s="40"/>
    </row>
    <row r="782" spans="41:48" ht="15.75" customHeight="1">
      <c r="AO782" s="40"/>
      <c r="AV782" s="40"/>
    </row>
    <row r="783" spans="41:48" ht="15.75" customHeight="1">
      <c r="AO783" s="40"/>
      <c r="AV783" s="40"/>
    </row>
    <row r="784" spans="41:48" ht="15.75" customHeight="1">
      <c r="AO784" s="40"/>
      <c r="AV784" s="40"/>
    </row>
    <row r="785" spans="41:48" ht="15.75" customHeight="1">
      <c r="AO785" s="40"/>
      <c r="AV785" s="40"/>
    </row>
    <row r="786" spans="41:48" ht="15.75" customHeight="1">
      <c r="AO786" s="40"/>
      <c r="AV786" s="40"/>
    </row>
    <row r="787" spans="41:48" ht="15.75" customHeight="1">
      <c r="AO787" s="40"/>
      <c r="AV787" s="40"/>
    </row>
    <row r="788" spans="41:48" ht="15.75" customHeight="1">
      <c r="AO788" s="40"/>
      <c r="AV788" s="40"/>
    </row>
    <row r="789" spans="41:48" ht="15.75" customHeight="1">
      <c r="AO789" s="40"/>
      <c r="AV789" s="40"/>
    </row>
    <row r="790" spans="41:48" ht="15.75" customHeight="1">
      <c r="AO790" s="40"/>
      <c r="AV790" s="40"/>
    </row>
    <row r="791" spans="41:48" ht="15.75" customHeight="1">
      <c r="AO791" s="40"/>
      <c r="AV791" s="40"/>
    </row>
    <row r="792" spans="41:48" ht="15.75" customHeight="1">
      <c r="AO792" s="40"/>
      <c r="AV792" s="40"/>
    </row>
    <row r="793" spans="41:48" ht="15.75" customHeight="1">
      <c r="AO793" s="40"/>
      <c r="AV793" s="40"/>
    </row>
    <row r="794" spans="41:48" ht="15.75" customHeight="1">
      <c r="AO794" s="40"/>
      <c r="AV794" s="40"/>
    </row>
    <row r="795" spans="41:48" ht="15.75" customHeight="1">
      <c r="AO795" s="40"/>
      <c r="AV795" s="40"/>
    </row>
    <row r="796" spans="41:48" ht="15.75" customHeight="1">
      <c r="AO796" s="40"/>
      <c r="AV796" s="40"/>
    </row>
    <row r="797" spans="41:48" ht="15.75" customHeight="1">
      <c r="AO797" s="40"/>
      <c r="AV797" s="40"/>
    </row>
    <row r="798" spans="41:48" ht="15.75" customHeight="1">
      <c r="AO798" s="40"/>
      <c r="AV798" s="40"/>
    </row>
    <row r="799" spans="41:48" ht="15.75" customHeight="1">
      <c r="AO799" s="40"/>
      <c r="AV799" s="40"/>
    </row>
    <row r="800" spans="41:48" ht="15.75" customHeight="1">
      <c r="AO800" s="40"/>
      <c r="AV800" s="40"/>
    </row>
    <row r="801" spans="41:48" ht="15.75" customHeight="1">
      <c r="AO801" s="40"/>
      <c r="AV801" s="40"/>
    </row>
    <row r="802" spans="41:48" ht="15.75" customHeight="1">
      <c r="AO802" s="40"/>
      <c r="AV802" s="40"/>
    </row>
    <row r="803" spans="41:48" ht="15.75" customHeight="1">
      <c r="AO803" s="40"/>
      <c r="AV803" s="40"/>
    </row>
    <row r="804" spans="41:48" ht="15.75" customHeight="1">
      <c r="AO804" s="40"/>
      <c r="AV804" s="40"/>
    </row>
    <row r="805" spans="41:48" ht="15.75" customHeight="1">
      <c r="AO805" s="40"/>
      <c r="AV805" s="40"/>
    </row>
    <row r="806" spans="41:48" ht="15.75" customHeight="1">
      <c r="AO806" s="40"/>
      <c r="AV806" s="40"/>
    </row>
    <row r="807" spans="41:48" ht="15.75" customHeight="1">
      <c r="AO807" s="40"/>
      <c r="AV807" s="40"/>
    </row>
    <row r="808" spans="41:48" ht="15.75" customHeight="1">
      <c r="AO808" s="40"/>
      <c r="AV808" s="40"/>
    </row>
    <row r="809" spans="41:48" ht="15.75" customHeight="1">
      <c r="AO809" s="40"/>
      <c r="AV809" s="40"/>
    </row>
    <row r="810" spans="41:48" ht="15.75" customHeight="1">
      <c r="AO810" s="40"/>
      <c r="AV810" s="40"/>
    </row>
    <row r="811" spans="41:48" ht="15.75" customHeight="1">
      <c r="AO811" s="40"/>
      <c r="AV811" s="40"/>
    </row>
    <row r="812" spans="41:48" ht="15.75" customHeight="1">
      <c r="AO812" s="40"/>
      <c r="AV812" s="40"/>
    </row>
    <row r="813" spans="41:48" ht="15.75" customHeight="1">
      <c r="AO813" s="40"/>
      <c r="AV813" s="40"/>
    </row>
    <row r="814" spans="41:48" ht="15.75" customHeight="1">
      <c r="AO814" s="40"/>
      <c r="AV814" s="40"/>
    </row>
    <row r="815" spans="41:48" ht="15.75" customHeight="1">
      <c r="AO815" s="40"/>
      <c r="AV815" s="40"/>
    </row>
    <row r="816" spans="41:48" ht="15.75" customHeight="1">
      <c r="AO816" s="40"/>
      <c r="AV816" s="40"/>
    </row>
    <row r="817" spans="41:48" ht="15.75" customHeight="1">
      <c r="AO817" s="40"/>
      <c r="AV817" s="40"/>
    </row>
    <row r="818" spans="41:48" ht="15.75" customHeight="1">
      <c r="AO818" s="40"/>
      <c r="AV818" s="40"/>
    </row>
    <row r="819" spans="41:48" ht="15.75" customHeight="1">
      <c r="AO819" s="40"/>
      <c r="AV819" s="40"/>
    </row>
    <row r="820" spans="41:48" ht="15.75" customHeight="1">
      <c r="AO820" s="40"/>
      <c r="AV820" s="40"/>
    </row>
    <row r="821" spans="41:48" ht="15.75" customHeight="1">
      <c r="AO821" s="40"/>
      <c r="AV821" s="40"/>
    </row>
    <row r="822" spans="41:48" ht="15.75" customHeight="1">
      <c r="AO822" s="40"/>
      <c r="AV822" s="40"/>
    </row>
    <row r="823" spans="41:48" ht="15.75" customHeight="1">
      <c r="AO823" s="40"/>
      <c r="AV823" s="40"/>
    </row>
    <row r="824" spans="41:48" ht="15.75" customHeight="1">
      <c r="AO824" s="40"/>
      <c r="AV824" s="40"/>
    </row>
    <row r="825" spans="41:48" ht="15.75" customHeight="1">
      <c r="AO825" s="40"/>
      <c r="AV825" s="40"/>
    </row>
    <row r="826" spans="41:48" ht="15.75" customHeight="1">
      <c r="AO826" s="40"/>
      <c r="AV826" s="40"/>
    </row>
    <row r="827" spans="41:48" ht="15.75" customHeight="1">
      <c r="AO827" s="40"/>
      <c r="AV827" s="40"/>
    </row>
    <row r="828" spans="41:48" ht="15.75" customHeight="1">
      <c r="AO828" s="40"/>
      <c r="AV828" s="40"/>
    </row>
    <row r="829" spans="41:48" ht="15.75" customHeight="1">
      <c r="AO829" s="40"/>
      <c r="AV829" s="40"/>
    </row>
    <row r="830" spans="41:48" ht="15.75" customHeight="1">
      <c r="AO830" s="40"/>
      <c r="AV830" s="40"/>
    </row>
    <row r="831" spans="41:48" ht="15.75" customHeight="1">
      <c r="AO831" s="40"/>
      <c r="AV831" s="40"/>
    </row>
    <row r="832" spans="41:48" ht="15.75" customHeight="1">
      <c r="AO832" s="40"/>
      <c r="AV832" s="40"/>
    </row>
    <row r="833" spans="41:48" ht="15.75" customHeight="1">
      <c r="AO833" s="40"/>
      <c r="AV833" s="40"/>
    </row>
    <row r="834" spans="41:48" ht="15.75" customHeight="1">
      <c r="AO834" s="40"/>
      <c r="AV834" s="40"/>
    </row>
    <row r="835" spans="41:48" ht="15.75" customHeight="1">
      <c r="AO835" s="40"/>
      <c r="AV835" s="40"/>
    </row>
    <row r="836" spans="41:48" ht="15.75" customHeight="1">
      <c r="AO836" s="40"/>
      <c r="AV836" s="40"/>
    </row>
    <row r="837" spans="41:48" ht="15.75" customHeight="1">
      <c r="AO837" s="40"/>
      <c r="AV837" s="40"/>
    </row>
    <row r="838" spans="41:48" ht="15.75" customHeight="1">
      <c r="AO838" s="40"/>
      <c r="AV838" s="40"/>
    </row>
    <row r="839" spans="41:48" ht="15.75" customHeight="1">
      <c r="AO839" s="40"/>
      <c r="AV839" s="40"/>
    </row>
    <row r="840" spans="41:48" ht="15.75" customHeight="1">
      <c r="AO840" s="40"/>
      <c r="AV840" s="40"/>
    </row>
    <row r="841" spans="41:48" ht="15.75" customHeight="1">
      <c r="AO841" s="40"/>
      <c r="AV841" s="40"/>
    </row>
    <row r="842" spans="41:48" ht="15.75" customHeight="1">
      <c r="AO842" s="40"/>
      <c r="AV842" s="40"/>
    </row>
    <row r="843" spans="41:48" ht="15.75" customHeight="1">
      <c r="AO843" s="40"/>
      <c r="AV843" s="40"/>
    </row>
    <row r="844" spans="41:48" ht="15.75" customHeight="1">
      <c r="AO844" s="40"/>
      <c r="AV844" s="40"/>
    </row>
    <row r="845" spans="41:48" ht="15.75" customHeight="1">
      <c r="AO845" s="40"/>
      <c r="AV845" s="40"/>
    </row>
    <row r="846" spans="41:48" ht="15.75" customHeight="1">
      <c r="AO846" s="40"/>
      <c r="AV846" s="40"/>
    </row>
    <row r="847" spans="41:48" ht="15.75" customHeight="1">
      <c r="AO847" s="40"/>
      <c r="AV847" s="40"/>
    </row>
    <row r="848" spans="41:48" ht="15.75" customHeight="1">
      <c r="AO848" s="40"/>
      <c r="AV848" s="40"/>
    </row>
    <row r="849" spans="41:48" ht="15.75" customHeight="1">
      <c r="AO849" s="40"/>
      <c r="AV849" s="40"/>
    </row>
    <row r="850" spans="41:48" ht="15.75" customHeight="1">
      <c r="AO850" s="40"/>
      <c r="AV850" s="40"/>
    </row>
    <row r="851" spans="41:48" ht="15.75" customHeight="1">
      <c r="AO851" s="40"/>
      <c r="AV851" s="40"/>
    </row>
    <row r="852" spans="41:48" ht="15.75" customHeight="1">
      <c r="AO852" s="40"/>
      <c r="AV852" s="40"/>
    </row>
    <row r="853" spans="41:48" ht="15.75" customHeight="1">
      <c r="AO853" s="40"/>
      <c r="AV853" s="40"/>
    </row>
    <row r="854" spans="41:48" ht="15.75" customHeight="1">
      <c r="AO854" s="40"/>
      <c r="AV854" s="40"/>
    </row>
    <row r="855" spans="41:48" ht="15.75" customHeight="1">
      <c r="AO855" s="40"/>
      <c r="AV855" s="40"/>
    </row>
    <row r="856" spans="41:48" ht="15.75" customHeight="1">
      <c r="AO856" s="40"/>
      <c r="AV856" s="40"/>
    </row>
    <row r="857" spans="41:48" ht="15.75" customHeight="1">
      <c r="AO857" s="40"/>
      <c r="AV857" s="40"/>
    </row>
    <row r="858" spans="41:48" ht="15.75" customHeight="1">
      <c r="AO858" s="40"/>
      <c r="AV858" s="40"/>
    </row>
    <row r="859" spans="41:48" ht="15.75" customHeight="1">
      <c r="AO859" s="40"/>
      <c r="AV859" s="40"/>
    </row>
    <row r="860" spans="41:48" ht="15.75" customHeight="1">
      <c r="AO860" s="40"/>
      <c r="AV860" s="40"/>
    </row>
  </sheetData>
  <autoFilter ref="G8:M270" xr:uid="{00000000-0001-0000-0000-000000000000}"/>
  <mergeCells count="24">
    <mergeCell ref="BG8:BG9"/>
    <mergeCell ref="Q8:Q9"/>
    <mergeCell ref="R8:R9"/>
    <mergeCell ref="S8:S9"/>
    <mergeCell ref="T8:T9"/>
    <mergeCell ref="BE8:BE9"/>
    <mergeCell ref="BA8:BD8"/>
    <mergeCell ref="AN8:AZ8"/>
    <mergeCell ref="U8:AM8"/>
    <mergeCell ref="P8:P9"/>
    <mergeCell ref="J8:J9"/>
    <mergeCell ref="B2:D5"/>
    <mergeCell ref="E2:K5"/>
    <mergeCell ref="K8:K9"/>
    <mergeCell ref="L8:L9"/>
    <mergeCell ref="M8:M9"/>
    <mergeCell ref="N8:N9"/>
    <mergeCell ref="O8:O9"/>
    <mergeCell ref="B8:B9"/>
    <mergeCell ref="D8:D9"/>
    <mergeCell ref="F8:F9"/>
    <mergeCell ref="H8:H9"/>
    <mergeCell ref="I8:I9"/>
    <mergeCell ref="G8:G9"/>
  </mergeCells>
  <conditionalFormatting sqref="R147:S151 S121:S122 R123:S145 R35:S82">
    <cfRule type="expression" dxfId="110" priority="158">
      <formula>$AO35&lt;&gt;""</formula>
    </cfRule>
  </conditionalFormatting>
  <conditionalFormatting sqref="T147:T151 T195:T206 T121:T145 T115:T119 T50:T82 T35:T36">
    <cfRule type="expression" dxfId="109" priority="157">
      <formula>$K35&lt;&gt;""</formula>
    </cfRule>
  </conditionalFormatting>
  <conditionalFormatting sqref="R205:S206">
    <cfRule type="expression" dxfId="108" priority="147">
      <formula>$AR205&lt;&gt;""</formula>
    </cfRule>
  </conditionalFormatting>
  <conditionalFormatting sqref="R83:R86 R170:S173 R168 S152:S168">
    <cfRule type="expression" dxfId="107" priority="151">
      <formula>$AM83&lt;&gt;""</formula>
    </cfRule>
  </conditionalFormatting>
  <conditionalFormatting sqref="T83:T86">
    <cfRule type="expression" dxfId="106" priority="150">
      <formula>$K83&lt;&gt;""</formula>
    </cfRule>
  </conditionalFormatting>
  <conditionalFormatting sqref="S83:S86">
    <cfRule type="expression" dxfId="105" priority="149">
      <formula>$AM83&lt;&gt;""</formula>
    </cfRule>
  </conditionalFormatting>
  <conditionalFormatting sqref="T146">
    <cfRule type="expression" dxfId="104" priority="116">
      <formula>$K146&lt;&gt;""</formula>
    </cfRule>
  </conditionalFormatting>
  <conditionalFormatting sqref="R96:R98 R100:R113 S96:S113 R115:S119">
    <cfRule type="expression" dxfId="103" priority="127">
      <formula>$AP96&lt;&gt;""</formula>
    </cfRule>
  </conditionalFormatting>
  <conditionalFormatting sqref="T96:T113">
    <cfRule type="expression" dxfId="102" priority="126">
      <formula>$K96&lt;&gt;""</formula>
    </cfRule>
  </conditionalFormatting>
  <conditionalFormatting sqref="R114:S114">
    <cfRule type="expression" dxfId="101" priority="125">
      <formula>$AP114&lt;&gt;""</formula>
    </cfRule>
  </conditionalFormatting>
  <conditionalFormatting sqref="T114">
    <cfRule type="expression" dxfId="100" priority="124">
      <formula>$K114&lt;&gt;""</formula>
    </cfRule>
  </conditionalFormatting>
  <conditionalFormatting sqref="R120:S120">
    <cfRule type="expression" dxfId="99" priority="123">
      <formula>$AP120&lt;&gt;""</formula>
    </cfRule>
  </conditionalFormatting>
  <conditionalFormatting sqref="T120">
    <cfRule type="expression" dxfId="98" priority="122">
      <formula>$K120&lt;&gt;""</formula>
    </cfRule>
  </conditionalFormatting>
  <conditionalFormatting sqref="R146">
    <cfRule type="expression" dxfId="97" priority="117">
      <formula>$AO146&lt;&gt;""</formula>
    </cfRule>
  </conditionalFormatting>
  <conditionalFormatting sqref="S146">
    <cfRule type="expression" dxfId="96" priority="115">
      <formula>$AO146&lt;&gt;""</formula>
    </cfRule>
  </conditionalFormatting>
  <conditionalFormatting sqref="R99">
    <cfRule type="expression" dxfId="95" priority="101">
      <formula>$AP99&lt;&gt;""</formula>
    </cfRule>
  </conditionalFormatting>
  <conditionalFormatting sqref="R174">
    <cfRule type="expression" dxfId="94" priority="100">
      <formula>$AO174&lt;&gt;""</formula>
    </cfRule>
  </conditionalFormatting>
  <conditionalFormatting sqref="T174">
    <cfRule type="expression" dxfId="93" priority="99">
      <formula>$K174&lt;&gt;""</formula>
    </cfRule>
  </conditionalFormatting>
  <conditionalFormatting sqref="S174">
    <cfRule type="expression" dxfId="92" priority="98">
      <formula>$AO174&lt;&gt;""</formula>
    </cfRule>
  </conditionalFormatting>
  <conditionalFormatting sqref="R175">
    <cfRule type="expression" dxfId="91" priority="97">
      <formula>$AO175&lt;&gt;""</formula>
    </cfRule>
  </conditionalFormatting>
  <conditionalFormatting sqref="T175">
    <cfRule type="expression" dxfId="90" priority="96">
      <formula>$K175&lt;&gt;""</formula>
    </cfRule>
  </conditionalFormatting>
  <conditionalFormatting sqref="S175">
    <cfRule type="expression" dxfId="89" priority="95">
      <formula>$AO175&lt;&gt;""</formula>
    </cfRule>
  </conditionalFormatting>
  <conditionalFormatting sqref="R176">
    <cfRule type="expression" dxfId="88" priority="94">
      <formula>$AM176&lt;&gt;""</formula>
    </cfRule>
  </conditionalFormatting>
  <conditionalFormatting sqref="T176">
    <cfRule type="expression" dxfId="87" priority="93">
      <formula>$K176&lt;&gt;""</formula>
    </cfRule>
  </conditionalFormatting>
  <conditionalFormatting sqref="S176">
    <cfRule type="expression" dxfId="86" priority="92">
      <formula>$AM176&lt;&gt;""</formula>
    </cfRule>
  </conditionalFormatting>
  <conditionalFormatting sqref="R177">
    <cfRule type="expression" dxfId="85" priority="91">
      <formula>$AM177&lt;&gt;""</formula>
    </cfRule>
  </conditionalFormatting>
  <conditionalFormatting sqref="T177">
    <cfRule type="expression" dxfId="84" priority="90">
      <formula>$K177&lt;&gt;""</formula>
    </cfRule>
  </conditionalFormatting>
  <conditionalFormatting sqref="S177">
    <cfRule type="expression" dxfId="83" priority="89">
      <formula>$AM177&lt;&gt;""</formula>
    </cfRule>
  </conditionalFormatting>
  <conditionalFormatting sqref="R178">
    <cfRule type="expression" dxfId="82" priority="88">
      <formula>$AM178&lt;&gt;""</formula>
    </cfRule>
  </conditionalFormatting>
  <conditionalFormatting sqref="T178">
    <cfRule type="expression" dxfId="81" priority="87">
      <formula>$K178&lt;&gt;""</formula>
    </cfRule>
  </conditionalFormatting>
  <conditionalFormatting sqref="S178">
    <cfRule type="expression" dxfId="80" priority="86">
      <formula>$AM178&lt;&gt;""</formula>
    </cfRule>
  </conditionalFormatting>
  <conditionalFormatting sqref="T87">
    <cfRule type="expression" dxfId="79" priority="85">
      <formula>$K87&lt;&gt;""</formula>
    </cfRule>
  </conditionalFormatting>
  <conditionalFormatting sqref="R87:S87">
    <cfRule type="expression" dxfId="78" priority="84">
      <formula>$AM87&lt;&gt;""</formula>
    </cfRule>
  </conditionalFormatting>
  <conditionalFormatting sqref="S89:S90">
    <cfRule type="expression" dxfId="77" priority="83">
      <formula>$AM89&lt;&gt;""</formula>
    </cfRule>
  </conditionalFormatting>
  <conditionalFormatting sqref="S92:S93">
    <cfRule type="expression" dxfId="76" priority="82">
      <formula>$AM92&lt;&gt;""</formula>
    </cfRule>
  </conditionalFormatting>
  <conditionalFormatting sqref="T92:T93">
    <cfRule type="expression" dxfId="75" priority="81">
      <formula>$K92&lt;&gt;""</formula>
    </cfRule>
  </conditionalFormatting>
  <conditionalFormatting sqref="S94:S95">
    <cfRule type="expression" dxfId="74" priority="80">
      <formula>$AM94&lt;&gt;""</formula>
    </cfRule>
  </conditionalFormatting>
  <conditionalFormatting sqref="R89:R90">
    <cfRule type="expression" dxfId="73" priority="79">
      <formula>$AM89&lt;&gt;""</formula>
    </cfRule>
  </conditionalFormatting>
  <conditionalFormatting sqref="T89:T90">
    <cfRule type="expression" dxfId="72" priority="78">
      <formula>$K89&lt;&gt;""</formula>
    </cfRule>
  </conditionalFormatting>
  <conditionalFormatting sqref="R94:R95">
    <cfRule type="expression" dxfId="71" priority="77">
      <formula>$AM94&lt;&gt;""</formula>
    </cfRule>
  </conditionalFormatting>
  <conditionalFormatting sqref="T94:T95">
    <cfRule type="expression" dxfId="70" priority="76">
      <formula>$K94&lt;&gt;""</formula>
    </cfRule>
  </conditionalFormatting>
  <conditionalFormatting sqref="R92:R93">
    <cfRule type="expression" dxfId="69" priority="75">
      <formula>$AM92&lt;&gt;""</formula>
    </cfRule>
  </conditionalFormatting>
  <conditionalFormatting sqref="R88">
    <cfRule type="expression" dxfId="68" priority="74">
      <formula>$AM88&lt;&gt;""</formula>
    </cfRule>
  </conditionalFormatting>
  <conditionalFormatting sqref="S88">
    <cfRule type="expression" dxfId="67" priority="73">
      <formula>$AM88&lt;&gt;""</formula>
    </cfRule>
  </conditionalFormatting>
  <conditionalFormatting sqref="T88">
    <cfRule type="expression" dxfId="66" priority="72">
      <formula>$K88&lt;&gt;""</formula>
    </cfRule>
  </conditionalFormatting>
  <conditionalFormatting sqref="S91">
    <cfRule type="expression" dxfId="65" priority="71">
      <formula>$AM91&lt;&gt;""</formula>
    </cfRule>
  </conditionalFormatting>
  <conditionalFormatting sqref="R91">
    <cfRule type="expression" dxfId="64" priority="70">
      <formula>$AM91&lt;&gt;""</formula>
    </cfRule>
  </conditionalFormatting>
  <conditionalFormatting sqref="T91">
    <cfRule type="expression" dxfId="63" priority="69">
      <formula>$K91&lt;&gt;""</formula>
    </cfRule>
  </conditionalFormatting>
  <conditionalFormatting sqref="R10:S33">
    <cfRule type="expression" dxfId="62" priority="63">
      <formula>$AO10&lt;&gt;""</formula>
    </cfRule>
  </conditionalFormatting>
  <conditionalFormatting sqref="T10:T33">
    <cfRule type="expression" dxfId="61" priority="62">
      <formula>$K10&lt;&gt;""</formula>
    </cfRule>
  </conditionalFormatting>
  <conditionalFormatting sqref="K66:K68">
    <cfRule type="duplicateValues" dxfId="60" priority="61"/>
  </conditionalFormatting>
  <conditionalFormatting sqref="T48:T49">
    <cfRule type="expression" dxfId="59" priority="60">
      <formula>$K48&lt;&gt;""</formula>
    </cfRule>
  </conditionalFormatting>
  <conditionalFormatting sqref="T46">
    <cfRule type="expression" dxfId="58" priority="64">
      <formula>#REF!&lt;&gt;""</formula>
    </cfRule>
  </conditionalFormatting>
  <conditionalFormatting sqref="T40:T42">
    <cfRule type="expression" dxfId="57" priority="65">
      <formula>#REF!&lt;&gt;""</formula>
    </cfRule>
  </conditionalFormatting>
  <conditionalFormatting sqref="T43:T45">
    <cfRule type="expression" dxfId="56" priority="66">
      <formula>#REF!&lt;&gt;""</formula>
    </cfRule>
  </conditionalFormatting>
  <conditionalFormatting sqref="T47">
    <cfRule type="expression" dxfId="55" priority="67">
      <formula>#REF!&lt;&gt;""</formula>
    </cfRule>
  </conditionalFormatting>
  <conditionalFormatting sqref="T37:T39">
    <cfRule type="expression" dxfId="54" priority="68">
      <formula>#REF!&lt;&gt;""</formula>
    </cfRule>
  </conditionalFormatting>
  <conditionalFormatting sqref="O34">
    <cfRule type="expression" dxfId="53" priority="59">
      <formula>$AO34&lt;&gt;""</formula>
    </cfRule>
  </conditionalFormatting>
  <conditionalFormatting sqref="T152:T173">
    <cfRule type="expression" dxfId="52" priority="58">
      <formula>$K152&lt;&gt;""</formula>
    </cfRule>
  </conditionalFormatting>
  <conditionalFormatting sqref="R152:R165">
    <cfRule type="expression" dxfId="51" priority="57">
      <formula>$AM152&lt;&gt;""</formula>
    </cfRule>
  </conditionalFormatting>
  <conditionalFormatting sqref="R169:S169">
    <cfRule type="expression" dxfId="50" priority="56">
      <formula>$AM169&lt;&gt;""</formula>
    </cfRule>
  </conditionalFormatting>
  <conditionalFormatting sqref="R179:S179">
    <cfRule type="expression" dxfId="49" priority="55">
      <formula>$AM179&lt;&gt;""</formula>
    </cfRule>
  </conditionalFormatting>
  <conditionalFormatting sqref="T179">
    <cfRule type="expression" dxfId="48" priority="54">
      <formula>$K179&lt;&gt;""</formula>
    </cfRule>
  </conditionalFormatting>
  <conditionalFormatting sqref="S180">
    <cfRule type="expression" dxfId="47" priority="53">
      <formula>$AM180&lt;&gt;""</formula>
    </cfRule>
  </conditionalFormatting>
  <conditionalFormatting sqref="R181:S181">
    <cfRule type="expression" dxfId="46" priority="52">
      <formula>$AM181&lt;&gt;""</formula>
    </cfRule>
  </conditionalFormatting>
  <conditionalFormatting sqref="S182">
    <cfRule type="expression" dxfId="45" priority="51">
      <formula>$AM182&lt;&gt;""</formula>
    </cfRule>
  </conditionalFormatting>
  <conditionalFormatting sqref="S183">
    <cfRule type="expression" dxfId="44" priority="50">
      <formula>$AM183&lt;&gt;""</formula>
    </cfRule>
  </conditionalFormatting>
  <conditionalFormatting sqref="T180:T183">
    <cfRule type="expression" dxfId="43" priority="49">
      <formula>$K180&lt;&gt;""</formula>
    </cfRule>
  </conditionalFormatting>
  <conditionalFormatting sqref="R184">
    <cfRule type="expression" dxfId="42" priority="48">
      <formula>$AM184&lt;&gt;""</formula>
    </cfRule>
  </conditionalFormatting>
  <conditionalFormatting sqref="T184">
    <cfRule type="expression" dxfId="41" priority="47">
      <formula>$K184&lt;&gt;""</formula>
    </cfRule>
  </conditionalFormatting>
  <conditionalFormatting sqref="R185:S185">
    <cfRule type="expression" dxfId="40" priority="46">
      <formula>$AM185&lt;&gt;""</formula>
    </cfRule>
  </conditionalFormatting>
  <conditionalFormatting sqref="T185">
    <cfRule type="expression" dxfId="39" priority="45">
      <formula>$K185&lt;&gt;""</formula>
    </cfRule>
  </conditionalFormatting>
  <conditionalFormatting sqref="R180">
    <cfRule type="expression" dxfId="38" priority="44">
      <formula>$AM180&lt;&gt;""</formula>
    </cfRule>
  </conditionalFormatting>
  <conditionalFormatting sqref="R182">
    <cfRule type="expression" dxfId="37" priority="43">
      <formula>$AM182&lt;&gt;""</formula>
    </cfRule>
  </conditionalFormatting>
  <conditionalFormatting sqref="R183">
    <cfRule type="expression" dxfId="36" priority="42">
      <formula>$AM183&lt;&gt;""</formula>
    </cfRule>
  </conditionalFormatting>
  <conditionalFormatting sqref="T186:T192">
    <cfRule type="expression" dxfId="35" priority="35">
      <formula>$K186&lt;&gt;""</formula>
    </cfRule>
  </conditionalFormatting>
  <conditionalFormatting sqref="R204:S204">
    <cfRule type="expression" dxfId="34" priority="33">
      <formula>$AR204&lt;&gt;""</formula>
    </cfRule>
  </conditionalFormatting>
  <conditionalFormatting sqref="R186:S203">
    <cfRule type="expression" dxfId="33" priority="36">
      <formula>$AR186&lt;&gt;""</formula>
    </cfRule>
  </conditionalFormatting>
  <conditionalFormatting sqref="T193:T194">
    <cfRule type="expression" dxfId="32" priority="34">
      <formula>$K193&lt;&gt;""</formula>
    </cfRule>
  </conditionalFormatting>
  <conditionalFormatting sqref="R207:S207">
    <cfRule type="expression" dxfId="31" priority="32">
      <formula>$AR207&lt;&gt;""</formula>
    </cfRule>
  </conditionalFormatting>
  <conditionalFormatting sqref="T207">
    <cfRule type="expression" dxfId="30" priority="31">
      <formula>$K207&lt;&gt;""</formula>
    </cfRule>
  </conditionalFormatting>
  <conditionalFormatting sqref="R208:S208">
    <cfRule type="expression" dxfId="29" priority="30">
      <formula>$AO208&lt;&gt;""</formula>
    </cfRule>
  </conditionalFormatting>
  <conditionalFormatting sqref="T208">
    <cfRule type="expression" dxfId="28" priority="29">
      <formula>$K208&lt;&gt;""</formula>
    </cfRule>
  </conditionalFormatting>
  <conditionalFormatting sqref="R209:S209">
    <cfRule type="expression" dxfId="27" priority="28">
      <formula>$AO209&lt;&gt;""</formula>
    </cfRule>
  </conditionalFormatting>
  <conditionalFormatting sqref="T209">
    <cfRule type="expression" dxfId="26" priority="27">
      <formula>$K209&lt;&gt;""</formula>
    </cfRule>
  </conditionalFormatting>
  <conditionalFormatting sqref="R211:S211">
    <cfRule type="expression" dxfId="25" priority="26">
      <formula>$AO211&lt;&gt;""</formula>
    </cfRule>
  </conditionalFormatting>
  <conditionalFormatting sqref="T211">
    <cfRule type="expression" dxfId="24" priority="25">
      <formula>$K211&lt;&gt;""</formula>
    </cfRule>
  </conditionalFormatting>
  <conditionalFormatting sqref="R210:S210">
    <cfRule type="expression" dxfId="23" priority="24">
      <formula>$AO210&lt;&gt;""</formula>
    </cfRule>
  </conditionalFormatting>
  <conditionalFormatting sqref="T210">
    <cfRule type="expression" dxfId="22" priority="23">
      <formula>$K210&lt;&gt;""</formula>
    </cfRule>
  </conditionalFormatting>
  <conditionalFormatting sqref="R212:S212">
    <cfRule type="expression" dxfId="21" priority="22">
      <formula>$AO212&lt;&gt;""</formula>
    </cfRule>
  </conditionalFormatting>
  <conditionalFormatting sqref="T212">
    <cfRule type="expression" dxfId="20" priority="21">
      <formula>$K212&lt;&gt;""</formula>
    </cfRule>
  </conditionalFormatting>
  <conditionalFormatting sqref="R213:S213">
    <cfRule type="expression" dxfId="19" priority="20">
      <formula>$AO213&lt;&gt;""</formula>
    </cfRule>
  </conditionalFormatting>
  <conditionalFormatting sqref="T213">
    <cfRule type="expression" dxfId="18" priority="19">
      <formula>$K213&lt;&gt;""</formula>
    </cfRule>
  </conditionalFormatting>
  <conditionalFormatting sqref="R215:S215">
    <cfRule type="expression" dxfId="17" priority="18">
      <formula>$AO215&lt;&gt;""</formula>
    </cfRule>
  </conditionalFormatting>
  <conditionalFormatting sqref="T215">
    <cfRule type="expression" dxfId="16" priority="17">
      <formula>$K215&lt;&gt;""</formula>
    </cfRule>
  </conditionalFormatting>
  <conditionalFormatting sqref="R214:S214">
    <cfRule type="expression" dxfId="15" priority="16">
      <formula>$AO214&lt;&gt;""</formula>
    </cfRule>
  </conditionalFormatting>
  <conditionalFormatting sqref="T214">
    <cfRule type="expression" dxfId="14" priority="15">
      <formula>$K214&lt;&gt;""</formula>
    </cfRule>
  </conditionalFormatting>
  <conditionalFormatting sqref="R216:S216">
    <cfRule type="expression" dxfId="13" priority="14">
      <formula>$AM216&lt;&gt;""</formula>
    </cfRule>
  </conditionalFormatting>
  <conditionalFormatting sqref="T216">
    <cfRule type="expression" dxfId="12" priority="13">
      <formula>$K216&lt;&gt;""</formula>
    </cfRule>
  </conditionalFormatting>
  <conditionalFormatting sqref="T217:T266">
    <cfRule type="expression" dxfId="11" priority="11">
      <formula>$K217&lt;&gt;""</formula>
    </cfRule>
  </conditionalFormatting>
  <conditionalFormatting sqref="S222 R247:R248 R217:S218 R237:S246">
    <cfRule type="expression" dxfId="10" priority="9">
      <formula>$AN217&lt;&gt;""</formula>
    </cfRule>
  </conditionalFormatting>
  <conditionalFormatting sqref="R258">
    <cfRule type="expression" dxfId="9" priority="10">
      <formula>#REF!&lt;&gt;""</formula>
    </cfRule>
  </conditionalFormatting>
  <conditionalFormatting sqref="S247:S248">
    <cfRule type="expression" dxfId="8" priority="8">
      <formula>$AN247&lt;&gt;""</formula>
    </cfRule>
  </conditionalFormatting>
  <conditionalFormatting sqref="R222:R223">
    <cfRule type="expression" dxfId="7" priority="7">
      <formula>$AN222&lt;&gt;""</formula>
    </cfRule>
  </conditionalFormatting>
  <conditionalFormatting sqref="R220:S220">
    <cfRule type="expression" dxfId="6" priority="6">
      <formula>$AN220&lt;&gt;""</formula>
    </cfRule>
  </conditionalFormatting>
  <conditionalFormatting sqref="S258">
    <cfRule type="expression" dxfId="5" priority="12">
      <formula>#REF!&lt;&gt;""</formula>
    </cfRule>
  </conditionalFormatting>
  <conditionalFormatting sqref="R260">
    <cfRule type="expression" dxfId="4" priority="4">
      <formula>#REF!&lt;&gt;""</formula>
    </cfRule>
  </conditionalFormatting>
  <conditionalFormatting sqref="S260">
    <cfRule type="expression" dxfId="3" priority="5">
      <formula>#REF!&lt;&gt;""</formula>
    </cfRule>
  </conditionalFormatting>
  <conditionalFormatting sqref="R236:S236">
    <cfRule type="expression" dxfId="2" priority="3">
      <formula>$AN236&lt;&gt;""</formula>
    </cfRule>
  </conditionalFormatting>
  <conditionalFormatting sqref="T267">
    <cfRule type="expression" dxfId="1" priority="2">
      <formula>$K267&lt;&gt;""</formula>
    </cfRule>
  </conditionalFormatting>
  <conditionalFormatting sqref="T268:T270">
    <cfRule type="expression" dxfId="0" priority="1">
      <formula>$K268&lt;&gt;""</formula>
    </cfRule>
  </conditionalFormatting>
  <dataValidations count="38">
    <dataValidation type="list" allowBlank="1" showErrorMessage="1" sqref="F10:F270 G152:G158" xr:uid="{00000000-0002-0000-0000-000000000000}">
      <formula1>INDIRECT($E10)</formula1>
    </dataValidation>
    <dataValidation type="list" allowBlank="1" showErrorMessage="1" sqref="AY179:AY185 AY152:AY173 BA186:BA215 BA10:BA151 AY216:AY229 BA174:BA178 AY238:AY270 BA217:BA270 BC140:BC142 BC208:BC215" xr:uid="{00000000-0002-0000-0000-000001000000}">
      <formula1>Componentes</formula1>
    </dataValidation>
    <dataValidation type="list" allowBlank="1" showErrorMessage="1" sqref="BC10:BC49 BD152:BD155 BC50:BD82 BC216:BC270 BC143:BC207 BC83:BC139" xr:uid="{00000000-0002-0000-0000-000002000000}">
      <formula1>INDIRECT($BB10)</formula1>
    </dataValidation>
    <dataValidation type="textLength" operator="lessThanOrEqual" showInputMessage="1" showErrorMessage="1" error="El número máximo de caracteres son 100" prompt="El número máximo de caracteres incluyendo los espacios es de 100" sqref="L125 K130:K144 K124:K127 K262:K264 K176:K178 L134 L16 K22:K28 K10:K17 L63 L12 L14 K41:K42 K30:K33 K148:K152 K189:K190 K192:K206 L201 K186:K187 K208:K215 K218:K221 K224:K226 K75:K95 K48:K69 K71:K73" xr:uid="{00000000-0002-0000-0000-000003000000}">
      <formula1>100</formula1>
    </dataValidation>
    <dataValidation type="whole" allowBlank="1" showInputMessage="1" showErrorMessage="1" sqref="R174:R178 R100:R120 R10:R98 R186:R215 R123:R151 R222 R227:R228" xr:uid="{00000000-0002-0000-0000-000004000000}">
      <formula1>1</formula1>
      <formula2>9999999999999</formula2>
    </dataValidation>
    <dataValidation allowBlank="1" showInputMessage="1" showErrorMessage="1" prompt="Recuerde que la sumatoria de las actividades del producto deben sumar 100" sqref="T10:T95 T123:T270" xr:uid="{00000000-0002-0000-0000-000005000000}"/>
    <dataValidation type="list" allowBlank="1" showInputMessage="1" showErrorMessage="1" sqref="I10:I257 N248:N257" xr:uid="{00000000-0002-0000-0000-000006000000}">
      <formula1>Lideres</formula1>
    </dataValidation>
    <dataValidation allowBlank="1" showInputMessage="1" showErrorMessage="1" prompt="Puede registrar la cantidad de colaboradores que requiera, siempre y cuando cuenten con usuario de Eureka" sqref="N135:N139 O10:O72 O176:O178 O80 M179 O170:O172 O143:O168 O83:O88 O186:O215 O92:O141 O174 O217:O218 O265 N217:N226 O222:O262" xr:uid="{00000000-0002-0000-0000-000007000000}"/>
    <dataValidation type="list" allowBlank="1" showInputMessage="1" showErrorMessage="1" sqref="N130:N133 N185:N206 N140:N183 O175 O89:O91 N10:N95 N208:N216" xr:uid="{00000000-0002-0000-0000-000008000000}">
      <formula1>UsuariosEureka</formula1>
    </dataValidation>
    <dataValidation allowBlank="1" showInputMessage="1" showErrorMessage="1" promptTitle="Política 2." prompt="Gestión Presupuestal y eficiencia del gasto público" sqref="V10:V82 V179:V270 V87:V175" xr:uid="{00000000-0002-0000-0000-000009000000}"/>
    <dataValidation allowBlank="1" showInputMessage="1" showErrorMessage="1" promptTitle="Política 3." prompt="Talento Humano" sqref="W10:W82 W179:W270 W87:W175" xr:uid="{00000000-0002-0000-0000-00000A000000}"/>
    <dataValidation allowBlank="1" showInputMessage="1" showErrorMessage="1" promptTitle="Política 4." prompt="Integridad" sqref="X10:X82 X179:X270 X87:X175" xr:uid="{00000000-0002-0000-0000-00000B000000}"/>
    <dataValidation allowBlank="1" showInputMessage="1" showErrorMessage="1" promptTitle="Política 5." prompt="Transparencia, acceso a la información pública y lucha contra la corrupción" sqref="Y9:Y82 Y179:Y270 Y87:Y175" xr:uid="{00000000-0002-0000-0000-00000C000000}"/>
    <dataValidation allowBlank="1" showInputMessage="1" showErrorMessage="1" promptTitle="Política 6." prompt="Fortalecimiento organizacional y simplificación de procesos" sqref="AH156 Z9:Z82 Z179:Z270 Z87:Z175" xr:uid="{00000000-0002-0000-0000-00000D000000}"/>
    <dataValidation allowBlank="1" showInputMessage="1" showErrorMessage="1" promptTitle="Política 7." prompt="Servicio al ciudadano" sqref="AA9:AA82 AA179:AA270 AA87:AA175" xr:uid="{00000000-0002-0000-0000-00000E000000}"/>
    <dataValidation allowBlank="1" showInputMessage="1" showErrorMessage="1" promptTitle="Política 8." prompt="Participación ciudadana en la gestión pública" sqref="AB9:AB82 AB179:AB270 AB87:AB175" xr:uid="{00000000-0002-0000-0000-00000F000000}"/>
    <dataValidation allowBlank="1" showInputMessage="1" showErrorMessage="1" promptTitle="Política 9." prompt="Racionalización de trámites" sqref="AC9:AC82 AC179:AC270 AC87:AC175" xr:uid="{00000000-0002-0000-0000-000010000000}"/>
    <dataValidation allowBlank="1" showInputMessage="1" showErrorMessage="1" promptTitle="Política 10." prompt="Gestión documental" sqref="AD9:AD82 AD179:AD270 AD87:AD175" xr:uid="{00000000-0002-0000-0000-000011000000}"/>
    <dataValidation allowBlank="1" showInputMessage="1" showErrorMessage="1" promptTitle="Política 11." prompt="Gobierno Digital" sqref="AE9:AE82 AE179:AE270 AE87:AE175" xr:uid="{00000000-0002-0000-0000-000012000000}"/>
    <dataValidation allowBlank="1" showInputMessage="1" showErrorMessage="1" promptTitle="Política 12." prompt="Seguridad Digital" sqref="AF9:AF82 AF179:AF270 AF87:AF175 AH238:AH247" xr:uid="{00000000-0002-0000-0000-000013000000}"/>
    <dataValidation allowBlank="1" showInputMessage="1" showErrorMessage="1" promptTitle="Política 13." prompt="Defensa jurídica" sqref="AK88 AG9:AG82 AG179:AG270 AG87:AG175" xr:uid="{00000000-0002-0000-0000-000014000000}"/>
    <dataValidation allowBlank="1" showInputMessage="1" showErrorMessage="1" promptTitle="Política 14." prompt="Gestión del conocimiento y la innovación" sqref="AH9:AH82 AH179:AH237 AH87:AH155 AH157:AH175 AH248:AH270" xr:uid="{00000000-0002-0000-0000-000015000000}"/>
    <dataValidation allowBlank="1" showInputMessage="1" showErrorMessage="1" promptTitle="Política 15." prompt="Control Interno" sqref="AI9:AI82 AI179:AI270 AI87:AI175" xr:uid="{00000000-0002-0000-0000-000016000000}"/>
    <dataValidation allowBlank="1" showInputMessage="1" showErrorMessage="1" promptTitle="Política 16." prompt="Seguimiento y evaluación del desempeño institucional" sqref="AJ9:AJ82 AJ179:AJ270 AJ87:AJ175" xr:uid="{00000000-0002-0000-0000-000017000000}"/>
    <dataValidation allowBlank="1" showErrorMessage="1" sqref="U83:AJ86 U176:AJ178 G159:G206 G208:G1048576 G1:G151 H179 H173" xr:uid="{00000000-0002-0000-0000-000018000000}"/>
    <dataValidation allowBlank="1" showInputMessage="1" showErrorMessage="1" promptTitle="Política 1. " prompt="Planeación Institucional" sqref="U9:U82 U179:U270 U87:U175" xr:uid="{00000000-0002-0000-0000-000019000000}"/>
    <dataValidation allowBlank="1" showInputMessage="1" showErrorMessage="1" promptTitle="Política 17." prompt="Mejora Normativa" sqref="AK135:AK139 AK124:AK126 AK128 AK130:AK133 AK89:AK120 AK9:AK87 AK216:AK270 AK141:AK207" xr:uid="{00000000-0002-0000-0000-00001A000000}"/>
    <dataValidation allowBlank="1" showInputMessage="1" showErrorMessage="1" promptTitle="Política 19." prompt="Gestión de la información estadística" sqref="AM135:AM139 AM124:AM126 AM128 AM130:AM133 AM9:AM120 AM216:AM270 AM141:AM207" xr:uid="{00000000-0002-0000-0000-00001B000000}"/>
    <dataValidation type="list" allowBlank="1" showErrorMessage="1" sqref="AZ152:AZ173 AZ179:AZ185 AZ216:AZ270" xr:uid="{00000000-0002-0000-0000-00001C000000}">
      <formula1>INDIRECT(#REF!)</formula1>
    </dataValidation>
    <dataValidation allowBlank="1" showInputMessage="1" showErrorMessage="1" prompt="19. Gestión Contractual" sqref="AM127 AM129 AM134 AM140 AM208:AM215 AM121:AM123" xr:uid="{00000000-0002-0000-0000-00001D000000}"/>
    <dataValidation allowBlank="1" showInputMessage="1" showErrorMessage="1" prompt="17. Gestión Ambiental " sqref="AK127 AK129 AK134 AK140 AK208:AK215 AK121:AK123" xr:uid="{00000000-0002-0000-0000-00001E000000}"/>
    <dataValidation type="textLength" operator="lessThanOrEqual" allowBlank="1" showInputMessage="1" showErrorMessage="1" errorTitle="No superar 100 caracteres" error="No superar 100 caracteres" sqref="K96:K97 K145:K147 K174:K175" xr:uid="{00000000-0002-0000-0000-00001F000000}">
      <formula1>100</formula1>
    </dataValidation>
    <dataValidation allowBlank="1" showInputMessage="1" showErrorMessage="1" promptTitle="Política 18." prompt="Compras y contratación pública" sqref="AL9:AL270" xr:uid="{00000000-0002-0000-0000-000025000000}"/>
    <dataValidation type="list" allowBlank="1" showErrorMessage="1" sqref="D10:D270" xr:uid="{00000000-0002-0000-0000-000020000000}">
      <formula1>INDIRECT($C10)</formula1>
    </dataValidation>
    <dataValidation type="list" allowBlank="1" showErrorMessage="1" sqref="BE10:BE270" xr:uid="{00000000-0002-0000-0000-000021000000}">
      <formula1>Dependencia</formula1>
    </dataValidation>
    <dataValidation type="list" allowBlank="1" showErrorMessage="1" sqref="B10:B270" xr:uid="{00000000-0002-0000-0000-000022000000}">
      <formula1>Perspectiva</formula1>
    </dataValidation>
    <dataValidation type="list" allowBlank="1" showInputMessage="1" showErrorMessage="1" sqref="BG10:BG270" xr:uid="{00000000-0002-0000-0000-000023000000}">
      <formula1>INDIRECT(BF10)</formula1>
    </dataValidation>
    <dataValidation type="list" allowBlank="1" showInputMessage="1" showErrorMessage="1" sqref="J10:J270" xr:uid="{00000000-0002-0000-0000-000024000000}">
      <formula1>Dependencia</formula1>
    </dataValidation>
  </dataValidations>
  <pageMargins left="0.7" right="0.7" top="0.75" bottom="0.75" header="0" footer="0"/>
  <pageSetup orientation="portrait" r:id="rId1"/>
  <headerFooter>
    <oddFooter>&amp;C_x000D_&amp;1#&amp;"Calibri"&amp;6&amp;K000000 ADRES - Información Pública Externa</oddFooter>
  </headerFooter>
  <ignoredErrors>
    <ignoredError sqref="BF154" 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ErrorMessage="1" xr:uid="{CD489AB7-C1BE-468D-BB45-6C09999C96C7}">
          <x14:formula1>
            <xm:f>'https://eadres.sharepoint.com/sites/PlanOAPCR2021/Documentos compartidos/General/Planeación 2022/Formulación PAIA2022/[DIES-FR07_Plan de Accion Integrado Anual_V06  DLYG.xlsx]Listas'!#REF!</xm:f>
          </x14:formula1>
          <xm:sqref>BA152:BA173 BA179:BA185 BA216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Z1002"/>
  <sheetViews>
    <sheetView showGridLines="0" workbookViewId="0">
      <pane ySplit="7" topLeftCell="A12" activePane="bottomLeft" state="frozen"/>
      <selection pane="bottomLeft" activeCell="D12" sqref="D12:E12"/>
    </sheetView>
  </sheetViews>
  <sheetFormatPr baseColWidth="10" defaultColWidth="12.625" defaultRowHeight="15" customHeight="1"/>
  <cols>
    <col min="1" max="1" width="4.75" customWidth="1"/>
    <col min="2" max="2" width="24.25" customWidth="1"/>
    <col min="3" max="3" width="71.25" customWidth="1"/>
    <col min="4" max="5" width="19.25" customWidth="1"/>
    <col min="6" max="26" width="9.25" customWidth="1"/>
  </cols>
  <sheetData>
    <row r="1" spans="1:26" ht="6.75" customHeight="1">
      <c r="B1" s="7"/>
    </row>
    <row r="2" spans="1:26" ht="18.75" customHeight="1">
      <c r="B2" s="258"/>
      <c r="C2" s="261" t="s">
        <v>1048</v>
      </c>
      <c r="D2" s="2" t="s">
        <v>1</v>
      </c>
      <c r="E2" s="3" t="s">
        <v>2</v>
      </c>
    </row>
    <row r="3" spans="1:26" ht="18.75" customHeight="1">
      <c r="B3" s="259"/>
      <c r="C3" s="259"/>
      <c r="D3" s="2" t="s">
        <v>3</v>
      </c>
      <c r="E3" s="3">
        <v>5</v>
      </c>
    </row>
    <row r="4" spans="1:26" ht="18.75" customHeight="1">
      <c r="B4" s="259"/>
      <c r="C4" s="259"/>
      <c r="D4" s="2" t="s">
        <v>4</v>
      </c>
      <c r="E4" s="4">
        <v>44218</v>
      </c>
    </row>
    <row r="5" spans="1:26" ht="18.75" customHeight="1">
      <c r="B5" s="260"/>
      <c r="C5" s="260"/>
      <c r="D5" s="2" t="s">
        <v>5</v>
      </c>
      <c r="E5" s="3" t="s">
        <v>6</v>
      </c>
    </row>
    <row r="6" spans="1:26" ht="7.5" customHeight="1">
      <c r="B6" s="7"/>
    </row>
    <row r="7" spans="1:26" ht="15.75">
      <c r="B7" s="8" t="s">
        <v>1049</v>
      </c>
      <c r="C7" s="9" t="s">
        <v>1050</v>
      </c>
      <c r="D7" s="262" t="s">
        <v>1051</v>
      </c>
      <c r="E7" s="263"/>
    </row>
    <row r="8" spans="1:26" ht="60.75" customHeight="1">
      <c r="B8" s="10" t="s">
        <v>7</v>
      </c>
      <c r="C8" s="11" t="s">
        <v>1052</v>
      </c>
      <c r="D8" s="264" t="s">
        <v>1053</v>
      </c>
      <c r="E8" s="265"/>
    </row>
    <row r="9" spans="1:26" ht="36.75" customHeight="1">
      <c r="A9" s="12"/>
      <c r="B9" s="10" t="s">
        <v>1054</v>
      </c>
      <c r="C9" s="13" t="s">
        <v>1055</v>
      </c>
      <c r="D9" s="264" t="s">
        <v>1053</v>
      </c>
      <c r="E9" s="265"/>
      <c r="F9" s="12"/>
      <c r="G9" s="12"/>
      <c r="H9" s="12"/>
      <c r="I9" s="12"/>
      <c r="J9" s="12"/>
      <c r="K9" s="12"/>
      <c r="L9" s="12"/>
      <c r="M9" s="12"/>
      <c r="N9" s="12"/>
      <c r="O9" s="12"/>
      <c r="P9" s="12"/>
      <c r="Q9" s="12"/>
      <c r="R9" s="12"/>
      <c r="S9" s="12"/>
      <c r="T9" s="12"/>
      <c r="U9" s="12"/>
      <c r="V9" s="12"/>
      <c r="W9" s="12"/>
      <c r="X9" s="12"/>
      <c r="Y9" s="12"/>
      <c r="Z9" s="12"/>
    </row>
    <row r="10" spans="1:26" ht="46.5" customHeight="1">
      <c r="A10" s="12"/>
      <c r="B10" s="10" t="s">
        <v>1056</v>
      </c>
      <c r="C10" s="13" t="s">
        <v>1057</v>
      </c>
      <c r="D10" s="264" t="s">
        <v>1053</v>
      </c>
      <c r="E10" s="265"/>
      <c r="F10" s="12"/>
      <c r="G10" s="12"/>
      <c r="H10" s="12"/>
      <c r="I10" s="12"/>
      <c r="J10" s="12"/>
      <c r="K10" s="12"/>
      <c r="L10" s="12"/>
      <c r="M10" s="12"/>
      <c r="N10" s="12"/>
      <c r="O10" s="12"/>
      <c r="P10" s="12"/>
      <c r="Q10" s="12"/>
      <c r="R10" s="12"/>
      <c r="S10" s="12"/>
      <c r="T10" s="12"/>
      <c r="U10" s="12"/>
      <c r="V10" s="12"/>
      <c r="W10" s="12"/>
      <c r="X10" s="12"/>
      <c r="Y10" s="12"/>
      <c r="Z10" s="12"/>
    </row>
    <row r="11" spans="1:26" ht="46.5" customHeight="1">
      <c r="A11" s="12"/>
      <c r="B11" s="10" t="s">
        <v>10</v>
      </c>
      <c r="C11" s="22" t="s">
        <v>1058</v>
      </c>
      <c r="D11" s="267" t="s">
        <v>1059</v>
      </c>
      <c r="E11" s="268"/>
      <c r="F11" s="12"/>
      <c r="G11" s="12"/>
      <c r="H11" s="12"/>
      <c r="I11" s="12"/>
      <c r="J11" s="12"/>
      <c r="K11" s="12"/>
      <c r="L11" s="12"/>
      <c r="M11" s="12"/>
      <c r="N11" s="12"/>
      <c r="O11" s="12"/>
      <c r="P11" s="12"/>
      <c r="Q11" s="12"/>
      <c r="R11" s="12"/>
      <c r="S11" s="12"/>
      <c r="T11" s="12"/>
      <c r="U11" s="12"/>
      <c r="V11" s="12"/>
      <c r="W11" s="12"/>
      <c r="X11" s="12"/>
      <c r="Y11" s="12"/>
      <c r="Z11" s="12"/>
    </row>
    <row r="12" spans="1:26" ht="84" customHeight="1">
      <c r="A12" s="12"/>
      <c r="B12" s="10" t="s">
        <v>1060</v>
      </c>
      <c r="C12" s="13" t="s">
        <v>1061</v>
      </c>
      <c r="D12" s="266" t="s">
        <v>1062</v>
      </c>
      <c r="E12" s="265"/>
      <c r="F12" s="12"/>
      <c r="G12" s="12"/>
      <c r="H12" s="12"/>
      <c r="I12" s="12"/>
      <c r="J12" s="12"/>
      <c r="K12" s="12"/>
      <c r="L12" s="12"/>
      <c r="M12" s="12"/>
      <c r="N12" s="12"/>
      <c r="O12" s="12"/>
      <c r="P12" s="12"/>
      <c r="Q12" s="12"/>
      <c r="R12" s="12"/>
      <c r="S12" s="12"/>
      <c r="T12" s="12"/>
      <c r="U12" s="12"/>
      <c r="V12" s="12"/>
      <c r="W12" s="12"/>
      <c r="X12" s="12"/>
      <c r="Y12" s="12"/>
      <c r="Z12" s="12"/>
    </row>
    <row r="13" spans="1:26" ht="39.75" customHeight="1">
      <c r="A13" s="12"/>
      <c r="B13" s="10" t="s">
        <v>12</v>
      </c>
      <c r="C13" s="13" t="s">
        <v>1063</v>
      </c>
      <c r="D13" s="266" t="s">
        <v>1062</v>
      </c>
      <c r="E13" s="265"/>
      <c r="F13" s="12"/>
      <c r="G13" s="12"/>
      <c r="H13" s="12"/>
      <c r="I13" s="12"/>
      <c r="J13" s="12"/>
      <c r="K13" s="12"/>
      <c r="L13" s="12"/>
      <c r="M13" s="12"/>
      <c r="N13" s="12"/>
      <c r="O13" s="12"/>
      <c r="P13" s="12"/>
      <c r="Q13" s="12"/>
      <c r="R13" s="12"/>
      <c r="S13" s="12"/>
      <c r="T13" s="12"/>
      <c r="U13" s="12"/>
      <c r="V13" s="12"/>
      <c r="W13" s="12"/>
      <c r="X13" s="12"/>
      <c r="Y13" s="12"/>
      <c r="Z13" s="12"/>
    </row>
    <row r="14" spans="1:26" ht="39.75" customHeight="1">
      <c r="A14" s="12"/>
      <c r="B14" s="10" t="s">
        <v>1064</v>
      </c>
      <c r="C14" s="13" t="s">
        <v>1065</v>
      </c>
      <c r="D14" s="266" t="s">
        <v>1062</v>
      </c>
      <c r="E14" s="265"/>
      <c r="F14" s="12"/>
      <c r="G14" s="12"/>
      <c r="H14" s="12"/>
      <c r="I14" s="12"/>
      <c r="J14" s="12"/>
      <c r="K14" s="12"/>
      <c r="L14" s="12"/>
      <c r="M14" s="12"/>
      <c r="N14" s="12"/>
      <c r="O14" s="12"/>
      <c r="P14" s="12"/>
      <c r="Q14" s="12"/>
      <c r="R14" s="12"/>
      <c r="S14" s="12"/>
      <c r="T14" s="12"/>
      <c r="U14" s="12"/>
      <c r="V14" s="12"/>
      <c r="W14" s="12"/>
      <c r="X14" s="12"/>
      <c r="Y14" s="12"/>
      <c r="Z14" s="12"/>
    </row>
    <row r="15" spans="1:26" ht="95.25" customHeight="1">
      <c r="A15" s="12"/>
      <c r="B15" s="10" t="s">
        <v>14</v>
      </c>
      <c r="C15" s="13" t="s">
        <v>1066</v>
      </c>
      <c r="D15" s="266" t="s">
        <v>1067</v>
      </c>
      <c r="E15" s="265"/>
      <c r="F15" s="12"/>
      <c r="G15" s="12"/>
      <c r="H15" s="12"/>
      <c r="I15" s="12"/>
      <c r="J15" s="12"/>
      <c r="K15" s="12"/>
      <c r="L15" s="12"/>
      <c r="M15" s="12"/>
      <c r="N15" s="12"/>
      <c r="O15" s="12"/>
      <c r="P15" s="12"/>
      <c r="Q15" s="12"/>
      <c r="R15" s="12"/>
      <c r="S15" s="12"/>
      <c r="T15" s="12"/>
      <c r="U15" s="12"/>
      <c r="V15" s="12"/>
      <c r="W15" s="12"/>
      <c r="X15" s="12"/>
      <c r="Y15" s="12"/>
      <c r="Z15" s="12"/>
    </row>
    <row r="16" spans="1:26" ht="31.5" customHeight="1">
      <c r="A16" s="12"/>
      <c r="B16" s="10" t="s">
        <v>15</v>
      </c>
      <c r="C16" s="13" t="s">
        <v>1068</v>
      </c>
      <c r="D16" s="266" t="s">
        <v>1069</v>
      </c>
      <c r="E16" s="265"/>
      <c r="F16" s="12"/>
      <c r="G16" s="12"/>
      <c r="H16" s="12"/>
      <c r="I16" s="12"/>
      <c r="J16" s="12"/>
      <c r="K16" s="12"/>
      <c r="L16" s="12"/>
      <c r="M16" s="12"/>
      <c r="N16" s="12"/>
      <c r="O16" s="12"/>
      <c r="P16" s="12"/>
      <c r="Q16" s="12"/>
      <c r="R16" s="12"/>
      <c r="S16" s="12"/>
      <c r="T16" s="12"/>
      <c r="U16" s="12"/>
      <c r="V16" s="12"/>
      <c r="W16" s="12"/>
      <c r="X16" s="12"/>
      <c r="Y16" s="12"/>
      <c r="Z16" s="12"/>
    </row>
    <row r="17" spans="1:26" ht="57.75">
      <c r="A17" s="12"/>
      <c r="B17" s="10" t="s">
        <v>16</v>
      </c>
      <c r="C17" s="13" t="s">
        <v>1070</v>
      </c>
      <c r="D17" s="266" t="s">
        <v>1069</v>
      </c>
      <c r="E17" s="265"/>
      <c r="F17" s="12"/>
      <c r="G17" s="12"/>
      <c r="H17" s="12"/>
      <c r="I17" s="12"/>
      <c r="J17" s="12"/>
      <c r="K17" s="12"/>
      <c r="L17" s="12"/>
      <c r="M17" s="12"/>
      <c r="N17" s="12"/>
      <c r="O17" s="12"/>
      <c r="P17" s="12"/>
      <c r="Q17" s="12"/>
      <c r="R17" s="12"/>
      <c r="S17" s="12"/>
      <c r="T17" s="12"/>
      <c r="U17" s="12"/>
      <c r="V17" s="12"/>
      <c r="W17" s="12"/>
      <c r="X17" s="12"/>
      <c r="Y17" s="12"/>
      <c r="Z17" s="12"/>
    </row>
    <row r="18" spans="1:26" ht="43.5" customHeight="1">
      <c r="A18" s="12"/>
      <c r="B18" s="10" t="s">
        <v>17</v>
      </c>
      <c r="C18" s="13" t="s">
        <v>1071</v>
      </c>
      <c r="D18" s="266" t="s">
        <v>1072</v>
      </c>
      <c r="E18" s="265"/>
      <c r="F18" s="12"/>
      <c r="G18" s="12"/>
      <c r="H18" s="12"/>
      <c r="I18" s="12"/>
      <c r="J18" s="12"/>
      <c r="K18" s="12"/>
      <c r="L18" s="12"/>
      <c r="M18" s="12"/>
      <c r="N18" s="12"/>
      <c r="O18" s="12"/>
      <c r="P18" s="12"/>
      <c r="Q18" s="12"/>
      <c r="R18" s="12"/>
      <c r="S18" s="12"/>
      <c r="T18" s="12"/>
      <c r="U18" s="12"/>
      <c r="V18" s="12"/>
      <c r="W18" s="12"/>
      <c r="X18" s="12"/>
      <c r="Y18" s="12"/>
      <c r="Z18" s="12"/>
    </row>
    <row r="19" spans="1:26" ht="37.5" customHeight="1">
      <c r="B19" s="10" t="s">
        <v>18</v>
      </c>
      <c r="C19" s="13" t="s">
        <v>1073</v>
      </c>
      <c r="D19" s="266" t="s">
        <v>1072</v>
      </c>
      <c r="E19" s="265"/>
    </row>
    <row r="20" spans="1:26" ht="37.5" customHeight="1">
      <c r="B20" s="10" t="s">
        <v>19</v>
      </c>
      <c r="C20" s="13" t="s">
        <v>1074</v>
      </c>
      <c r="D20" s="266" t="s">
        <v>1075</v>
      </c>
      <c r="E20" s="265"/>
    </row>
    <row r="21" spans="1:26" ht="54.75" customHeight="1">
      <c r="B21" s="10" t="s">
        <v>20</v>
      </c>
      <c r="C21" s="13" t="s">
        <v>1076</v>
      </c>
      <c r="D21" s="266" t="s">
        <v>1075</v>
      </c>
      <c r="E21" s="265"/>
    </row>
    <row r="22" spans="1:26" ht="75.75" customHeight="1">
      <c r="B22" s="10" t="s">
        <v>21</v>
      </c>
      <c r="C22" s="13" t="s">
        <v>1077</v>
      </c>
      <c r="D22" s="266" t="s">
        <v>1078</v>
      </c>
      <c r="E22" s="265"/>
    </row>
    <row r="23" spans="1:26" ht="53.25" customHeight="1">
      <c r="B23" s="10" t="s">
        <v>22</v>
      </c>
      <c r="C23" s="13" t="s">
        <v>1079</v>
      </c>
      <c r="D23" s="266" t="s">
        <v>1075</v>
      </c>
      <c r="E23" s="265"/>
    </row>
    <row r="24" spans="1:26" ht="55.5" customHeight="1">
      <c r="B24" s="10" t="s">
        <v>23</v>
      </c>
      <c r="C24" s="13" t="s">
        <v>1080</v>
      </c>
      <c r="D24" s="266" t="s">
        <v>1075</v>
      </c>
      <c r="E24" s="265"/>
    </row>
    <row r="25" spans="1:26" ht="45" customHeight="1">
      <c r="B25" s="10" t="s">
        <v>24</v>
      </c>
      <c r="C25" s="13" t="s">
        <v>1081</v>
      </c>
      <c r="D25" s="266" t="s">
        <v>1082</v>
      </c>
      <c r="E25" s="265"/>
    </row>
    <row r="26" spans="1:26" ht="72" customHeight="1">
      <c r="B26" s="10" t="s">
        <v>1083</v>
      </c>
      <c r="C26" s="13" t="s">
        <v>1084</v>
      </c>
      <c r="D26" s="266" t="s">
        <v>1085</v>
      </c>
      <c r="E26" s="265"/>
    </row>
    <row r="27" spans="1:26" ht="72" customHeight="1">
      <c r="B27" s="10" t="s">
        <v>26</v>
      </c>
      <c r="C27" s="13" t="s">
        <v>1086</v>
      </c>
      <c r="D27" s="266" t="s">
        <v>1085</v>
      </c>
      <c r="E27" s="265"/>
    </row>
    <row r="28" spans="1:26" ht="39.75" customHeight="1">
      <c r="B28" s="10" t="s">
        <v>27</v>
      </c>
      <c r="C28" s="13" t="s">
        <v>1087</v>
      </c>
      <c r="D28" s="266" t="s">
        <v>1088</v>
      </c>
      <c r="E28" s="265"/>
    </row>
    <row r="29" spans="1:26" ht="41.25" customHeight="1">
      <c r="B29" s="14" t="s">
        <v>1089</v>
      </c>
      <c r="C29" s="15" t="s">
        <v>1090</v>
      </c>
      <c r="D29" s="269" t="s">
        <v>1091</v>
      </c>
      <c r="E29" s="270"/>
    </row>
    <row r="30" spans="1:26" ht="15.75" customHeight="1">
      <c r="B30" s="7"/>
    </row>
    <row r="31" spans="1:26" ht="15.75" customHeight="1">
      <c r="B31" s="7"/>
    </row>
    <row r="32" spans="1:26" ht="15.75" customHeight="1">
      <c r="B32" s="7"/>
    </row>
    <row r="33" spans="2:2" ht="15.75" customHeight="1">
      <c r="B33" s="7"/>
    </row>
    <row r="34" spans="2:2" ht="15.75" customHeight="1">
      <c r="B34" s="7"/>
    </row>
    <row r="35" spans="2:2" ht="15.75" customHeight="1">
      <c r="B35" s="7"/>
    </row>
    <row r="36" spans="2:2" ht="15.75" customHeight="1">
      <c r="B36" s="7"/>
    </row>
    <row r="37" spans="2:2" ht="15.75" customHeight="1">
      <c r="B37" s="7"/>
    </row>
    <row r="38" spans="2:2" ht="15.75" customHeight="1">
      <c r="B38" s="7"/>
    </row>
    <row r="39" spans="2:2" ht="15.75" customHeight="1">
      <c r="B39" s="7"/>
    </row>
    <row r="40" spans="2:2" ht="15.75" customHeight="1">
      <c r="B40" s="7"/>
    </row>
    <row r="41" spans="2:2" ht="15.75" customHeight="1">
      <c r="B41" s="7"/>
    </row>
    <row r="42" spans="2:2" ht="15.75" customHeight="1">
      <c r="B42" s="7"/>
    </row>
    <row r="43" spans="2:2" ht="15.75" customHeight="1">
      <c r="B43" s="7"/>
    </row>
    <row r="44" spans="2:2" ht="15.75" customHeight="1">
      <c r="B44" s="7"/>
    </row>
    <row r="45" spans="2:2" ht="15.75" customHeight="1">
      <c r="B45" s="7"/>
    </row>
    <row r="46" spans="2:2" ht="15.75" customHeight="1">
      <c r="B46" s="7"/>
    </row>
    <row r="47" spans="2:2" ht="15.75" customHeight="1">
      <c r="B47" s="7"/>
    </row>
    <row r="48" spans="2:2" ht="15.75" customHeight="1">
      <c r="B48" s="7"/>
    </row>
    <row r="49" spans="2:2" ht="15.75" customHeight="1">
      <c r="B49" s="7"/>
    </row>
    <row r="50" spans="2:2" ht="15.75" customHeight="1">
      <c r="B50" s="7"/>
    </row>
    <row r="51" spans="2:2" ht="15.75" customHeight="1">
      <c r="B51" s="7"/>
    </row>
    <row r="52" spans="2:2" ht="15.75" customHeight="1">
      <c r="B52" s="7"/>
    </row>
    <row r="53" spans="2:2" ht="15.75" customHeight="1">
      <c r="B53" s="7"/>
    </row>
    <row r="54" spans="2:2" ht="15.75" customHeight="1">
      <c r="B54" s="7"/>
    </row>
    <row r="55" spans="2:2" ht="15.75" customHeight="1">
      <c r="B55" s="7"/>
    </row>
    <row r="56" spans="2:2" ht="15.75" customHeight="1">
      <c r="B56" s="7"/>
    </row>
    <row r="57" spans="2:2" ht="15.75" customHeight="1">
      <c r="B57" s="7"/>
    </row>
    <row r="58" spans="2:2" ht="15.75" customHeight="1">
      <c r="B58" s="7"/>
    </row>
    <row r="59" spans="2:2" ht="15.75" customHeight="1">
      <c r="B59" s="7"/>
    </row>
    <row r="60" spans="2:2" ht="15.75" customHeight="1">
      <c r="B60" s="7"/>
    </row>
    <row r="61" spans="2:2" ht="15.75" customHeight="1">
      <c r="B61" s="7"/>
    </row>
    <row r="62" spans="2:2" ht="15.75" customHeight="1">
      <c r="B62" s="7"/>
    </row>
    <row r="63" spans="2:2" ht="15.75" customHeight="1">
      <c r="B63" s="7"/>
    </row>
    <row r="64" spans="2:2" ht="15.75" customHeight="1">
      <c r="B64" s="7"/>
    </row>
    <row r="65" spans="2:2" ht="15.75" customHeight="1">
      <c r="B65" s="7"/>
    </row>
    <row r="66" spans="2:2" ht="15.75" customHeight="1">
      <c r="B66" s="7"/>
    </row>
    <row r="67" spans="2:2" ht="15.75" customHeight="1">
      <c r="B67" s="7"/>
    </row>
    <row r="68" spans="2:2" ht="15.75" customHeight="1">
      <c r="B68" s="7"/>
    </row>
    <row r="69" spans="2:2" ht="15.75" customHeight="1">
      <c r="B69" s="7"/>
    </row>
    <row r="70" spans="2:2" ht="15.75" customHeight="1">
      <c r="B70" s="7"/>
    </row>
    <row r="71" spans="2:2" ht="15.75" customHeight="1">
      <c r="B71" s="7"/>
    </row>
    <row r="72" spans="2:2" ht="15.75" customHeight="1">
      <c r="B72" s="7"/>
    </row>
    <row r="73" spans="2:2" ht="15.75" customHeight="1">
      <c r="B73" s="7"/>
    </row>
    <row r="74" spans="2:2" ht="15.75" customHeight="1">
      <c r="B74" s="7"/>
    </row>
    <row r="75" spans="2:2" ht="15.75" customHeight="1">
      <c r="B75" s="7"/>
    </row>
    <row r="76" spans="2:2" ht="15.75" customHeight="1">
      <c r="B76" s="7"/>
    </row>
    <row r="77" spans="2:2" ht="15.75" customHeight="1">
      <c r="B77" s="7"/>
    </row>
    <row r="78" spans="2:2" ht="15.75" customHeight="1">
      <c r="B78" s="7"/>
    </row>
    <row r="79" spans="2:2" ht="15.75" customHeight="1">
      <c r="B79" s="7"/>
    </row>
    <row r="80" spans="2:2" ht="15.75" customHeight="1">
      <c r="B80" s="7"/>
    </row>
    <row r="81" spans="2:2" ht="15.75" customHeight="1">
      <c r="B81" s="7"/>
    </row>
    <row r="82" spans="2:2" ht="15.75" customHeight="1">
      <c r="B82" s="7"/>
    </row>
    <row r="83" spans="2:2" ht="15.75" customHeight="1">
      <c r="B83" s="7"/>
    </row>
    <row r="84" spans="2:2" ht="15.75" customHeight="1">
      <c r="B84" s="7"/>
    </row>
    <row r="85" spans="2:2" ht="15.75" customHeight="1">
      <c r="B85" s="7"/>
    </row>
    <row r="86" spans="2:2" ht="15.75" customHeight="1">
      <c r="B86" s="7"/>
    </row>
    <row r="87" spans="2:2" ht="15.75" customHeight="1">
      <c r="B87" s="7"/>
    </row>
    <row r="88" spans="2:2" ht="15.75" customHeight="1">
      <c r="B88" s="7"/>
    </row>
    <row r="89" spans="2:2" ht="15.75" customHeight="1">
      <c r="B89" s="7"/>
    </row>
    <row r="90" spans="2:2" ht="15.75" customHeight="1">
      <c r="B90" s="7"/>
    </row>
    <row r="91" spans="2:2" ht="15.75" customHeight="1">
      <c r="B91" s="7"/>
    </row>
    <row r="92" spans="2:2" ht="15.75" customHeight="1">
      <c r="B92" s="7"/>
    </row>
    <row r="93" spans="2:2" ht="15.75" customHeight="1">
      <c r="B93" s="7"/>
    </row>
    <row r="94" spans="2:2" ht="15.75" customHeight="1">
      <c r="B94" s="7"/>
    </row>
    <row r="95" spans="2:2" ht="15.75" customHeight="1">
      <c r="B95" s="7"/>
    </row>
    <row r="96" spans="2:2" ht="15.75" customHeight="1">
      <c r="B96" s="7"/>
    </row>
    <row r="97" spans="2:2" ht="15.75" customHeight="1">
      <c r="B97" s="7"/>
    </row>
    <row r="98" spans="2:2" ht="15.75" customHeight="1">
      <c r="B98" s="7"/>
    </row>
    <row r="99" spans="2:2" ht="15.75" customHeight="1">
      <c r="B99" s="7"/>
    </row>
    <row r="100" spans="2:2" ht="15.75" customHeight="1">
      <c r="B100" s="7"/>
    </row>
    <row r="101" spans="2:2" ht="15.75" customHeight="1">
      <c r="B101" s="7"/>
    </row>
    <row r="102" spans="2:2" ht="15.75" customHeight="1">
      <c r="B102" s="7"/>
    </row>
    <row r="103" spans="2:2" ht="15.75" customHeight="1">
      <c r="B103" s="7"/>
    </row>
    <row r="104" spans="2:2" ht="15.75" customHeight="1">
      <c r="B104" s="7"/>
    </row>
    <row r="105" spans="2:2" ht="15.75" customHeight="1">
      <c r="B105" s="7"/>
    </row>
    <row r="106" spans="2:2" ht="15.75" customHeight="1">
      <c r="B106" s="7"/>
    </row>
    <row r="107" spans="2:2" ht="15.75" customHeight="1">
      <c r="B107" s="7"/>
    </row>
    <row r="108" spans="2:2" ht="15.75" customHeight="1">
      <c r="B108" s="7"/>
    </row>
    <row r="109" spans="2:2" ht="15.75" customHeight="1">
      <c r="B109" s="7"/>
    </row>
    <row r="110" spans="2:2" ht="15.75" customHeight="1">
      <c r="B110" s="7"/>
    </row>
    <row r="111" spans="2:2" ht="15.75" customHeight="1">
      <c r="B111" s="7"/>
    </row>
    <row r="112" spans="2:2" ht="15.75" customHeight="1">
      <c r="B112" s="7"/>
    </row>
    <row r="113" spans="2:2" ht="15.75" customHeight="1">
      <c r="B113" s="7"/>
    </row>
    <row r="114" spans="2:2" ht="15.75" customHeight="1">
      <c r="B114" s="7"/>
    </row>
    <row r="115" spans="2:2" ht="15.75" customHeight="1">
      <c r="B115" s="7"/>
    </row>
    <row r="116" spans="2:2" ht="15.75" customHeight="1">
      <c r="B116" s="7"/>
    </row>
    <row r="117" spans="2:2" ht="15.75" customHeight="1">
      <c r="B117" s="7"/>
    </row>
    <row r="118" spans="2:2" ht="15.75" customHeight="1">
      <c r="B118" s="7"/>
    </row>
    <row r="119" spans="2:2" ht="15.75" customHeight="1">
      <c r="B119" s="7"/>
    </row>
    <row r="120" spans="2:2" ht="15.75" customHeight="1">
      <c r="B120" s="7"/>
    </row>
    <row r="121" spans="2:2" ht="15.75" customHeight="1">
      <c r="B121" s="7"/>
    </row>
    <row r="122" spans="2:2" ht="15.75" customHeight="1">
      <c r="B122" s="7"/>
    </row>
    <row r="123" spans="2:2" ht="15.75" customHeight="1">
      <c r="B123" s="7"/>
    </row>
    <row r="124" spans="2:2" ht="15.75" customHeight="1">
      <c r="B124" s="7"/>
    </row>
    <row r="125" spans="2:2" ht="15.75" customHeight="1">
      <c r="B125" s="7"/>
    </row>
    <row r="126" spans="2:2" ht="15.75" customHeight="1">
      <c r="B126" s="7"/>
    </row>
    <row r="127" spans="2:2" ht="15.75" customHeight="1">
      <c r="B127" s="7"/>
    </row>
    <row r="128" spans="2:2" ht="15.75" customHeight="1">
      <c r="B128" s="7"/>
    </row>
    <row r="129" spans="2:2" ht="15.75" customHeight="1">
      <c r="B129" s="7"/>
    </row>
    <row r="130" spans="2:2" ht="15.75" customHeight="1">
      <c r="B130" s="7"/>
    </row>
    <row r="131" spans="2:2" ht="15.75" customHeight="1">
      <c r="B131" s="7"/>
    </row>
    <row r="132" spans="2:2" ht="15.75" customHeight="1">
      <c r="B132" s="7"/>
    </row>
    <row r="133" spans="2:2" ht="15.75" customHeight="1">
      <c r="B133" s="7"/>
    </row>
    <row r="134" spans="2:2" ht="15.75" customHeight="1">
      <c r="B134" s="7"/>
    </row>
    <row r="135" spans="2:2" ht="15.75" customHeight="1">
      <c r="B135" s="7"/>
    </row>
    <row r="136" spans="2:2" ht="15.75" customHeight="1">
      <c r="B136" s="7"/>
    </row>
    <row r="137" spans="2:2" ht="15.75" customHeight="1">
      <c r="B137" s="7"/>
    </row>
    <row r="138" spans="2:2" ht="15.75" customHeight="1">
      <c r="B138" s="7"/>
    </row>
    <row r="139" spans="2:2" ht="15.75" customHeight="1">
      <c r="B139" s="7"/>
    </row>
    <row r="140" spans="2:2" ht="15.75" customHeight="1">
      <c r="B140" s="7"/>
    </row>
    <row r="141" spans="2:2" ht="15.75" customHeight="1">
      <c r="B141" s="7"/>
    </row>
    <row r="142" spans="2:2" ht="15.75" customHeight="1">
      <c r="B142" s="7"/>
    </row>
    <row r="143" spans="2:2" ht="15.75" customHeight="1">
      <c r="B143" s="7"/>
    </row>
    <row r="144" spans="2:2" ht="15.75" customHeight="1">
      <c r="B144" s="7"/>
    </row>
    <row r="145" spans="2:2" ht="15.75" customHeight="1">
      <c r="B145" s="7"/>
    </row>
    <row r="146" spans="2:2" ht="15.75" customHeight="1">
      <c r="B146" s="7"/>
    </row>
    <row r="147" spans="2:2" ht="15.75" customHeight="1">
      <c r="B147" s="7"/>
    </row>
    <row r="148" spans="2:2" ht="15.75" customHeight="1">
      <c r="B148" s="7"/>
    </row>
    <row r="149" spans="2:2" ht="15.75" customHeight="1">
      <c r="B149" s="7"/>
    </row>
    <row r="150" spans="2:2" ht="15.75" customHeight="1">
      <c r="B150" s="7"/>
    </row>
    <row r="151" spans="2:2" ht="15.75" customHeight="1">
      <c r="B151" s="7"/>
    </row>
    <row r="152" spans="2:2" ht="15.75" customHeight="1">
      <c r="B152" s="7"/>
    </row>
    <row r="153" spans="2:2" ht="15.75" customHeight="1">
      <c r="B153" s="7"/>
    </row>
    <row r="154" spans="2:2" ht="15.75" customHeight="1">
      <c r="B154" s="7"/>
    </row>
    <row r="155" spans="2:2" ht="15.75" customHeight="1">
      <c r="B155" s="7"/>
    </row>
    <row r="156" spans="2:2" ht="15.75" customHeight="1">
      <c r="B156" s="7"/>
    </row>
    <row r="157" spans="2:2" ht="15.75" customHeight="1">
      <c r="B157" s="7"/>
    </row>
    <row r="158" spans="2:2" ht="15.75" customHeight="1">
      <c r="B158" s="7"/>
    </row>
    <row r="159" spans="2:2" ht="15.75" customHeight="1">
      <c r="B159" s="7"/>
    </row>
    <row r="160" spans="2:2" ht="15.75" customHeight="1">
      <c r="B160" s="7"/>
    </row>
    <row r="161" spans="2:2" ht="15.75" customHeight="1">
      <c r="B161" s="7"/>
    </row>
    <row r="162" spans="2:2" ht="15.75" customHeight="1">
      <c r="B162" s="7"/>
    </row>
    <row r="163" spans="2:2" ht="15.75" customHeight="1">
      <c r="B163" s="7"/>
    </row>
    <row r="164" spans="2:2" ht="15.75" customHeight="1">
      <c r="B164" s="7"/>
    </row>
    <row r="165" spans="2:2" ht="15.75" customHeight="1">
      <c r="B165" s="7"/>
    </row>
    <row r="166" spans="2:2" ht="15.75" customHeight="1">
      <c r="B166" s="7"/>
    </row>
    <row r="167" spans="2:2" ht="15.75" customHeight="1">
      <c r="B167" s="7"/>
    </row>
    <row r="168" spans="2:2" ht="15.75" customHeight="1">
      <c r="B168" s="7"/>
    </row>
    <row r="169" spans="2:2" ht="15.75" customHeight="1">
      <c r="B169" s="7"/>
    </row>
    <row r="170" spans="2:2" ht="15.75" customHeight="1">
      <c r="B170" s="7"/>
    </row>
    <row r="171" spans="2:2" ht="15.75" customHeight="1">
      <c r="B171" s="7"/>
    </row>
    <row r="172" spans="2:2" ht="15.75" customHeight="1">
      <c r="B172" s="7"/>
    </row>
    <row r="173" spans="2:2" ht="15.75" customHeight="1">
      <c r="B173" s="7"/>
    </row>
    <row r="174" spans="2:2" ht="15.75" customHeight="1">
      <c r="B174" s="7"/>
    </row>
    <row r="175" spans="2:2" ht="15.75" customHeight="1">
      <c r="B175" s="7"/>
    </row>
    <row r="176" spans="2:2" ht="15.75" customHeight="1">
      <c r="B176" s="7"/>
    </row>
    <row r="177" spans="2:2" ht="15.75" customHeight="1">
      <c r="B177" s="7"/>
    </row>
    <row r="178" spans="2:2" ht="15.75" customHeight="1">
      <c r="B178" s="7"/>
    </row>
    <row r="179" spans="2:2" ht="15.75" customHeight="1">
      <c r="B179" s="7"/>
    </row>
    <row r="180" spans="2:2" ht="15.75" customHeight="1">
      <c r="B180" s="7"/>
    </row>
    <row r="181" spans="2:2" ht="15.75" customHeight="1">
      <c r="B181" s="7"/>
    </row>
    <row r="182" spans="2:2" ht="15.75" customHeight="1">
      <c r="B182" s="7"/>
    </row>
    <row r="183" spans="2:2" ht="15.75" customHeight="1">
      <c r="B183" s="7"/>
    </row>
    <row r="184" spans="2:2" ht="15.75" customHeight="1">
      <c r="B184" s="7"/>
    </row>
    <row r="185" spans="2:2" ht="15.75" customHeight="1">
      <c r="B185" s="7"/>
    </row>
    <row r="186" spans="2:2" ht="15.75" customHeight="1">
      <c r="B186" s="7"/>
    </row>
    <row r="187" spans="2:2" ht="15.75" customHeight="1">
      <c r="B187" s="7"/>
    </row>
    <row r="188" spans="2:2" ht="15.75" customHeight="1">
      <c r="B188" s="7"/>
    </row>
    <row r="189" spans="2:2" ht="15.75" customHeight="1">
      <c r="B189" s="7"/>
    </row>
    <row r="190" spans="2:2" ht="15.75" customHeight="1">
      <c r="B190" s="7"/>
    </row>
    <row r="191" spans="2:2" ht="15.75" customHeight="1">
      <c r="B191" s="7"/>
    </row>
    <row r="192" spans="2:2" ht="15.75" customHeight="1">
      <c r="B192" s="7"/>
    </row>
    <row r="193" spans="2:2" ht="15.75" customHeight="1">
      <c r="B193" s="7"/>
    </row>
    <row r="194" spans="2:2" ht="15.75" customHeight="1">
      <c r="B194" s="7"/>
    </row>
    <row r="195" spans="2:2" ht="15.75" customHeight="1">
      <c r="B195" s="7"/>
    </row>
    <row r="196" spans="2:2" ht="15.75" customHeight="1">
      <c r="B196" s="7"/>
    </row>
    <row r="197" spans="2:2" ht="15.75" customHeight="1">
      <c r="B197" s="7"/>
    </row>
    <row r="198" spans="2:2" ht="15.75" customHeight="1">
      <c r="B198" s="7"/>
    </row>
    <row r="199" spans="2:2" ht="15.75" customHeight="1">
      <c r="B199" s="7"/>
    </row>
    <row r="200" spans="2:2" ht="15.75" customHeight="1">
      <c r="B200" s="7"/>
    </row>
    <row r="201" spans="2:2" ht="15.75" customHeight="1">
      <c r="B201" s="7"/>
    </row>
    <row r="202" spans="2:2" ht="15.75" customHeight="1">
      <c r="B202" s="7"/>
    </row>
    <row r="203" spans="2:2" ht="15.75" customHeight="1">
      <c r="B203" s="7"/>
    </row>
    <row r="204" spans="2:2" ht="15.75" customHeight="1">
      <c r="B204" s="7"/>
    </row>
    <row r="205" spans="2:2" ht="15.75" customHeight="1">
      <c r="B205" s="7"/>
    </row>
    <row r="206" spans="2:2" ht="15.75" customHeight="1">
      <c r="B206" s="7"/>
    </row>
    <row r="207" spans="2:2" ht="15.75" customHeight="1">
      <c r="B207" s="7"/>
    </row>
    <row r="208" spans="2:2" ht="15.75" customHeight="1">
      <c r="B208" s="7"/>
    </row>
    <row r="209" spans="2:2" ht="15.75" customHeight="1">
      <c r="B209" s="7"/>
    </row>
    <row r="210" spans="2:2" ht="15.75" customHeight="1">
      <c r="B210" s="7"/>
    </row>
    <row r="211" spans="2:2" ht="15.75" customHeight="1">
      <c r="B211" s="7"/>
    </row>
    <row r="212" spans="2:2" ht="15.75" customHeight="1">
      <c r="B212" s="7"/>
    </row>
    <row r="213" spans="2:2" ht="15.75" customHeight="1">
      <c r="B213" s="7"/>
    </row>
    <row r="214" spans="2:2" ht="15.75" customHeight="1">
      <c r="B214" s="7"/>
    </row>
    <row r="215" spans="2:2" ht="15.75" customHeight="1">
      <c r="B215" s="7"/>
    </row>
    <row r="216" spans="2:2" ht="15.75" customHeight="1">
      <c r="B216" s="7"/>
    </row>
    <row r="217" spans="2:2" ht="15.75" customHeight="1">
      <c r="B217" s="7"/>
    </row>
    <row r="218" spans="2:2" ht="15.75" customHeight="1">
      <c r="B218" s="7"/>
    </row>
    <row r="219" spans="2:2" ht="15.75" customHeight="1">
      <c r="B219" s="7"/>
    </row>
    <row r="220" spans="2:2" ht="15.75" customHeight="1">
      <c r="B220" s="7"/>
    </row>
    <row r="221" spans="2:2" ht="15.75" customHeight="1">
      <c r="B221" s="7"/>
    </row>
    <row r="222" spans="2:2" ht="15.75" customHeight="1">
      <c r="B222" s="7"/>
    </row>
    <row r="223" spans="2:2" ht="15.75" customHeight="1">
      <c r="B223" s="7"/>
    </row>
    <row r="224" spans="2:2" ht="15.75" customHeight="1">
      <c r="B224" s="7"/>
    </row>
    <row r="225" spans="2:2" ht="15.75" customHeight="1">
      <c r="B225" s="7"/>
    </row>
    <row r="226" spans="2:2" ht="15.75" customHeight="1">
      <c r="B226" s="7"/>
    </row>
    <row r="227" spans="2:2" ht="15.75" customHeight="1">
      <c r="B227" s="7"/>
    </row>
    <row r="228" spans="2:2" ht="15.75" customHeight="1">
      <c r="B228" s="7"/>
    </row>
    <row r="229" spans="2:2" ht="15.75" customHeight="1">
      <c r="B229" s="7"/>
    </row>
    <row r="230" spans="2:2" ht="15.75" customHeight="1">
      <c r="B230" s="7"/>
    </row>
    <row r="231" spans="2:2" ht="15.75" customHeight="1">
      <c r="B231" s="7"/>
    </row>
    <row r="232" spans="2:2" ht="15.75" customHeight="1">
      <c r="B232" s="7"/>
    </row>
    <row r="233" spans="2:2" ht="15.75" customHeight="1">
      <c r="B233" s="7"/>
    </row>
    <row r="234" spans="2:2" ht="15.75" customHeight="1">
      <c r="B234" s="7"/>
    </row>
    <row r="235" spans="2:2" ht="15.75" customHeight="1">
      <c r="B235" s="7"/>
    </row>
    <row r="236" spans="2:2" ht="15.75" customHeight="1">
      <c r="B236" s="7"/>
    </row>
    <row r="237" spans="2:2" ht="15.75" customHeight="1">
      <c r="B237" s="7"/>
    </row>
    <row r="238" spans="2:2" ht="15.75" customHeight="1">
      <c r="B238" s="7"/>
    </row>
    <row r="239" spans="2:2" ht="15.75" customHeight="1">
      <c r="B239" s="7"/>
    </row>
    <row r="240" spans="2:2" ht="15.75" customHeight="1">
      <c r="B240" s="7"/>
    </row>
    <row r="241" spans="2:2" ht="15.75" customHeight="1">
      <c r="B241" s="7"/>
    </row>
    <row r="242" spans="2:2" ht="15.75" customHeight="1">
      <c r="B242" s="7"/>
    </row>
    <row r="243" spans="2:2" ht="15.75" customHeight="1">
      <c r="B243" s="7"/>
    </row>
    <row r="244" spans="2:2" ht="15.75" customHeight="1">
      <c r="B244" s="7"/>
    </row>
    <row r="245" spans="2:2" ht="15.75" customHeight="1">
      <c r="B245" s="7"/>
    </row>
    <row r="246" spans="2:2" ht="15.75" customHeight="1">
      <c r="B246" s="7"/>
    </row>
    <row r="247" spans="2:2" ht="15.75" customHeight="1">
      <c r="B247" s="7"/>
    </row>
    <row r="248" spans="2:2" ht="15.75" customHeight="1">
      <c r="B248" s="7"/>
    </row>
    <row r="249" spans="2:2" ht="15.75" customHeight="1">
      <c r="B249" s="7"/>
    </row>
    <row r="250" spans="2:2" ht="15.75" customHeight="1">
      <c r="B250" s="7"/>
    </row>
    <row r="251" spans="2:2" ht="15.75" customHeight="1">
      <c r="B251" s="7"/>
    </row>
    <row r="252" spans="2:2" ht="15.75" customHeight="1">
      <c r="B252" s="7"/>
    </row>
    <row r="253" spans="2:2" ht="15.75" customHeight="1">
      <c r="B253" s="7"/>
    </row>
    <row r="254" spans="2:2" ht="15.75" customHeight="1">
      <c r="B254" s="7"/>
    </row>
    <row r="255" spans="2:2" ht="15.75" customHeight="1">
      <c r="B255" s="7"/>
    </row>
    <row r="256" spans="2:2" ht="15.75" customHeight="1">
      <c r="B256" s="7"/>
    </row>
    <row r="257" spans="2:2" ht="15.75" customHeight="1">
      <c r="B257" s="7"/>
    </row>
    <row r="258" spans="2:2" ht="15.75" customHeight="1">
      <c r="B258" s="7"/>
    </row>
    <row r="259" spans="2:2" ht="15.75" customHeight="1">
      <c r="B259" s="7"/>
    </row>
    <row r="260" spans="2:2" ht="15.75" customHeight="1">
      <c r="B260" s="7"/>
    </row>
    <row r="261" spans="2:2" ht="15.75" customHeight="1">
      <c r="B261" s="7"/>
    </row>
    <row r="262" spans="2:2" ht="15.75" customHeight="1">
      <c r="B262" s="7"/>
    </row>
    <row r="263" spans="2:2" ht="15.75" customHeight="1">
      <c r="B263" s="7"/>
    </row>
    <row r="264" spans="2:2" ht="15.75" customHeight="1">
      <c r="B264" s="7"/>
    </row>
    <row r="265" spans="2:2" ht="15.75" customHeight="1">
      <c r="B265" s="7"/>
    </row>
    <row r="266" spans="2:2" ht="15.75" customHeight="1">
      <c r="B266" s="7"/>
    </row>
    <row r="267" spans="2:2" ht="15.75" customHeight="1">
      <c r="B267" s="7"/>
    </row>
    <row r="268" spans="2:2" ht="15.75" customHeight="1">
      <c r="B268" s="7"/>
    </row>
    <row r="269" spans="2:2" ht="15.75" customHeight="1">
      <c r="B269" s="7"/>
    </row>
    <row r="270" spans="2:2" ht="15.75" customHeight="1">
      <c r="B270" s="7"/>
    </row>
    <row r="271" spans="2:2" ht="15.75" customHeight="1">
      <c r="B271" s="7"/>
    </row>
    <row r="272" spans="2:2" ht="15.75" customHeight="1">
      <c r="B272" s="7"/>
    </row>
    <row r="273" spans="2:2" ht="15.75" customHeight="1">
      <c r="B273" s="7"/>
    </row>
    <row r="274" spans="2:2" ht="15.75" customHeight="1">
      <c r="B274" s="7"/>
    </row>
    <row r="275" spans="2:2" ht="15.75" customHeight="1">
      <c r="B275" s="7"/>
    </row>
    <row r="276" spans="2:2" ht="15.75" customHeight="1">
      <c r="B276" s="7"/>
    </row>
    <row r="277" spans="2:2" ht="15.75" customHeight="1">
      <c r="B277" s="7"/>
    </row>
    <row r="278" spans="2:2" ht="15.75" customHeight="1">
      <c r="B278" s="7"/>
    </row>
    <row r="279" spans="2:2" ht="15.75" customHeight="1">
      <c r="B279" s="7"/>
    </row>
    <row r="280" spans="2:2" ht="15.75" customHeight="1">
      <c r="B280" s="7"/>
    </row>
    <row r="281" spans="2:2" ht="15.75" customHeight="1">
      <c r="B281" s="7"/>
    </row>
    <row r="282" spans="2:2" ht="15.75" customHeight="1">
      <c r="B282" s="7"/>
    </row>
    <row r="283" spans="2:2" ht="15.75" customHeight="1">
      <c r="B283" s="7"/>
    </row>
    <row r="284" spans="2:2" ht="15.75" customHeight="1">
      <c r="B284" s="7"/>
    </row>
    <row r="285" spans="2:2" ht="15.75" customHeight="1">
      <c r="B285" s="7"/>
    </row>
    <row r="286" spans="2:2" ht="15.75" customHeight="1">
      <c r="B286" s="7"/>
    </row>
    <row r="287" spans="2:2" ht="15.75" customHeight="1">
      <c r="B287" s="7"/>
    </row>
    <row r="288" spans="2:2" ht="15.75" customHeight="1">
      <c r="B288" s="7"/>
    </row>
    <row r="289" spans="2:2" ht="15.75" customHeight="1">
      <c r="B289" s="7"/>
    </row>
    <row r="290" spans="2:2" ht="15.75" customHeight="1">
      <c r="B290" s="7"/>
    </row>
    <row r="291" spans="2:2" ht="15.75" customHeight="1">
      <c r="B291" s="7"/>
    </row>
    <row r="292" spans="2:2" ht="15.75" customHeight="1">
      <c r="B292" s="7"/>
    </row>
    <row r="293" spans="2:2" ht="15.75" customHeight="1">
      <c r="B293" s="7"/>
    </row>
    <row r="294" spans="2:2" ht="15.75" customHeight="1">
      <c r="B294" s="7"/>
    </row>
    <row r="295" spans="2:2" ht="15.75" customHeight="1">
      <c r="B295" s="7"/>
    </row>
    <row r="296" spans="2:2" ht="15.75" customHeight="1">
      <c r="B296" s="7"/>
    </row>
    <row r="297" spans="2:2" ht="15.75" customHeight="1">
      <c r="B297" s="7"/>
    </row>
    <row r="298" spans="2:2" ht="15.75" customHeight="1">
      <c r="B298" s="7"/>
    </row>
    <row r="299" spans="2:2" ht="15.75" customHeight="1">
      <c r="B299" s="7"/>
    </row>
    <row r="300" spans="2:2" ht="15.75" customHeight="1">
      <c r="B300" s="7"/>
    </row>
    <row r="301" spans="2:2" ht="15.75" customHeight="1">
      <c r="B301" s="7"/>
    </row>
    <row r="302" spans="2:2" ht="15.75" customHeight="1">
      <c r="B302" s="7"/>
    </row>
    <row r="303" spans="2:2" ht="15.75" customHeight="1">
      <c r="B303" s="7"/>
    </row>
    <row r="304" spans="2:2" ht="15.75" customHeight="1">
      <c r="B304" s="7"/>
    </row>
    <row r="305" spans="2:2" ht="15.75" customHeight="1">
      <c r="B305" s="7"/>
    </row>
    <row r="306" spans="2:2" ht="15.75" customHeight="1">
      <c r="B306" s="7"/>
    </row>
    <row r="307" spans="2:2" ht="15.75" customHeight="1">
      <c r="B307" s="7"/>
    </row>
    <row r="308" spans="2:2" ht="15.75" customHeight="1">
      <c r="B308" s="7"/>
    </row>
    <row r="309" spans="2:2" ht="15.75" customHeight="1">
      <c r="B309" s="7"/>
    </row>
    <row r="310" spans="2:2" ht="15.75" customHeight="1">
      <c r="B310" s="7"/>
    </row>
    <row r="311" spans="2:2" ht="15.75" customHeight="1">
      <c r="B311" s="7"/>
    </row>
    <row r="312" spans="2:2" ht="15.75" customHeight="1">
      <c r="B312" s="7"/>
    </row>
    <row r="313" spans="2:2" ht="15.75" customHeight="1">
      <c r="B313" s="7"/>
    </row>
    <row r="314" spans="2:2" ht="15.75" customHeight="1">
      <c r="B314" s="7"/>
    </row>
    <row r="315" spans="2:2" ht="15.75" customHeight="1">
      <c r="B315" s="7"/>
    </row>
    <row r="316" spans="2:2" ht="15.75" customHeight="1">
      <c r="B316" s="7"/>
    </row>
    <row r="317" spans="2:2" ht="15.75" customHeight="1">
      <c r="B317" s="7"/>
    </row>
    <row r="318" spans="2:2" ht="15.75" customHeight="1">
      <c r="B318" s="7"/>
    </row>
    <row r="319" spans="2:2" ht="15.75" customHeight="1">
      <c r="B319" s="7"/>
    </row>
    <row r="320" spans="2:2" ht="15.75" customHeight="1">
      <c r="B320" s="7"/>
    </row>
    <row r="321" spans="2:2" ht="15.75" customHeight="1">
      <c r="B321" s="7"/>
    </row>
    <row r="322" spans="2:2" ht="15.75" customHeight="1">
      <c r="B322" s="7"/>
    </row>
    <row r="323" spans="2:2" ht="15.75" customHeight="1">
      <c r="B323" s="7"/>
    </row>
    <row r="324" spans="2:2" ht="15.75" customHeight="1">
      <c r="B324" s="7"/>
    </row>
    <row r="325" spans="2:2" ht="15.75" customHeight="1">
      <c r="B325" s="7"/>
    </row>
    <row r="326" spans="2:2" ht="15.75" customHeight="1">
      <c r="B326" s="7"/>
    </row>
    <row r="327" spans="2:2" ht="15.75" customHeight="1">
      <c r="B327" s="7"/>
    </row>
    <row r="328" spans="2:2" ht="15.75" customHeight="1">
      <c r="B328" s="7"/>
    </row>
    <row r="329" spans="2:2" ht="15.75" customHeight="1">
      <c r="B329" s="7"/>
    </row>
    <row r="330" spans="2:2" ht="15.75" customHeight="1">
      <c r="B330" s="7"/>
    </row>
    <row r="331" spans="2:2" ht="15.75" customHeight="1">
      <c r="B331" s="7"/>
    </row>
    <row r="332" spans="2:2" ht="15.75" customHeight="1">
      <c r="B332" s="7"/>
    </row>
    <row r="333" spans="2:2" ht="15.75" customHeight="1">
      <c r="B333" s="7"/>
    </row>
    <row r="334" spans="2:2" ht="15.75" customHeight="1">
      <c r="B334" s="7"/>
    </row>
    <row r="335" spans="2:2" ht="15.75" customHeight="1">
      <c r="B335" s="7"/>
    </row>
    <row r="336" spans="2:2" ht="15.75" customHeight="1">
      <c r="B336" s="7"/>
    </row>
    <row r="337" spans="2:2" ht="15.75" customHeight="1">
      <c r="B337" s="7"/>
    </row>
    <row r="338" spans="2:2" ht="15.75" customHeight="1">
      <c r="B338" s="7"/>
    </row>
    <row r="339" spans="2:2" ht="15.75" customHeight="1">
      <c r="B339" s="7"/>
    </row>
    <row r="340" spans="2:2" ht="15.75" customHeight="1">
      <c r="B340" s="7"/>
    </row>
    <row r="341" spans="2:2" ht="15.75" customHeight="1">
      <c r="B341" s="7"/>
    </row>
    <row r="342" spans="2:2" ht="15.75" customHeight="1">
      <c r="B342" s="7"/>
    </row>
    <row r="343" spans="2:2" ht="15.75" customHeight="1">
      <c r="B343" s="7"/>
    </row>
    <row r="344" spans="2:2" ht="15.75" customHeight="1">
      <c r="B344" s="7"/>
    </row>
    <row r="345" spans="2:2" ht="15.75" customHeight="1">
      <c r="B345" s="7"/>
    </row>
    <row r="346" spans="2:2" ht="15.75" customHeight="1">
      <c r="B346" s="7"/>
    </row>
    <row r="347" spans="2:2" ht="15.75" customHeight="1">
      <c r="B347" s="7"/>
    </row>
    <row r="348" spans="2:2" ht="15.75" customHeight="1">
      <c r="B348" s="7"/>
    </row>
    <row r="349" spans="2:2" ht="15.75" customHeight="1">
      <c r="B349" s="7"/>
    </row>
    <row r="350" spans="2:2" ht="15.75" customHeight="1">
      <c r="B350" s="7"/>
    </row>
    <row r="351" spans="2:2" ht="15.75" customHeight="1">
      <c r="B351" s="7"/>
    </row>
    <row r="352" spans="2:2" ht="15.75" customHeight="1">
      <c r="B352" s="7"/>
    </row>
    <row r="353" spans="2:2" ht="15.75" customHeight="1">
      <c r="B353" s="7"/>
    </row>
    <row r="354" spans="2:2" ht="15.75" customHeight="1">
      <c r="B354" s="7"/>
    </row>
    <row r="355" spans="2:2" ht="15.75" customHeight="1">
      <c r="B355" s="7"/>
    </row>
    <row r="356" spans="2:2" ht="15.75" customHeight="1">
      <c r="B356" s="7"/>
    </row>
    <row r="357" spans="2:2" ht="15.75" customHeight="1">
      <c r="B357" s="7"/>
    </row>
    <row r="358" spans="2:2" ht="15.75" customHeight="1">
      <c r="B358" s="7"/>
    </row>
    <row r="359" spans="2:2" ht="15.75" customHeight="1">
      <c r="B359" s="7"/>
    </row>
    <row r="360" spans="2:2" ht="15.75" customHeight="1">
      <c r="B360" s="7"/>
    </row>
    <row r="361" spans="2:2" ht="15.75" customHeight="1">
      <c r="B361" s="7"/>
    </row>
    <row r="362" spans="2:2" ht="15.75" customHeight="1">
      <c r="B362" s="7"/>
    </row>
    <row r="363" spans="2:2" ht="15.75" customHeight="1">
      <c r="B363" s="7"/>
    </row>
    <row r="364" spans="2:2" ht="15.75" customHeight="1">
      <c r="B364" s="7"/>
    </row>
    <row r="365" spans="2:2" ht="15.75" customHeight="1">
      <c r="B365" s="7"/>
    </row>
    <row r="366" spans="2:2" ht="15.75" customHeight="1">
      <c r="B366" s="7"/>
    </row>
    <row r="367" spans="2:2" ht="15.75" customHeight="1">
      <c r="B367" s="7"/>
    </row>
    <row r="368" spans="2:2" ht="15.75" customHeight="1">
      <c r="B368" s="7"/>
    </row>
    <row r="369" spans="2:2" ht="15.75" customHeight="1">
      <c r="B369" s="7"/>
    </row>
    <row r="370" spans="2:2" ht="15.75" customHeight="1">
      <c r="B370" s="7"/>
    </row>
    <row r="371" spans="2:2" ht="15.75" customHeight="1">
      <c r="B371" s="7"/>
    </row>
    <row r="372" spans="2:2" ht="15.75" customHeight="1">
      <c r="B372" s="7"/>
    </row>
    <row r="373" spans="2:2" ht="15.75" customHeight="1">
      <c r="B373" s="7"/>
    </row>
    <row r="374" spans="2:2" ht="15.75" customHeight="1">
      <c r="B374" s="7"/>
    </row>
    <row r="375" spans="2:2" ht="15.75" customHeight="1">
      <c r="B375" s="7"/>
    </row>
    <row r="376" spans="2:2" ht="15.75" customHeight="1">
      <c r="B376" s="7"/>
    </row>
    <row r="377" spans="2:2" ht="15.75" customHeight="1">
      <c r="B377" s="7"/>
    </row>
    <row r="378" spans="2:2" ht="15.75" customHeight="1">
      <c r="B378" s="7"/>
    </row>
    <row r="379" spans="2:2" ht="15.75" customHeight="1">
      <c r="B379" s="7"/>
    </row>
    <row r="380" spans="2:2" ht="15.75" customHeight="1">
      <c r="B380" s="7"/>
    </row>
    <row r="381" spans="2:2" ht="15.75" customHeight="1">
      <c r="B381" s="7"/>
    </row>
    <row r="382" spans="2:2" ht="15.75" customHeight="1">
      <c r="B382" s="7"/>
    </row>
    <row r="383" spans="2:2" ht="15.75" customHeight="1">
      <c r="B383" s="7"/>
    </row>
    <row r="384" spans="2:2" ht="15.75" customHeight="1">
      <c r="B384" s="7"/>
    </row>
    <row r="385" spans="2:2" ht="15.75" customHeight="1">
      <c r="B385" s="7"/>
    </row>
    <row r="386" spans="2:2" ht="15.75" customHeight="1">
      <c r="B386" s="7"/>
    </row>
    <row r="387" spans="2:2" ht="15.75" customHeight="1">
      <c r="B387" s="7"/>
    </row>
    <row r="388" spans="2:2" ht="15.75" customHeight="1">
      <c r="B388" s="7"/>
    </row>
    <row r="389" spans="2:2" ht="15.75" customHeight="1">
      <c r="B389" s="7"/>
    </row>
    <row r="390" spans="2:2" ht="15.75" customHeight="1">
      <c r="B390" s="7"/>
    </row>
    <row r="391" spans="2:2" ht="15.75" customHeight="1">
      <c r="B391" s="7"/>
    </row>
    <row r="392" spans="2:2" ht="15.75" customHeight="1">
      <c r="B392" s="7"/>
    </row>
    <row r="393" spans="2:2" ht="15.75" customHeight="1">
      <c r="B393" s="7"/>
    </row>
    <row r="394" spans="2:2" ht="15.75" customHeight="1">
      <c r="B394" s="7"/>
    </row>
    <row r="395" spans="2:2" ht="15.75" customHeight="1">
      <c r="B395" s="7"/>
    </row>
    <row r="396" spans="2:2" ht="15.75" customHeight="1">
      <c r="B396" s="7"/>
    </row>
    <row r="397" spans="2:2" ht="15.75" customHeight="1">
      <c r="B397" s="7"/>
    </row>
    <row r="398" spans="2:2" ht="15.75" customHeight="1">
      <c r="B398" s="7"/>
    </row>
    <row r="399" spans="2:2" ht="15.75" customHeight="1">
      <c r="B399" s="7"/>
    </row>
    <row r="400" spans="2:2" ht="15.75" customHeight="1">
      <c r="B400" s="7"/>
    </row>
    <row r="401" spans="2:2" ht="15.75" customHeight="1">
      <c r="B401" s="7"/>
    </row>
    <row r="402" spans="2:2" ht="15.75" customHeight="1">
      <c r="B402" s="7"/>
    </row>
    <row r="403" spans="2:2" ht="15.75" customHeight="1">
      <c r="B403" s="7"/>
    </row>
    <row r="404" spans="2:2" ht="15.75" customHeight="1">
      <c r="B404" s="7"/>
    </row>
    <row r="405" spans="2:2" ht="15.75" customHeight="1">
      <c r="B405" s="7"/>
    </row>
    <row r="406" spans="2:2" ht="15.75" customHeight="1">
      <c r="B406" s="7"/>
    </row>
    <row r="407" spans="2:2" ht="15.75" customHeight="1">
      <c r="B407" s="7"/>
    </row>
    <row r="408" spans="2:2" ht="15.75" customHeight="1">
      <c r="B408" s="7"/>
    </row>
    <row r="409" spans="2:2" ht="15.75" customHeight="1">
      <c r="B409" s="7"/>
    </row>
    <row r="410" spans="2:2" ht="15.75" customHeight="1">
      <c r="B410" s="7"/>
    </row>
    <row r="411" spans="2:2" ht="15.75" customHeight="1">
      <c r="B411" s="7"/>
    </row>
    <row r="412" spans="2:2" ht="15.75" customHeight="1">
      <c r="B412" s="7"/>
    </row>
    <row r="413" spans="2:2" ht="15.75" customHeight="1">
      <c r="B413" s="7"/>
    </row>
    <row r="414" spans="2:2" ht="15.75" customHeight="1">
      <c r="B414" s="7"/>
    </row>
    <row r="415" spans="2:2" ht="15.75" customHeight="1">
      <c r="B415" s="7"/>
    </row>
    <row r="416" spans="2:2" ht="15.75" customHeight="1">
      <c r="B416" s="7"/>
    </row>
    <row r="417" spans="2:2" ht="15.75" customHeight="1">
      <c r="B417" s="7"/>
    </row>
    <row r="418" spans="2:2" ht="15.75" customHeight="1">
      <c r="B418" s="7"/>
    </row>
    <row r="419" spans="2:2" ht="15.75" customHeight="1">
      <c r="B419" s="7"/>
    </row>
    <row r="420" spans="2:2" ht="15.75" customHeight="1">
      <c r="B420" s="7"/>
    </row>
    <row r="421" spans="2:2" ht="15.75" customHeight="1">
      <c r="B421" s="7"/>
    </row>
    <row r="422" spans="2:2" ht="15.75" customHeight="1">
      <c r="B422" s="7"/>
    </row>
    <row r="423" spans="2:2" ht="15.75" customHeight="1">
      <c r="B423" s="7"/>
    </row>
    <row r="424" spans="2:2" ht="15.75" customHeight="1">
      <c r="B424" s="7"/>
    </row>
    <row r="425" spans="2:2" ht="15.75" customHeight="1">
      <c r="B425" s="7"/>
    </row>
    <row r="426" spans="2:2" ht="15.75" customHeight="1">
      <c r="B426" s="7"/>
    </row>
    <row r="427" spans="2:2" ht="15.75" customHeight="1">
      <c r="B427" s="7"/>
    </row>
    <row r="428" spans="2:2" ht="15.75" customHeight="1">
      <c r="B428" s="7"/>
    </row>
    <row r="429" spans="2:2" ht="15.75" customHeight="1">
      <c r="B429" s="7"/>
    </row>
    <row r="430" spans="2:2" ht="15.75" customHeight="1">
      <c r="B430" s="7"/>
    </row>
    <row r="431" spans="2:2" ht="15.75" customHeight="1">
      <c r="B431" s="7"/>
    </row>
    <row r="432" spans="2:2" ht="15.75" customHeight="1">
      <c r="B432" s="7"/>
    </row>
    <row r="433" spans="2:2" ht="15.75" customHeight="1">
      <c r="B433" s="7"/>
    </row>
    <row r="434" spans="2:2" ht="15.75" customHeight="1">
      <c r="B434" s="7"/>
    </row>
    <row r="435" spans="2:2" ht="15.75" customHeight="1">
      <c r="B435" s="7"/>
    </row>
    <row r="436" spans="2:2" ht="15.75" customHeight="1">
      <c r="B436" s="7"/>
    </row>
    <row r="437" spans="2:2" ht="15.75" customHeight="1">
      <c r="B437" s="7"/>
    </row>
    <row r="438" spans="2:2" ht="15.75" customHeight="1">
      <c r="B438" s="7"/>
    </row>
    <row r="439" spans="2:2" ht="15.75" customHeight="1">
      <c r="B439" s="7"/>
    </row>
    <row r="440" spans="2:2" ht="15.75" customHeight="1">
      <c r="B440" s="7"/>
    </row>
    <row r="441" spans="2:2" ht="15.75" customHeight="1">
      <c r="B441" s="7"/>
    </row>
    <row r="442" spans="2:2" ht="15.75" customHeight="1">
      <c r="B442" s="7"/>
    </row>
    <row r="443" spans="2:2" ht="15.75" customHeight="1">
      <c r="B443" s="7"/>
    </row>
    <row r="444" spans="2:2" ht="15.75" customHeight="1">
      <c r="B444" s="7"/>
    </row>
    <row r="445" spans="2:2" ht="15.75" customHeight="1">
      <c r="B445" s="7"/>
    </row>
    <row r="446" spans="2:2" ht="15.75" customHeight="1">
      <c r="B446" s="7"/>
    </row>
    <row r="447" spans="2:2" ht="15.75" customHeight="1">
      <c r="B447" s="7"/>
    </row>
    <row r="448" spans="2:2" ht="15.75" customHeight="1">
      <c r="B448" s="7"/>
    </row>
    <row r="449" spans="2:2" ht="15.75" customHeight="1">
      <c r="B449" s="7"/>
    </row>
    <row r="450" spans="2:2" ht="15.75" customHeight="1">
      <c r="B450" s="7"/>
    </row>
    <row r="451" spans="2:2" ht="15.75" customHeight="1">
      <c r="B451" s="7"/>
    </row>
    <row r="452" spans="2:2" ht="15.75" customHeight="1">
      <c r="B452" s="7"/>
    </row>
    <row r="453" spans="2:2" ht="15.75" customHeight="1">
      <c r="B453" s="7"/>
    </row>
    <row r="454" spans="2:2" ht="15.75" customHeight="1">
      <c r="B454" s="7"/>
    </row>
    <row r="455" spans="2:2" ht="15.75" customHeight="1">
      <c r="B455" s="7"/>
    </row>
    <row r="456" spans="2:2" ht="15.75" customHeight="1">
      <c r="B456" s="7"/>
    </row>
    <row r="457" spans="2:2" ht="15.75" customHeight="1">
      <c r="B457" s="7"/>
    </row>
    <row r="458" spans="2:2" ht="15.75" customHeight="1">
      <c r="B458" s="7"/>
    </row>
    <row r="459" spans="2:2" ht="15.75" customHeight="1">
      <c r="B459" s="7"/>
    </row>
    <row r="460" spans="2:2" ht="15.75" customHeight="1">
      <c r="B460" s="7"/>
    </row>
    <row r="461" spans="2:2" ht="15.75" customHeight="1">
      <c r="B461" s="7"/>
    </row>
    <row r="462" spans="2:2" ht="15.75" customHeight="1">
      <c r="B462" s="7"/>
    </row>
    <row r="463" spans="2:2" ht="15.75" customHeight="1">
      <c r="B463" s="7"/>
    </row>
    <row r="464" spans="2:2" ht="15.75" customHeight="1">
      <c r="B464" s="7"/>
    </row>
    <row r="465" spans="2:2" ht="15.75" customHeight="1">
      <c r="B465" s="7"/>
    </row>
    <row r="466" spans="2:2" ht="15.75" customHeight="1">
      <c r="B466" s="7"/>
    </row>
    <row r="467" spans="2:2" ht="15.75" customHeight="1">
      <c r="B467" s="7"/>
    </row>
    <row r="468" spans="2:2" ht="15.75" customHeight="1">
      <c r="B468" s="7"/>
    </row>
    <row r="469" spans="2:2" ht="15.75" customHeight="1">
      <c r="B469" s="7"/>
    </row>
    <row r="470" spans="2:2" ht="15.75" customHeight="1">
      <c r="B470" s="7"/>
    </row>
    <row r="471" spans="2:2" ht="15.75" customHeight="1">
      <c r="B471" s="7"/>
    </row>
    <row r="472" spans="2:2" ht="15.75" customHeight="1">
      <c r="B472" s="7"/>
    </row>
    <row r="473" spans="2:2" ht="15.75" customHeight="1">
      <c r="B473" s="7"/>
    </row>
    <row r="474" spans="2:2" ht="15.75" customHeight="1">
      <c r="B474" s="7"/>
    </row>
    <row r="475" spans="2:2" ht="15.75" customHeight="1">
      <c r="B475" s="7"/>
    </row>
    <row r="476" spans="2:2" ht="15.75" customHeight="1">
      <c r="B476" s="7"/>
    </row>
    <row r="477" spans="2:2" ht="15.75" customHeight="1">
      <c r="B477" s="7"/>
    </row>
    <row r="478" spans="2:2" ht="15.75" customHeight="1">
      <c r="B478" s="7"/>
    </row>
    <row r="479" spans="2:2" ht="15.75" customHeight="1">
      <c r="B479" s="7"/>
    </row>
    <row r="480" spans="2:2" ht="15.75" customHeight="1">
      <c r="B480" s="7"/>
    </row>
    <row r="481" spans="2:2" ht="15.75" customHeight="1">
      <c r="B481" s="7"/>
    </row>
    <row r="482" spans="2:2" ht="15.75" customHeight="1">
      <c r="B482" s="7"/>
    </row>
    <row r="483" spans="2:2" ht="15.75" customHeight="1">
      <c r="B483" s="7"/>
    </row>
    <row r="484" spans="2:2" ht="15.75" customHeight="1">
      <c r="B484" s="7"/>
    </row>
    <row r="485" spans="2:2" ht="15.75" customHeight="1">
      <c r="B485" s="7"/>
    </row>
    <row r="486" spans="2:2" ht="15.75" customHeight="1">
      <c r="B486" s="7"/>
    </row>
    <row r="487" spans="2:2" ht="15.75" customHeight="1">
      <c r="B487" s="7"/>
    </row>
    <row r="488" spans="2:2" ht="15.75" customHeight="1">
      <c r="B488" s="7"/>
    </row>
    <row r="489" spans="2:2" ht="15.75" customHeight="1">
      <c r="B489" s="7"/>
    </row>
    <row r="490" spans="2:2" ht="15.75" customHeight="1">
      <c r="B490" s="7"/>
    </row>
    <row r="491" spans="2:2" ht="15.75" customHeight="1">
      <c r="B491" s="7"/>
    </row>
    <row r="492" spans="2:2" ht="15.75" customHeight="1">
      <c r="B492" s="7"/>
    </row>
    <row r="493" spans="2:2" ht="15.75" customHeight="1">
      <c r="B493" s="7"/>
    </row>
    <row r="494" spans="2:2" ht="15.75" customHeight="1">
      <c r="B494" s="7"/>
    </row>
    <row r="495" spans="2:2" ht="15.75" customHeight="1">
      <c r="B495" s="7"/>
    </row>
    <row r="496" spans="2:2" ht="15.75" customHeight="1">
      <c r="B496" s="7"/>
    </row>
    <row r="497" spans="2:2" ht="15.75" customHeight="1">
      <c r="B497" s="7"/>
    </row>
    <row r="498" spans="2:2" ht="15.75" customHeight="1">
      <c r="B498" s="7"/>
    </row>
    <row r="499" spans="2:2" ht="15.75" customHeight="1">
      <c r="B499" s="7"/>
    </row>
    <row r="500" spans="2:2" ht="15.75" customHeight="1">
      <c r="B500" s="7"/>
    </row>
    <row r="501" spans="2:2" ht="15.75" customHeight="1">
      <c r="B501" s="7"/>
    </row>
    <row r="502" spans="2:2" ht="15.75" customHeight="1">
      <c r="B502" s="7"/>
    </row>
    <row r="503" spans="2:2" ht="15.75" customHeight="1">
      <c r="B503" s="7"/>
    </row>
    <row r="504" spans="2:2" ht="15.75" customHeight="1">
      <c r="B504" s="7"/>
    </row>
    <row r="505" spans="2:2" ht="15.75" customHeight="1">
      <c r="B505" s="7"/>
    </row>
    <row r="506" spans="2:2" ht="15.75" customHeight="1">
      <c r="B506" s="7"/>
    </row>
    <row r="507" spans="2:2" ht="15.75" customHeight="1">
      <c r="B507" s="7"/>
    </row>
    <row r="508" spans="2:2" ht="15.75" customHeight="1">
      <c r="B508" s="7"/>
    </row>
    <row r="509" spans="2:2" ht="15.75" customHeight="1">
      <c r="B509" s="7"/>
    </row>
    <row r="510" spans="2:2" ht="15.75" customHeight="1">
      <c r="B510" s="7"/>
    </row>
    <row r="511" spans="2:2" ht="15.75" customHeight="1">
      <c r="B511" s="7"/>
    </row>
    <row r="512" spans="2:2" ht="15.75" customHeight="1">
      <c r="B512" s="7"/>
    </row>
    <row r="513" spans="2:2" ht="15.75" customHeight="1">
      <c r="B513" s="7"/>
    </row>
    <row r="514" spans="2:2" ht="15.75" customHeight="1">
      <c r="B514" s="7"/>
    </row>
    <row r="515" spans="2:2" ht="15.75" customHeight="1">
      <c r="B515" s="7"/>
    </row>
    <row r="516" spans="2:2" ht="15.75" customHeight="1">
      <c r="B516" s="7"/>
    </row>
    <row r="517" spans="2:2" ht="15.75" customHeight="1">
      <c r="B517" s="7"/>
    </row>
    <row r="518" spans="2:2" ht="15.75" customHeight="1">
      <c r="B518" s="7"/>
    </row>
    <row r="519" spans="2:2" ht="15.75" customHeight="1">
      <c r="B519" s="7"/>
    </row>
    <row r="520" spans="2:2" ht="15.75" customHeight="1">
      <c r="B520" s="7"/>
    </row>
    <row r="521" spans="2:2" ht="15.75" customHeight="1">
      <c r="B521" s="7"/>
    </row>
    <row r="522" spans="2:2" ht="15.75" customHeight="1">
      <c r="B522" s="7"/>
    </row>
    <row r="523" spans="2:2" ht="15.75" customHeight="1">
      <c r="B523" s="7"/>
    </row>
    <row r="524" spans="2:2" ht="15.75" customHeight="1">
      <c r="B524" s="7"/>
    </row>
    <row r="525" spans="2:2" ht="15.75" customHeight="1">
      <c r="B525" s="7"/>
    </row>
    <row r="526" spans="2:2" ht="15.75" customHeight="1">
      <c r="B526" s="7"/>
    </row>
    <row r="527" spans="2:2" ht="15.75" customHeight="1">
      <c r="B527" s="7"/>
    </row>
    <row r="528" spans="2:2" ht="15.75" customHeight="1">
      <c r="B528" s="7"/>
    </row>
    <row r="529" spans="2:2" ht="15.75" customHeight="1">
      <c r="B529" s="7"/>
    </row>
    <row r="530" spans="2:2" ht="15.75" customHeight="1">
      <c r="B530" s="7"/>
    </row>
    <row r="531" spans="2:2" ht="15.75" customHeight="1">
      <c r="B531" s="7"/>
    </row>
    <row r="532" spans="2:2" ht="15.75" customHeight="1">
      <c r="B532" s="7"/>
    </row>
    <row r="533" spans="2:2" ht="15.75" customHeight="1">
      <c r="B533" s="7"/>
    </row>
    <row r="534" spans="2:2" ht="15.75" customHeight="1">
      <c r="B534" s="7"/>
    </row>
    <row r="535" spans="2:2" ht="15.75" customHeight="1">
      <c r="B535" s="7"/>
    </row>
    <row r="536" spans="2:2" ht="15.75" customHeight="1">
      <c r="B536" s="7"/>
    </row>
    <row r="537" spans="2:2" ht="15.75" customHeight="1">
      <c r="B537" s="7"/>
    </row>
    <row r="538" spans="2:2" ht="15.75" customHeight="1">
      <c r="B538" s="7"/>
    </row>
    <row r="539" spans="2:2" ht="15.75" customHeight="1">
      <c r="B539" s="7"/>
    </row>
    <row r="540" spans="2:2" ht="15.75" customHeight="1">
      <c r="B540" s="7"/>
    </row>
    <row r="541" spans="2:2" ht="15.75" customHeight="1">
      <c r="B541" s="7"/>
    </row>
    <row r="542" spans="2:2" ht="15.75" customHeight="1">
      <c r="B542" s="7"/>
    </row>
    <row r="543" spans="2:2" ht="15.75" customHeight="1">
      <c r="B543" s="7"/>
    </row>
    <row r="544" spans="2:2" ht="15.75" customHeight="1">
      <c r="B544" s="7"/>
    </row>
    <row r="545" spans="2:2" ht="15.75" customHeight="1">
      <c r="B545" s="7"/>
    </row>
    <row r="546" spans="2:2" ht="15.75" customHeight="1">
      <c r="B546" s="7"/>
    </row>
    <row r="547" spans="2:2" ht="15.75" customHeight="1">
      <c r="B547" s="7"/>
    </row>
    <row r="548" spans="2:2" ht="15.75" customHeight="1">
      <c r="B548" s="7"/>
    </row>
    <row r="549" spans="2:2" ht="15.75" customHeight="1">
      <c r="B549" s="7"/>
    </row>
    <row r="550" spans="2:2" ht="15.75" customHeight="1">
      <c r="B550" s="7"/>
    </row>
    <row r="551" spans="2:2" ht="15.75" customHeight="1">
      <c r="B551" s="7"/>
    </row>
    <row r="552" spans="2:2" ht="15.75" customHeight="1">
      <c r="B552" s="7"/>
    </row>
    <row r="553" spans="2:2" ht="15.75" customHeight="1">
      <c r="B553" s="7"/>
    </row>
    <row r="554" spans="2:2" ht="15.75" customHeight="1">
      <c r="B554" s="7"/>
    </row>
    <row r="555" spans="2:2" ht="15.75" customHeight="1">
      <c r="B555" s="7"/>
    </row>
    <row r="556" spans="2:2" ht="15.75" customHeight="1">
      <c r="B556" s="7"/>
    </row>
    <row r="557" spans="2:2" ht="15.75" customHeight="1">
      <c r="B557" s="7"/>
    </row>
    <row r="558" spans="2:2" ht="15.75" customHeight="1">
      <c r="B558" s="7"/>
    </row>
    <row r="559" spans="2:2" ht="15.75" customHeight="1">
      <c r="B559" s="7"/>
    </row>
    <row r="560" spans="2:2" ht="15.75" customHeight="1">
      <c r="B560" s="7"/>
    </row>
    <row r="561" spans="2:2" ht="15.75" customHeight="1">
      <c r="B561" s="7"/>
    </row>
    <row r="562" spans="2:2" ht="15.75" customHeight="1">
      <c r="B562" s="7"/>
    </row>
    <row r="563" spans="2:2" ht="15.75" customHeight="1">
      <c r="B563" s="7"/>
    </row>
    <row r="564" spans="2:2" ht="15.75" customHeight="1">
      <c r="B564" s="7"/>
    </row>
    <row r="565" spans="2:2" ht="15.75" customHeight="1">
      <c r="B565" s="7"/>
    </row>
    <row r="566" spans="2:2" ht="15.75" customHeight="1">
      <c r="B566" s="7"/>
    </row>
    <row r="567" spans="2:2" ht="15.75" customHeight="1">
      <c r="B567" s="7"/>
    </row>
    <row r="568" spans="2:2" ht="15.75" customHeight="1">
      <c r="B568" s="7"/>
    </row>
    <row r="569" spans="2:2" ht="15.75" customHeight="1">
      <c r="B569" s="7"/>
    </row>
    <row r="570" spans="2:2" ht="15.75" customHeight="1">
      <c r="B570" s="7"/>
    </row>
    <row r="571" spans="2:2" ht="15.75" customHeight="1">
      <c r="B571" s="7"/>
    </row>
    <row r="572" spans="2:2" ht="15.75" customHeight="1">
      <c r="B572" s="7"/>
    </row>
    <row r="573" spans="2:2" ht="15.75" customHeight="1">
      <c r="B573" s="7"/>
    </row>
    <row r="574" spans="2:2" ht="15.75" customHeight="1">
      <c r="B574" s="7"/>
    </row>
    <row r="575" spans="2:2" ht="15.75" customHeight="1">
      <c r="B575" s="7"/>
    </row>
    <row r="576" spans="2:2" ht="15.75" customHeight="1">
      <c r="B576" s="7"/>
    </row>
    <row r="577" spans="2:2" ht="15.75" customHeight="1">
      <c r="B577" s="7"/>
    </row>
    <row r="578" spans="2:2" ht="15.75" customHeight="1">
      <c r="B578" s="7"/>
    </row>
    <row r="579" spans="2:2" ht="15.75" customHeight="1">
      <c r="B579" s="7"/>
    </row>
    <row r="580" spans="2:2" ht="15.75" customHeight="1">
      <c r="B580" s="7"/>
    </row>
    <row r="581" spans="2:2" ht="15.75" customHeight="1">
      <c r="B581" s="7"/>
    </row>
    <row r="582" spans="2:2" ht="15.75" customHeight="1">
      <c r="B582" s="7"/>
    </row>
    <row r="583" spans="2:2" ht="15.75" customHeight="1">
      <c r="B583" s="7"/>
    </row>
    <row r="584" spans="2:2" ht="15.75" customHeight="1">
      <c r="B584" s="7"/>
    </row>
    <row r="585" spans="2:2" ht="15.75" customHeight="1">
      <c r="B585" s="7"/>
    </row>
    <row r="586" spans="2:2" ht="15.75" customHeight="1">
      <c r="B586" s="7"/>
    </row>
    <row r="587" spans="2:2" ht="15.75" customHeight="1">
      <c r="B587" s="7"/>
    </row>
    <row r="588" spans="2:2" ht="15.75" customHeight="1">
      <c r="B588" s="7"/>
    </row>
    <row r="589" spans="2:2" ht="15.75" customHeight="1">
      <c r="B589" s="7"/>
    </row>
    <row r="590" spans="2:2" ht="15.75" customHeight="1">
      <c r="B590" s="7"/>
    </row>
    <row r="591" spans="2:2" ht="15.75" customHeight="1">
      <c r="B591" s="7"/>
    </row>
    <row r="592" spans="2:2" ht="15.75" customHeight="1">
      <c r="B592" s="7"/>
    </row>
    <row r="593" spans="2:2" ht="15.75" customHeight="1">
      <c r="B593" s="7"/>
    </row>
    <row r="594" spans="2:2" ht="15.75" customHeight="1">
      <c r="B594" s="7"/>
    </row>
    <row r="595" spans="2:2" ht="15.75" customHeight="1">
      <c r="B595" s="7"/>
    </row>
    <row r="596" spans="2:2" ht="15.75" customHeight="1">
      <c r="B596" s="7"/>
    </row>
    <row r="597" spans="2:2" ht="15.75" customHeight="1">
      <c r="B597" s="7"/>
    </row>
    <row r="598" spans="2:2" ht="15.75" customHeight="1">
      <c r="B598" s="7"/>
    </row>
    <row r="599" spans="2:2" ht="15.75" customHeight="1">
      <c r="B599" s="7"/>
    </row>
    <row r="600" spans="2:2" ht="15.75" customHeight="1">
      <c r="B600" s="7"/>
    </row>
    <row r="601" spans="2:2" ht="15.75" customHeight="1">
      <c r="B601" s="7"/>
    </row>
    <row r="602" spans="2:2" ht="15.75" customHeight="1">
      <c r="B602" s="7"/>
    </row>
    <row r="603" spans="2:2" ht="15.75" customHeight="1">
      <c r="B603" s="7"/>
    </row>
    <row r="604" spans="2:2" ht="15.75" customHeight="1">
      <c r="B604" s="7"/>
    </row>
    <row r="605" spans="2:2" ht="15.75" customHeight="1">
      <c r="B605" s="7"/>
    </row>
    <row r="606" spans="2:2" ht="15.75" customHeight="1">
      <c r="B606" s="7"/>
    </row>
    <row r="607" spans="2:2" ht="15.75" customHeight="1">
      <c r="B607" s="7"/>
    </row>
    <row r="608" spans="2:2" ht="15.75" customHeight="1">
      <c r="B608" s="7"/>
    </row>
    <row r="609" spans="2:2" ht="15.75" customHeight="1">
      <c r="B609" s="7"/>
    </row>
    <row r="610" spans="2:2" ht="15.75" customHeight="1">
      <c r="B610" s="7"/>
    </row>
    <row r="611" spans="2:2" ht="15.75" customHeight="1">
      <c r="B611" s="7"/>
    </row>
    <row r="612" spans="2:2" ht="15.75" customHeight="1">
      <c r="B612" s="7"/>
    </row>
    <row r="613" spans="2:2" ht="15.75" customHeight="1">
      <c r="B613" s="7"/>
    </row>
    <row r="614" spans="2:2" ht="15.75" customHeight="1">
      <c r="B614" s="7"/>
    </row>
    <row r="615" spans="2:2" ht="15.75" customHeight="1">
      <c r="B615" s="7"/>
    </row>
    <row r="616" spans="2:2" ht="15.75" customHeight="1">
      <c r="B616" s="7"/>
    </row>
    <row r="617" spans="2:2" ht="15.75" customHeight="1">
      <c r="B617" s="7"/>
    </row>
    <row r="618" spans="2:2" ht="15.75" customHeight="1">
      <c r="B618" s="7"/>
    </row>
    <row r="619" spans="2:2" ht="15.75" customHeight="1">
      <c r="B619" s="7"/>
    </row>
    <row r="620" spans="2:2" ht="15.75" customHeight="1">
      <c r="B620" s="7"/>
    </row>
    <row r="621" spans="2:2" ht="15.75" customHeight="1">
      <c r="B621" s="7"/>
    </row>
    <row r="622" spans="2:2" ht="15.75" customHeight="1">
      <c r="B622" s="7"/>
    </row>
    <row r="623" spans="2:2" ht="15.75" customHeight="1">
      <c r="B623" s="7"/>
    </row>
    <row r="624" spans="2:2" ht="15.75" customHeight="1">
      <c r="B624" s="7"/>
    </row>
    <row r="625" spans="2:2" ht="15.75" customHeight="1">
      <c r="B625" s="7"/>
    </row>
    <row r="626" spans="2:2" ht="15.75" customHeight="1">
      <c r="B626" s="7"/>
    </row>
    <row r="627" spans="2:2" ht="15.75" customHeight="1">
      <c r="B627" s="7"/>
    </row>
    <row r="628" spans="2:2" ht="15.75" customHeight="1">
      <c r="B628" s="7"/>
    </row>
    <row r="629" spans="2:2" ht="15.75" customHeight="1">
      <c r="B629" s="7"/>
    </row>
    <row r="630" spans="2:2" ht="15.75" customHeight="1">
      <c r="B630" s="7"/>
    </row>
    <row r="631" spans="2:2" ht="15.75" customHeight="1">
      <c r="B631" s="7"/>
    </row>
    <row r="632" spans="2:2" ht="15.75" customHeight="1">
      <c r="B632" s="7"/>
    </row>
    <row r="633" spans="2:2" ht="15.75" customHeight="1">
      <c r="B633" s="7"/>
    </row>
    <row r="634" spans="2:2" ht="15.75" customHeight="1">
      <c r="B634" s="7"/>
    </row>
    <row r="635" spans="2:2" ht="15.75" customHeight="1">
      <c r="B635" s="7"/>
    </row>
    <row r="636" spans="2:2" ht="15.75" customHeight="1">
      <c r="B636" s="7"/>
    </row>
    <row r="637" spans="2:2" ht="15.75" customHeight="1">
      <c r="B637" s="7"/>
    </row>
    <row r="638" spans="2:2" ht="15.75" customHeight="1">
      <c r="B638" s="7"/>
    </row>
    <row r="639" spans="2:2" ht="15.75" customHeight="1">
      <c r="B639" s="7"/>
    </row>
    <row r="640" spans="2:2" ht="15.75" customHeight="1">
      <c r="B640" s="7"/>
    </row>
    <row r="641" spans="2:2" ht="15.75" customHeight="1">
      <c r="B641" s="7"/>
    </row>
    <row r="642" spans="2:2" ht="15.75" customHeight="1">
      <c r="B642" s="7"/>
    </row>
    <row r="643" spans="2:2" ht="15.75" customHeight="1">
      <c r="B643" s="7"/>
    </row>
    <row r="644" spans="2:2" ht="15.75" customHeight="1">
      <c r="B644" s="7"/>
    </row>
    <row r="645" spans="2:2" ht="15.75" customHeight="1">
      <c r="B645" s="7"/>
    </row>
    <row r="646" spans="2:2" ht="15.75" customHeight="1">
      <c r="B646" s="7"/>
    </row>
    <row r="647" spans="2:2" ht="15.75" customHeight="1">
      <c r="B647" s="7"/>
    </row>
    <row r="648" spans="2:2" ht="15.75" customHeight="1">
      <c r="B648" s="7"/>
    </row>
    <row r="649" spans="2:2" ht="15.75" customHeight="1">
      <c r="B649" s="7"/>
    </row>
    <row r="650" spans="2:2" ht="15.75" customHeight="1">
      <c r="B650" s="7"/>
    </row>
    <row r="651" spans="2:2" ht="15.75" customHeight="1">
      <c r="B651" s="7"/>
    </row>
    <row r="652" spans="2:2" ht="15.75" customHeight="1">
      <c r="B652" s="7"/>
    </row>
    <row r="653" spans="2:2" ht="15.75" customHeight="1">
      <c r="B653" s="7"/>
    </row>
    <row r="654" spans="2:2" ht="15.75" customHeight="1">
      <c r="B654" s="7"/>
    </row>
    <row r="655" spans="2:2" ht="15.75" customHeight="1">
      <c r="B655" s="7"/>
    </row>
    <row r="656" spans="2:2" ht="15.75" customHeight="1">
      <c r="B656" s="7"/>
    </row>
    <row r="657" spans="2:2" ht="15.75" customHeight="1">
      <c r="B657" s="7"/>
    </row>
    <row r="658" spans="2:2" ht="15.75" customHeight="1">
      <c r="B658" s="7"/>
    </row>
    <row r="659" spans="2:2" ht="15.75" customHeight="1">
      <c r="B659" s="7"/>
    </row>
    <row r="660" spans="2:2" ht="15.75" customHeight="1">
      <c r="B660" s="7"/>
    </row>
    <row r="661" spans="2:2" ht="15.75" customHeight="1">
      <c r="B661" s="7"/>
    </row>
    <row r="662" spans="2:2" ht="15.75" customHeight="1">
      <c r="B662" s="7"/>
    </row>
    <row r="663" spans="2:2" ht="15.75" customHeight="1">
      <c r="B663" s="7"/>
    </row>
    <row r="664" spans="2:2" ht="15.75" customHeight="1">
      <c r="B664" s="7"/>
    </row>
    <row r="665" spans="2:2" ht="15.75" customHeight="1">
      <c r="B665" s="7"/>
    </row>
    <row r="666" spans="2:2" ht="15.75" customHeight="1">
      <c r="B666" s="7"/>
    </row>
    <row r="667" spans="2:2" ht="15.75" customHeight="1">
      <c r="B667" s="7"/>
    </row>
    <row r="668" spans="2:2" ht="15.75" customHeight="1">
      <c r="B668" s="7"/>
    </row>
    <row r="669" spans="2:2" ht="15.75" customHeight="1">
      <c r="B669" s="7"/>
    </row>
    <row r="670" spans="2:2" ht="15.75" customHeight="1">
      <c r="B670" s="7"/>
    </row>
    <row r="671" spans="2:2" ht="15.75" customHeight="1">
      <c r="B671" s="7"/>
    </row>
    <row r="672" spans="2:2" ht="15.75" customHeight="1">
      <c r="B672" s="7"/>
    </row>
    <row r="673" spans="2:2" ht="15.75" customHeight="1">
      <c r="B673" s="7"/>
    </row>
    <row r="674" spans="2:2" ht="15.75" customHeight="1">
      <c r="B674" s="7"/>
    </row>
    <row r="675" spans="2:2" ht="15.75" customHeight="1">
      <c r="B675" s="7"/>
    </row>
    <row r="676" spans="2:2" ht="15.75" customHeight="1">
      <c r="B676" s="7"/>
    </row>
    <row r="677" spans="2:2" ht="15.75" customHeight="1">
      <c r="B677" s="7"/>
    </row>
    <row r="678" spans="2:2" ht="15.75" customHeight="1">
      <c r="B678" s="7"/>
    </row>
    <row r="679" spans="2:2" ht="15.75" customHeight="1">
      <c r="B679" s="7"/>
    </row>
    <row r="680" spans="2:2" ht="15.75" customHeight="1">
      <c r="B680" s="7"/>
    </row>
    <row r="681" spans="2:2" ht="15.75" customHeight="1">
      <c r="B681" s="7"/>
    </row>
    <row r="682" spans="2:2" ht="15.75" customHeight="1">
      <c r="B682" s="7"/>
    </row>
    <row r="683" spans="2:2" ht="15.75" customHeight="1">
      <c r="B683" s="7"/>
    </row>
    <row r="684" spans="2:2" ht="15.75" customHeight="1">
      <c r="B684" s="7"/>
    </row>
    <row r="685" spans="2:2" ht="15.75" customHeight="1">
      <c r="B685" s="7"/>
    </row>
    <row r="686" spans="2:2" ht="15.75" customHeight="1">
      <c r="B686" s="7"/>
    </row>
    <row r="687" spans="2:2" ht="15.75" customHeight="1">
      <c r="B687" s="7"/>
    </row>
    <row r="688" spans="2:2" ht="15.75" customHeight="1">
      <c r="B688" s="7"/>
    </row>
    <row r="689" spans="2:2" ht="15.75" customHeight="1">
      <c r="B689" s="7"/>
    </row>
    <row r="690" spans="2:2" ht="15.75" customHeight="1">
      <c r="B690" s="7"/>
    </row>
    <row r="691" spans="2:2" ht="15.75" customHeight="1">
      <c r="B691" s="7"/>
    </row>
    <row r="692" spans="2:2" ht="15.75" customHeight="1">
      <c r="B692" s="7"/>
    </row>
    <row r="693" spans="2:2" ht="15.75" customHeight="1">
      <c r="B693" s="7"/>
    </row>
    <row r="694" spans="2:2" ht="15.75" customHeight="1">
      <c r="B694" s="7"/>
    </row>
    <row r="695" spans="2:2" ht="15.75" customHeight="1">
      <c r="B695" s="7"/>
    </row>
    <row r="696" spans="2:2" ht="15.75" customHeight="1">
      <c r="B696" s="7"/>
    </row>
    <row r="697" spans="2:2" ht="15.75" customHeight="1">
      <c r="B697" s="7"/>
    </row>
    <row r="698" spans="2:2" ht="15.75" customHeight="1">
      <c r="B698" s="7"/>
    </row>
    <row r="699" spans="2:2" ht="15.75" customHeight="1">
      <c r="B699" s="7"/>
    </row>
    <row r="700" spans="2:2" ht="15.75" customHeight="1">
      <c r="B700" s="7"/>
    </row>
    <row r="701" spans="2:2" ht="15.75" customHeight="1">
      <c r="B701" s="7"/>
    </row>
    <row r="702" spans="2:2" ht="15.75" customHeight="1">
      <c r="B702" s="7"/>
    </row>
    <row r="703" spans="2:2" ht="15.75" customHeight="1">
      <c r="B703" s="7"/>
    </row>
    <row r="704" spans="2:2" ht="15.75" customHeight="1">
      <c r="B704" s="7"/>
    </row>
    <row r="705" spans="2:2" ht="15.75" customHeight="1">
      <c r="B705" s="7"/>
    </row>
    <row r="706" spans="2:2" ht="15.75" customHeight="1">
      <c r="B706" s="7"/>
    </row>
    <row r="707" spans="2:2" ht="15.75" customHeight="1">
      <c r="B707" s="7"/>
    </row>
    <row r="708" spans="2:2" ht="15.75" customHeight="1">
      <c r="B708" s="7"/>
    </row>
    <row r="709" spans="2:2" ht="15.75" customHeight="1">
      <c r="B709" s="7"/>
    </row>
    <row r="710" spans="2:2" ht="15.75" customHeight="1">
      <c r="B710" s="7"/>
    </row>
    <row r="711" spans="2:2" ht="15.75" customHeight="1">
      <c r="B711" s="7"/>
    </row>
    <row r="712" spans="2:2" ht="15.75" customHeight="1">
      <c r="B712" s="7"/>
    </row>
    <row r="713" spans="2:2" ht="15.75" customHeight="1">
      <c r="B713" s="7"/>
    </row>
    <row r="714" spans="2:2" ht="15.75" customHeight="1">
      <c r="B714" s="7"/>
    </row>
    <row r="715" spans="2:2" ht="15.75" customHeight="1">
      <c r="B715" s="7"/>
    </row>
    <row r="716" spans="2:2" ht="15.75" customHeight="1">
      <c r="B716" s="7"/>
    </row>
    <row r="717" spans="2:2" ht="15.75" customHeight="1">
      <c r="B717" s="7"/>
    </row>
    <row r="718" spans="2:2" ht="15.75" customHeight="1">
      <c r="B718" s="7"/>
    </row>
    <row r="719" spans="2:2" ht="15.75" customHeight="1">
      <c r="B719" s="7"/>
    </row>
    <row r="720" spans="2:2" ht="15.75" customHeight="1">
      <c r="B720" s="7"/>
    </row>
    <row r="721" spans="2:2" ht="15.75" customHeight="1">
      <c r="B721" s="7"/>
    </row>
    <row r="722" spans="2:2" ht="15.75" customHeight="1">
      <c r="B722" s="7"/>
    </row>
    <row r="723" spans="2:2" ht="15.75" customHeight="1">
      <c r="B723" s="7"/>
    </row>
    <row r="724" spans="2:2" ht="15.75" customHeight="1">
      <c r="B724" s="7"/>
    </row>
    <row r="725" spans="2:2" ht="15.75" customHeight="1">
      <c r="B725" s="7"/>
    </row>
    <row r="726" spans="2:2" ht="15.75" customHeight="1">
      <c r="B726" s="7"/>
    </row>
    <row r="727" spans="2:2" ht="15.75" customHeight="1">
      <c r="B727" s="7"/>
    </row>
    <row r="728" spans="2:2" ht="15.75" customHeight="1">
      <c r="B728" s="7"/>
    </row>
    <row r="729" spans="2:2" ht="15.75" customHeight="1">
      <c r="B729" s="7"/>
    </row>
    <row r="730" spans="2:2" ht="15.75" customHeight="1">
      <c r="B730" s="7"/>
    </row>
    <row r="731" spans="2:2" ht="15.75" customHeight="1">
      <c r="B731" s="7"/>
    </row>
    <row r="732" spans="2:2" ht="15.75" customHeight="1">
      <c r="B732" s="7"/>
    </row>
    <row r="733" spans="2:2" ht="15.75" customHeight="1">
      <c r="B733" s="7"/>
    </row>
    <row r="734" spans="2:2" ht="15.75" customHeight="1">
      <c r="B734" s="7"/>
    </row>
    <row r="735" spans="2:2" ht="15.75" customHeight="1">
      <c r="B735" s="7"/>
    </row>
    <row r="736" spans="2:2" ht="15.75" customHeight="1">
      <c r="B736" s="7"/>
    </row>
    <row r="737" spans="2:2" ht="15.75" customHeight="1">
      <c r="B737" s="7"/>
    </row>
    <row r="738" spans="2:2" ht="15.75" customHeight="1">
      <c r="B738" s="7"/>
    </row>
    <row r="739" spans="2:2" ht="15.75" customHeight="1">
      <c r="B739" s="7"/>
    </row>
    <row r="740" spans="2:2" ht="15.75" customHeight="1">
      <c r="B740" s="7"/>
    </row>
    <row r="741" spans="2:2" ht="15.75" customHeight="1">
      <c r="B741" s="7"/>
    </row>
    <row r="742" spans="2:2" ht="15.75" customHeight="1">
      <c r="B742" s="7"/>
    </row>
    <row r="743" spans="2:2" ht="15.75" customHeight="1">
      <c r="B743" s="7"/>
    </row>
    <row r="744" spans="2:2" ht="15.75" customHeight="1">
      <c r="B744" s="7"/>
    </row>
    <row r="745" spans="2:2" ht="15.75" customHeight="1">
      <c r="B745" s="7"/>
    </row>
    <row r="746" spans="2:2" ht="15.75" customHeight="1">
      <c r="B746" s="7"/>
    </row>
    <row r="747" spans="2:2" ht="15.75" customHeight="1">
      <c r="B747" s="7"/>
    </row>
    <row r="748" spans="2:2" ht="15.75" customHeight="1">
      <c r="B748" s="7"/>
    </row>
    <row r="749" spans="2:2" ht="15.75" customHeight="1">
      <c r="B749" s="7"/>
    </row>
    <row r="750" spans="2:2" ht="15.75" customHeight="1">
      <c r="B750" s="7"/>
    </row>
    <row r="751" spans="2:2" ht="15.75" customHeight="1">
      <c r="B751" s="7"/>
    </row>
    <row r="752" spans="2:2" ht="15.75" customHeight="1">
      <c r="B752" s="7"/>
    </row>
    <row r="753" spans="2:2" ht="15.75" customHeight="1">
      <c r="B753" s="7"/>
    </row>
    <row r="754" spans="2:2" ht="15.75" customHeight="1">
      <c r="B754" s="7"/>
    </row>
    <row r="755" spans="2:2" ht="15.75" customHeight="1">
      <c r="B755" s="7"/>
    </row>
    <row r="756" spans="2:2" ht="15.75" customHeight="1">
      <c r="B756" s="7"/>
    </row>
    <row r="757" spans="2:2" ht="15.75" customHeight="1">
      <c r="B757" s="7"/>
    </row>
    <row r="758" spans="2:2" ht="15.75" customHeight="1">
      <c r="B758" s="7"/>
    </row>
    <row r="759" spans="2:2" ht="15.75" customHeight="1">
      <c r="B759" s="7"/>
    </row>
    <row r="760" spans="2:2" ht="15.75" customHeight="1">
      <c r="B760" s="7"/>
    </row>
    <row r="761" spans="2:2" ht="15.75" customHeight="1">
      <c r="B761" s="7"/>
    </row>
    <row r="762" spans="2:2" ht="15.75" customHeight="1">
      <c r="B762" s="7"/>
    </row>
    <row r="763" spans="2:2" ht="15.75" customHeight="1">
      <c r="B763" s="7"/>
    </row>
    <row r="764" spans="2:2" ht="15.75" customHeight="1">
      <c r="B764" s="7"/>
    </row>
    <row r="765" spans="2:2" ht="15.75" customHeight="1">
      <c r="B765" s="7"/>
    </row>
    <row r="766" spans="2:2" ht="15.75" customHeight="1">
      <c r="B766" s="7"/>
    </row>
    <row r="767" spans="2:2" ht="15.75" customHeight="1">
      <c r="B767" s="7"/>
    </row>
    <row r="768" spans="2:2" ht="15.75" customHeight="1">
      <c r="B768" s="7"/>
    </row>
    <row r="769" spans="2:2" ht="15.75" customHeight="1">
      <c r="B769" s="7"/>
    </row>
    <row r="770" spans="2:2" ht="15.75" customHeight="1">
      <c r="B770" s="7"/>
    </row>
    <row r="771" spans="2:2" ht="15.75" customHeight="1">
      <c r="B771" s="7"/>
    </row>
    <row r="772" spans="2:2" ht="15.75" customHeight="1">
      <c r="B772" s="7"/>
    </row>
    <row r="773" spans="2:2" ht="15.75" customHeight="1">
      <c r="B773" s="7"/>
    </row>
    <row r="774" spans="2:2" ht="15.75" customHeight="1">
      <c r="B774" s="7"/>
    </row>
    <row r="775" spans="2:2" ht="15.75" customHeight="1">
      <c r="B775" s="7"/>
    </row>
    <row r="776" spans="2:2" ht="15.75" customHeight="1">
      <c r="B776" s="7"/>
    </row>
    <row r="777" spans="2:2" ht="15.75" customHeight="1">
      <c r="B777" s="7"/>
    </row>
    <row r="778" spans="2:2" ht="15.75" customHeight="1">
      <c r="B778" s="7"/>
    </row>
    <row r="779" spans="2:2" ht="15.75" customHeight="1">
      <c r="B779" s="7"/>
    </row>
    <row r="780" spans="2:2" ht="15.75" customHeight="1">
      <c r="B780" s="7"/>
    </row>
    <row r="781" spans="2:2" ht="15.75" customHeight="1">
      <c r="B781" s="7"/>
    </row>
    <row r="782" spans="2:2" ht="15.75" customHeight="1">
      <c r="B782" s="7"/>
    </row>
    <row r="783" spans="2:2" ht="15.75" customHeight="1">
      <c r="B783" s="7"/>
    </row>
    <row r="784" spans="2:2" ht="15.75" customHeight="1">
      <c r="B784" s="7"/>
    </row>
    <row r="785" spans="2:2" ht="15.75" customHeight="1">
      <c r="B785" s="7"/>
    </row>
    <row r="786" spans="2:2" ht="15.75" customHeight="1">
      <c r="B786" s="7"/>
    </row>
    <row r="787" spans="2:2" ht="15.75" customHeight="1">
      <c r="B787" s="7"/>
    </row>
    <row r="788" spans="2:2" ht="15.75" customHeight="1">
      <c r="B788" s="7"/>
    </row>
    <row r="789" spans="2:2" ht="15.75" customHeight="1">
      <c r="B789" s="7"/>
    </row>
    <row r="790" spans="2:2" ht="15.75" customHeight="1">
      <c r="B790" s="7"/>
    </row>
    <row r="791" spans="2:2" ht="15.75" customHeight="1">
      <c r="B791" s="7"/>
    </row>
    <row r="792" spans="2:2" ht="15.75" customHeight="1">
      <c r="B792" s="7"/>
    </row>
    <row r="793" spans="2:2" ht="15.75" customHeight="1">
      <c r="B793" s="7"/>
    </row>
    <row r="794" spans="2:2" ht="15.75" customHeight="1">
      <c r="B794" s="7"/>
    </row>
    <row r="795" spans="2:2" ht="15.75" customHeight="1">
      <c r="B795" s="7"/>
    </row>
    <row r="796" spans="2:2" ht="15.75" customHeight="1">
      <c r="B796" s="7"/>
    </row>
    <row r="797" spans="2:2" ht="15.75" customHeight="1">
      <c r="B797" s="7"/>
    </row>
    <row r="798" spans="2:2" ht="15.75" customHeight="1">
      <c r="B798" s="7"/>
    </row>
    <row r="799" spans="2:2" ht="15.75" customHeight="1">
      <c r="B799" s="7"/>
    </row>
    <row r="800" spans="2:2" ht="15.75" customHeight="1">
      <c r="B800" s="7"/>
    </row>
    <row r="801" spans="2:2" ht="15.75" customHeight="1">
      <c r="B801" s="7"/>
    </row>
    <row r="802" spans="2:2" ht="15.75" customHeight="1">
      <c r="B802" s="7"/>
    </row>
    <row r="803" spans="2:2" ht="15.75" customHeight="1">
      <c r="B803" s="7"/>
    </row>
    <row r="804" spans="2:2" ht="15.75" customHeight="1">
      <c r="B804" s="7"/>
    </row>
    <row r="805" spans="2:2" ht="15.75" customHeight="1">
      <c r="B805" s="7"/>
    </row>
    <row r="806" spans="2:2" ht="15.75" customHeight="1">
      <c r="B806" s="7"/>
    </row>
    <row r="807" spans="2:2" ht="15.75" customHeight="1">
      <c r="B807" s="7"/>
    </row>
    <row r="808" spans="2:2" ht="15.75" customHeight="1">
      <c r="B808" s="7"/>
    </row>
    <row r="809" spans="2:2" ht="15.75" customHeight="1">
      <c r="B809" s="7"/>
    </row>
    <row r="810" spans="2:2" ht="15.75" customHeight="1">
      <c r="B810" s="7"/>
    </row>
    <row r="811" spans="2:2" ht="15.75" customHeight="1">
      <c r="B811" s="7"/>
    </row>
    <row r="812" spans="2:2" ht="15.75" customHeight="1">
      <c r="B812" s="7"/>
    </row>
    <row r="813" spans="2:2" ht="15.75" customHeight="1">
      <c r="B813" s="7"/>
    </row>
    <row r="814" spans="2:2" ht="15.75" customHeight="1">
      <c r="B814" s="7"/>
    </row>
    <row r="815" spans="2:2" ht="15.75" customHeight="1">
      <c r="B815" s="7"/>
    </row>
    <row r="816" spans="2:2" ht="15.75" customHeight="1">
      <c r="B816" s="7"/>
    </row>
    <row r="817" spans="2:2" ht="15.75" customHeight="1">
      <c r="B817" s="7"/>
    </row>
    <row r="818" spans="2:2" ht="15.75" customHeight="1">
      <c r="B818" s="7"/>
    </row>
    <row r="819" spans="2:2" ht="15.75" customHeight="1">
      <c r="B819" s="7"/>
    </row>
    <row r="820" spans="2:2" ht="15.75" customHeight="1">
      <c r="B820" s="7"/>
    </row>
    <row r="821" spans="2:2" ht="15.75" customHeight="1">
      <c r="B821" s="7"/>
    </row>
    <row r="822" spans="2:2" ht="15.75" customHeight="1">
      <c r="B822" s="7"/>
    </row>
    <row r="823" spans="2:2" ht="15.75" customHeight="1">
      <c r="B823" s="7"/>
    </row>
    <row r="824" spans="2:2" ht="15.75" customHeight="1">
      <c r="B824" s="7"/>
    </row>
    <row r="825" spans="2:2" ht="15.75" customHeight="1">
      <c r="B825" s="7"/>
    </row>
    <row r="826" spans="2:2" ht="15.75" customHeight="1">
      <c r="B826" s="7"/>
    </row>
    <row r="827" spans="2:2" ht="15.75" customHeight="1">
      <c r="B827" s="7"/>
    </row>
    <row r="828" spans="2:2" ht="15.75" customHeight="1">
      <c r="B828" s="7"/>
    </row>
    <row r="829" spans="2:2" ht="15.75" customHeight="1">
      <c r="B829" s="7"/>
    </row>
    <row r="830" spans="2:2" ht="15.75" customHeight="1">
      <c r="B830" s="7"/>
    </row>
    <row r="831" spans="2:2" ht="15.75" customHeight="1">
      <c r="B831" s="7"/>
    </row>
    <row r="832" spans="2:2" ht="15.75" customHeight="1">
      <c r="B832" s="7"/>
    </row>
    <row r="833" spans="2:2" ht="15.75" customHeight="1">
      <c r="B833" s="7"/>
    </row>
    <row r="834" spans="2:2" ht="15.75" customHeight="1">
      <c r="B834" s="7"/>
    </row>
    <row r="835" spans="2:2" ht="15.75" customHeight="1">
      <c r="B835" s="7"/>
    </row>
    <row r="836" spans="2:2" ht="15.75" customHeight="1">
      <c r="B836" s="7"/>
    </row>
    <row r="837" spans="2:2" ht="15.75" customHeight="1">
      <c r="B837" s="7"/>
    </row>
    <row r="838" spans="2:2" ht="15.75" customHeight="1">
      <c r="B838" s="7"/>
    </row>
    <row r="839" spans="2:2" ht="15.75" customHeight="1">
      <c r="B839" s="7"/>
    </row>
    <row r="840" spans="2:2" ht="15.75" customHeight="1">
      <c r="B840" s="7"/>
    </row>
    <row r="841" spans="2:2" ht="15.75" customHeight="1">
      <c r="B841" s="7"/>
    </row>
    <row r="842" spans="2:2" ht="15.75" customHeight="1">
      <c r="B842" s="7"/>
    </row>
    <row r="843" spans="2:2" ht="15.75" customHeight="1">
      <c r="B843" s="7"/>
    </row>
    <row r="844" spans="2:2" ht="15.75" customHeight="1">
      <c r="B844" s="7"/>
    </row>
    <row r="845" spans="2:2" ht="15.75" customHeight="1">
      <c r="B845" s="7"/>
    </row>
    <row r="846" spans="2:2" ht="15.75" customHeight="1">
      <c r="B846" s="7"/>
    </row>
    <row r="847" spans="2:2" ht="15.75" customHeight="1">
      <c r="B847" s="7"/>
    </row>
    <row r="848" spans="2:2" ht="15.75" customHeight="1">
      <c r="B848" s="7"/>
    </row>
    <row r="849" spans="2:2" ht="15.75" customHeight="1">
      <c r="B849" s="7"/>
    </row>
    <row r="850" spans="2:2" ht="15.75" customHeight="1">
      <c r="B850" s="7"/>
    </row>
    <row r="851" spans="2:2" ht="15.75" customHeight="1">
      <c r="B851" s="7"/>
    </row>
    <row r="852" spans="2:2" ht="15.75" customHeight="1">
      <c r="B852" s="7"/>
    </row>
    <row r="853" spans="2:2" ht="15.75" customHeight="1">
      <c r="B853" s="7"/>
    </row>
    <row r="854" spans="2:2" ht="15.75" customHeight="1">
      <c r="B854" s="7"/>
    </row>
    <row r="855" spans="2:2" ht="15.75" customHeight="1">
      <c r="B855" s="7"/>
    </row>
    <row r="856" spans="2:2" ht="15.75" customHeight="1">
      <c r="B856" s="7"/>
    </row>
    <row r="857" spans="2:2" ht="15.75" customHeight="1">
      <c r="B857" s="7"/>
    </row>
    <row r="858" spans="2:2" ht="15.75" customHeight="1">
      <c r="B858" s="7"/>
    </row>
    <row r="859" spans="2:2" ht="15.75" customHeight="1">
      <c r="B859" s="7"/>
    </row>
    <row r="860" spans="2:2" ht="15.75" customHeight="1">
      <c r="B860" s="7"/>
    </row>
    <row r="861" spans="2:2" ht="15.75" customHeight="1">
      <c r="B861" s="7"/>
    </row>
    <row r="862" spans="2:2" ht="15.75" customHeight="1">
      <c r="B862" s="7"/>
    </row>
    <row r="863" spans="2:2" ht="15.75" customHeight="1">
      <c r="B863" s="7"/>
    </row>
    <row r="864" spans="2:2" ht="15.75" customHeight="1">
      <c r="B864" s="7"/>
    </row>
    <row r="865" spans="2:2" ht="15.75" customHeight="1">
      <c r="B865" s="7"/>
    </row>
    <row r="866" spans="2:2" ht="15.75" customHeight="1">
      <c r="B866" s="7"/>
    </row>
    <row r="867" spans="2:2" ht="15.75" customHeight="1">
      <c r="B867" s="7"/>
    </row>
    <row r="868" spans="2:2" ht="15.75" customHeight="1">
      <c r="B868" s="7"/>
    </row>
    <row r="869" spans="2:2" ht="15.75" customHeight="1">
      <c r="B869" s="7"/>
    </row>
    <row r="870" spans="2:2" ht="15.75" customHeight="1">
      <c r="B870" s="7"/>
    </row>
    <row r="871" spans="2:2" ht="15.75" customHeight="1">
      <c r="B871" s="7"/>
    </row>
    <row r="872" spans="2:2" ht="15.75" customHeight="1">
      <c r="B872" s="7"/>
    </row>
    <row r="873" spans="2:2" ht="15.75" customHeight="1">
      <c r="B873" s="7"/>
    </row>
    <row r="874" spans="2:2" ht="15.75" customHeight="1">
      <c r="B874" s="7"/>
    </row>
    <row r="875" spans="2:2" ht="15.75" customHeight="1">
      <c r="B875" s="7"/>
    </row>
    <row r="876" spans="2:2" ht="15.75" customHeight="1">
      <c r="B876" s="7"/>
    </row>
    <row r="877" spans="2:2" ht="15.75" customHeight="1">
      <c r="B877" s="7"/>
    </row>
    <row r="878" spans="2:2" ht="15.75" customHeight="1">
      <c r="B878" s="7"/>
    </row>
    <row r="879" spans="2:2" ht="15.75" customHeight="1">
      <c r="B879" s="7"/>
    </row>
    <row r="880" spans="2:2" ht="15.75" customHeight="1">
      <c r="B880" s="7"/>
    </row>
    <row r="881" spans="2:2" ht="15.75" customHeight="1">
      <c r="B881" s="7"/>
    </row>
    <row r="882" spans="2:2" ht="15.75" customHeight="1">
      <c r="B882" s="7"/>
    </row>
    <row r="883" spans="2:2" ht="15.75" customHeight="1">
      <c r="B883" s="7"/>
    </row>
    <row r="884" spans="2:2" ht="15.75" customHeight="1">
      <c r="B884" s="7"/>
    </row>
    <row r="885" spans="2:2" ht="15.75" customHeight="1">
      <c r="B885" s="7"/>
    </row>
    <row r="886" spans="2:2" ht="15.75" customHeight="1">
      <c r="B886" s="7"/>
    </row>
    <row r="887" spans="2:2" ht="15.75" customHeight="1">
      <c r="B887" s="7"/>
    </row>
    <row r="888" spans="2:2" ht="15.75" customHeight="1">
      <c r="B888" s="7"/>
    </row>
    <row r="889" spans="2:2" ht="15.75" customHeight="1">
      <c r="B889" s="7"/>
    </row>
    <row r="890" spans="2:2" ht="15.75" customHeight="1">
      <c r="B890" s="7"/>
    </row>
    <row r="891" spans="2:2" ht="15.75" customHeight="1">
      <c r="B891" s="7"/>
    </row>
    <row r="892" spans="2:2" ht="15.75" customHeight="1">
      <c r="B892" s="7"/>
    </row>
    <row r="893" spans="2:2" ht="15.75" customHeight="1">
      <c r="B893" s="7"/>
    </row>
    <row r="894" spans="2:2" ht="15.75" customHeight="1">
      <c r="B894" s="7"/>
    </row>
    <row r="895" spans="2:2" ht="15.75" customHeight="1">
      <c r="B895" s="7"/>
    </row>
    <row r="896" spans="2:2" ht="15.75" customHeight="1">
      <c r="B896" s="7"/>
    </row>
    <row r="897" spans="2:2" ht="15.75" customHeight="1">
      <c r="B897" s="7"/>
    </row>
    <row r="898" spans="2:2" ht="15.75" customHeight="1">
      <c r="B898" s="7"/>
    </row>
    <row r="899" spans="2:2" ht="15.75" customHeight="1">
      <c r="B899" s="7"/>
    </row>
    <row r="900" spans="2:2" ht="15.75" customHeight="1">
      <c r="B900" s="7"/>
    </row>
    <row r="901" spans="2:2" ht="15.75" customHeight="1">
      <c r="B901" s="7"/>
    </row>
    <row r="902" spans="2:2" ht="15.75" customHeight="1">
      <c r="B902" s="7"/>
    </row>
    <row r="903" spans="2:2" ht="15.75" customHeight="1">
      <c r="B903" s="7"/>
    </row>
    <row r="904" spans="2:2" ht="15.75" customHeight="1">
      <c r="B904" s="7"/>
    </row>
    <row r="905" spans="2:2" ht="15.75" customHeight="1">
      <c r="B905" s="7"/>
    </row>
    <row r="906" spans="2:2" ht="15.75" customHeight="1">
      <c r="B906" s="7"/>
    </row>
    <row r="907" spans="2:2" ht="15.75" customHeight="1">
      <c r="B907" s="7"/>
    </row>
    <row r="908" spans="2:2" ht="15.75" customHeight="1">
      <c r="B908" s="7"/>
    </row>
    <row r="909" spans="2:2" ht="15.75" customHeight="1">
      <c r="B909" s="7"/>
    </row>
    <row r="910" spans="2:2" ht="15.75" customHeight="1">
      <c r="B910" s="7"/>
    </row>
    <row r="911" spans="2:2" ht="15.75" customHeight="1">
      <c r="B911" s="7"/>
    </row>
    <row r="912" spans="2:2" ht="15.75" customHeight="1">
      <c r="B912" s="7"/>
    </row>
    <row r="913" spans="2:2" ht="15.75" customHeight="1">
      <c r="B913" s="7"/>
    </row>
    <row r="914" spans="2:2" ht="15.75" customHeight="1">
      <c r="B914" s="7"/>
    </row>
    <row r="915" spans="2:2" ht="15.75" customHeight="1">
      <c r="B915" s="7"/>
    </row>
    <row r="916" spans="2:2" ht="15.75" customHeight="1">
      <c r="B916" s="7"/>
    </row>
    <row r="917" spans="2:2" ht="15.75" customHeight="1">
      <c r="B917" s="7"/>
    </row>
    <row r="918" spans="2:2" ht="15.75" customHeight="1">
      <c r="B918" s="7"/>
    </row>
    <row r="919" spans="2:2" ht="15.75" customHeight="1">
      <c r="B919" s="7"/>
    </row>
    <row r="920" spans="2:2" ht="15.75" customHeight="1">
      <c r="B920" s="7"/>
    </row>
    <row r="921" spans="2:2" ht="15.75" customHeight="1">
      <c r="B921" s="7"/>
    </row>
    <row r="922" spans="2:2" ht="15.75" customHeight="1">
      <c r="B922" s="7"/>
    </row>
    <row r="923" spans="2:2" ht="15.75" customHeight="1">
      <c r="B923" s="7"/>
    </row>
    <row r="924" spans="2:2" ht="15.75" customHeight="1">
      <c r="B924" s="7"/>
    </row>
    <row r="925" spans="2:2" ht="15.75" customHeight="1">
      <c r="B925" s="7"/>
    </row>
    <row r="926" spans="2:2" ht="15.75" customHeight="1">
      <c r="B926" s="7"/>
    </row>
    <row r="927" spans="2:2" ht="15.75" customHeight="1">
      <c r="B927" s="7"/>
    </row>
    <row r="928" spans="2:2" ht="15.75" customHeight="1">
      <c r="B928" s="7"/>
    </row>
    <row r="929" spans="2:2" ht="15.75" customHeight="1">
      <c r="B929" s="7"/>
    </row>
    <row r="930" spans="2:2" ht="15.75" customHeight="1">
      <c r="B930" s="7"/>
    </row>
    <row r="931" spans="2:2" ht="15.75" customHeight="1">
      <c r="B931" s="7"/>
    </row>
    <row r="932" spans="2:2" ht="15.75" customHeight="1">
      <c r="B932" s="7"/>
    </row>
    <row r="933" spans="2:2" ht="15.75" customHeight="1">
      <c r="B933" s="7"/>
    </row>
    <row r="934" spans="2:2" ht="15.75" customHeight="1">
      <c r="B934" s="7"/>
    </row>
    <row r="935" spans="2:2" ht="15.75" customHeight="1">
      <c r="B935" s="7"/>
    </row>
    <row r="936" spans="2:2" ht="15.75" customHeight="1">
      <c r="B936" s="7"/>
    </row>
    <row r="937" spans="2:2" ht="15.75" customHeight="1">
      <c r="B937" s="7"/>
    </row>
    <row r="938" spans="2:2" ht="15.75" customHeight="1">
      <c r="B938" s="7"/>
    </row>
    <row r="939" spans="2:2" ht="15.75" customHeight="1">
      <c r="B939" s="7"/>
    </row>
    <row r="940" spans="2:2" ht="15.75" customHeight="1">
      <c r="B940" s="7"/>
    </row>
    <row r="941" spans="2:2" ht="15.75" customHeight="1">
      <c r="B941" s="7"/>
    </row>
    <row r="942" spans="2:2" ht="15.75" customHeight="1">
      <c r="B942" s="7"/>
    </row>
    <row r="943" spans="2:2" ht="15.75" customHeight="1">
      <c r="B943" s="7"/>
    </row>
    <row r="944" spans="2:2" ht="15.75" customHeight="1">
      <c r="B944" s="7"/>
    </row>
    <row r="945" spans="2:2" ht="15.75" customHeight="1">
      <c r="B945" s="7"/>
    </row>
    <row r="946" spans="2:2" ht="15.75" customHeight="1">
      <c r="B946" s="7"/>
    </row>
    <row r="947" spans="2:2" ht="15.75" customHeight="1">
      <c r="B947" s="7"/>
    </row>
    <row r="948" spans="2:2" ht="15.75" customHeight="1">
      <c r="B948" s="7"/>
    </row>
    <row r="949" spans="2:2" ht="15.75" customHeight="1">
      <c r="B949" s="7"/>
    </row>
    <row r="950" spans="2:2" ht="15.75" customHeight="1">
      <c r="B950" s="7"/>
    </row>
    <row r="951" spans="2:2" ht="15.75" customHeight="1">
      <c r="B951" s="7"/>
    </row>
    <row r="952" spans="2:2" ht="15.75" customHeight="1">
      <c r="B952" s="7"/>
    </row>
    <row r="953" spans="2:2" ht="15.75" customHeight="1">
      <c r="B953" s="7"/>
    </row>
    <row r="954" spans="2:2" ht="15.75" customHeight="1">
      <c r="B954" s="7"/>
    </row>
    <row r="955" spans="2:2" ht="15.75" customHeight="1">
      <c r="B955" s="7"/>
    </row>
    <row r="956" spans="2:2" ht="15.75" customHeight="1">
      <c r="B956" s="7"/>
    </row>
    <row r="957" spans="2:2" ht="15.75" customHeight="1">
      <c r="B957" s="7"/>
    </row>
    <row r="958" spans="2:2" ht="15.75" customHeight="1">
      <c r="B958" s="7"/>
    </row>
    <row r="959" spans="2:2" ht="15.75" customHeight="1">
      <c r="B959" s="7"/>
    </row>
    <row r="960" spans="2:2" ht="15.75" customHeight="1">
      <c r="B960" s="7"/>
    </row>
    <row r="961" spans="2:2" ht="15.75" customHeight="1">
      <c r="B961" s="7"/>
    </row>
    <row r="962" spans="2:2" ht="15.75" customHeight="1">
      <c r="B962" s="7"/>
    </row>
    <row r="963" spans="2:2" ht="15.75" customHeight="1">
      <c r="B963" s="7"/>
    </row>
    <row r="964" spans="2:2" ht="15.75" customHeight="1">
      <c r="B964" s="7"/>
    </row>
    <row r="965" spans="2:2" ht="15.75" customHeight="1">
      <c r="B965" s="7"/>
    </row>
    <row r="966" spans="2:2" ht="15.75" customHeight="1">
      <c r="B966" s="7"/>
    </row>
    <row r="967" spans="2:2" ht="15.75" customHeight="1">
      <c r="B967" s="7"/>
    </row>
    <row r="968" spans="2:2" ht="15.75" customHeight="1">
      <c r="B968" s="7"/>
    </row>
    <row r="969" spans="2:2" ht="15.75" customHeight="1">
      <c r="B969" s="7"/>
    </row>
    <row r="970" spans="2:2" ht="15.75" customHeight="1">
      <c r="B970" s="7"/>
    </row>
    <row r="971" spans="2:2" ht="15.75" customHeight="1">
      <c r="B971" s="7"/>
    </row>
    <row r="972" spans="2:2" ht="15.75" customHeight="1">
      <c r="B972" s="7"/>
    </row>
    <row r="973" spans="2:2" ht="15.75" customHeight="1">
      <c r="B973" s="7"/>
    </row>
    <row r="974" spans="2:2" ht="15.75" customHeight="1">
      <c r="B974" s="7"/>
    </row>
    <row r="975" spans="2:2" ht="15.75" customHeight="1">
      <c r="B975" s="7"/>
    </row>
    <row r="976" spans="2:2" ht="15.75" customHeight="1">
      <c r="B976" s="7"/>
    </row>
    <row r="977" spans="2:2" ht="15.75" customHeight="1">
      <c r="B977" s="7"/>
    </row>
    <row r="978" spans="2:2" ht="15.75" customHeight="1">
      <c r="B978" s="7"/>
    </row>
    <row r="979" spans="2:2" ht="15.75" customHeight="1">
      <c r="B979" s="7"/>
    </row>
    <row r="980" spans="2:2" ht="15.75" customHeight="1">
      <c r="B980" s="7"/>
    </row>
    <row r="981" spans="2:2" ht="15.75" customHeight="1">
      <c r="B981" s="7"/>
    </row>
    <row r="982" spans="2:2" ht="15.75" customHeight="1">
      <c r="B982" s="7"/>
    </row>
    <row r="983" spans="2:2" ht="15.75" customHeight="1">
      <c r="B983" s="7"/>
    </row>
    <row r="984" spans="2:2" ht="15.75" customHeight="1">
      <c r="B984" s="7"/>
    </row>
    <row r="985" spans="2:2" ht="15.75" customHeight="1">
      <c r="B985" s="7"/>
    </row>
    <row r="986" spans="2:2" ht="15.75" customHeight="1">
      <c r="B986" s="7"/>
    </row>
    <row r="987" spans="2:2" ht="15.75" customHeight="1">
      <c r="B987" s="7"/>
    </row>
    <row r="988" spans="2:2" ht="15.75" customHeight="1">
      <c r="B988" s="7"/>
    </row>
    <row r="989" spans="2:2" ht="15.75" customHeight="1">
      <c r="B989" s="7"/>
    </row>
    <row r="990" spans="2:2" ht="15.75" customHeight="1">
      <c r="B990" s="7"/>
    </row>
    <row r="991" spans="2:2" ht="15.75" customHeight="1">
      <c r="B991" s="7"/>
    </row>
    <row r="992" spans="2:2" ht="15.75" customHeight="1">
      <c r="B992" s="7"/>
    </row>
    <row r="993" spans="2:2" ht="15.75" customHeight="1">
      <c r="B993" s="7"/>
    </row>
    <row r="994" spans="2:2" ht="15.75" customHeight="1">
      <c r="B994" s="7"/>
    </row>
    <row r="995" spans="2:2" ht="15.75" customHeight="1">
      <c r="B995" s="7"/>
    </row>
    <row r="996" spans="2:2" ht="15.75" customHeight="1">
      <c r="B996" s="7"/>
    </row>
    <row r="997" spans="2:2" ht="15.75" customHeight="1">
      <c r="B997" s="7"/>
    </row>
    <row r="998" spans="2:2" ht="15.75" customHeight="1">
      <c r="B998" s="7"/>
    </row>
    <row r="999" spans="2:2" ht="15.75" customHeight="1">
      <c r="B999" s="7"/>
    </row>
    <row r="1000" spans="2:2" ht="15.75" customHeight="1">
      <c r="B1000" s="7"/>
    </row>
    <row r="1001" spans="2:2" ht="15.75" customHeight="1">
      <c r="B1001" s="7"/>
    </row>
    <row r="1002" spans="2:2" ht="15.75" customHeight="1">
      <c r="B1002" s="7"/>
    </row>
  </sheetData>
  <mergeCells count="25">
    <mergeCell ref="D29:E29"/>
    <mergeCell ref="D21:E21"/>
    <mergeCell ref="D22:E22"/>
    <mergeCell ref="D23:E23"/>
    <mergeCell ref="D24:E24"/>
    <mergeCell ref="D25:E25"/>
    <mergeCell ref="D26:E26"/>
    <mergeCell ref="D27:E27"/>
    <mergeCell ref="D17:E17"/>
    <mergeCell ref="D18:E18"/>
    <mergeCell ref="D19:E19"/>
    <mergeCell ref="D20:E20"/>
    <mergeCell ref="D28:E28"/>
    <mergeCell ref="D10:E10"/>
    <mergeCell ref="D12:E12"/>
    <mergeCell ref="D13:E13"/>
    <mergeCell ref="D15:E15"/>
    <mergeCell ref="D16:E16"/>
    <mergeCell ref="D14:E14"/>
    <mergeCell ref="D11:E11"/>
    <mergeCell ref="B2:B5"/>
    <mergeCell ref="C2:C5"/>
    <mergeCell ref="D7:E7"/>
    <mergeCell ref="D8:E8"/>
    <mergeCell ref="D9:E9"/>
  </mergeCells>
  <pageMargins left="0.7" right="0.7" top="0.75" bottom="0.75" header="0" footer="0"/>
  <pageSetup orientation="portrait"/>
  <headerFooter>
    <oddFooter>&amp;C_x000D_&amp;1#&amp;"Calibri"&amp;6&amp;K000000 ADRES - Información Pública Externa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Z1000"/>
  <sheetViews>
    <sheetView showGridLines="0" workbookViewId="0">
      <pane ySplit="7" topLeftCell="A8" activePane="bottomLeft" state="frozen"/>
      <selection pane="bottomLeft" activeCell="B8" sqref="B8:B15"/>
    </sheetView>
  </sheetViews>
  <sheetFormatPr baseColWidth="10" defaultColWidth="12.625" defaultRowHeight="15" customHeight="1"/>
  <cols>
    <col min="1" max="1" width="3" customWidth="1"/>
    <col min="2" max="2" width="11.75" customWidth="1"/>
    <col min="3" max="3" width="25.75" customWidth="1"/>
    <col min="4" max="4" width="17" customWidth="1"/>
    <col min="5" max="5" width="22" customWidth="1"/>
    <col min="6" max="6" width="22.75" customWidth="1"/>
    <col min="7" max="7" width="19.625" customWidth="1"/>
    <col min="8" max="8" width="31.5" customWidth="1"/>
    <col min="9" max="10" width="31.25" customWidth="1"/>
    <col min="11" max="26" width="10" customWidth="1"/>
  </cols>
  <sheetData>
    <row r="1" spans="1:26">
      <c r="A1" s="16"/>
      <c r="B1" s="16"/>
      <c r="C1" s="16"/>
      <c r="D1" s="16"/>
      <c r="E1" s="16"/>
      <c r="F1" s="16"/>
      <c r="G1" s="16"/>
      <c r="H1" s="16"/>
      <c r="I1" s="16"/>
      <c r="J1" s="16"/>
      <c r="K1" s="16"/>
      <c r="L1" s="16"/>
      <c r="M1" s="16"/>
      <c r="N1" s="16"/>
      <c r="O1" s="16"/>
      <c r="P1" s="16"/>
      <c r="Q1" s="16"/>
      <c r="R1" s="16"/>
      <c r="S1" s="16"/>
      <c r="T1" s="16"/>
      <c r="U1" s="16"/>
      <c r="V1" s="16"/>
      <c r="W1" s="16"/>
      <c r="X1" s="16"/>
      <c r="Y1" s="16"/>
      <c r="Z1" s="16"/>
    </row>
    <row r="2" spans="1:26" ht="22.5" customHeight="1">
      <c r="A2" s="16"/>
      <c r="B2" s="275"/>
      <c r="C2" s="276"/>
      <c r="D2" s="281" t="s">
        <v>1092</v>
      </c>
      <c r="E2" s="282"/>
      <c r="F2" s="282"/>
      <c r="G2" s="282"/>
      <c r="H2" s="276"/>
      <c r="I2" s="2" t="s">
        <v>1</v>
      </c>
      <c r="J2" s="3" t="s">
        <v>2</v>
      </c>
      <c r="K2" s="16"/>
      <c r="L2" s="16"/>
      <c r="M2" s="16"/>
      <c r="N2" s="16"/>
      <c r="O2" s="16"/>
      <c r="P2" s="16"/>
      <c r="Q2" s="16"/>
      <c r="R2" s="16"/>
      <c r="S2" s="16"/>
      <c r="T2" s="16"/>
      <c r="U2" s="16"/>
      <c r="V2" s="16"/>
      <c r="W2" s="16"/>
      <c r="X2" s="16"/>
      <c r="Y2" s="16"/>
      <c r="Z2" s="16"/>
    </row>
    <row r="3" spans="1:26" ht="22.5" customHeight="1">
      <c r="A3" s="16"/>
      <c r="B3" s="277"/>
      <c r="C3" s="278"/>
      <c r="D3" s="277"/>
      <c r="E3" s="283"/>
      <c r="F3" s="283"/>
      <c r="G3" s="283"/>
      <c r="H3" s="278"/>
      <c r="I3" s="2" t="s">
        <v>3</v>
      </c>
      <c r="J3" s="3">
        <v>3</v>
      </c>
      <c r="K3" s="16"/>
      <c r="L3" s="16"/>
      <c r="M3" s="16"/>
      <c r="N3" s="16"/>
      <c r="O3" s="16"/>
      <c r="P3" s="16"/>
      <c r="Q3" s="16"/>
      <c r="R3" s="16"/>
      <c r="S3" s="16"/>
      <c r="T3" s="16"/>
      <c r="U3" s="16"/>
      <c r="V3" s="16"/>
      <c r="W3" s="16"/>
      <c r="X3" s="16"/>
      <c r="Y3" s="16"/>
      <c r="Z3" s="16"/>
    </row>
    <row r="4" spans="1:26" ht="22.5" customHeight="1">
      <c r="A4" s="16"/>
      <c r="B4" s="277"/>
      <c r="C4" s="278"/>
      <c r="D4" s="277"/>
      <c r="E4" s="283"/>
      <c r="F4" s="283"/>
      <c r="G4" s="283"/>
      <c r="H4" s="278"/>
      <c r="I4" s="2" t="s">
        <v>4</v>
      </c>
      <c r="J4" s="4">
        <v>43829</v>
      </c>
      <c r="K4" s="16"/>
      <c r="L4" s="16"/>
      <c r="M4" s="16"/>
      <c r="N4" s="16"/>
      <c r="O4" s="16"/>
      <c r="P4" s="16"/>
      <c r="Q4" s="16"/>
      <c r="R4" s="16"/>
      <c r="S4" s="16"/>
      <c r="T4" s="16"/>
      <c r="U4" s="16"/>
      <c r="V4" s="16"/>
      <c r="W4" s="16"/>
      <c r="X4" s="16"/>
      <c r="Y4" s="16"/>
      <c r="Z4" s="16"/>
    </row>
    <row r="5" spans="1:26" ht="22.5" customHeight="1">
      <c r="A5" s="16"/>
      <c r="B5" s="279"/>
      <c r="C5" s="280"/>
      <c r="D5" s="279"/>
      <c r="E5" s="284"/>
      <c r="F5" s="284"/>
      <c r="G5" s="284"/>
      <c r="H5" s="280"/>
      <c r="I5" s="2" t="s">
        <v>5</v>
      </c>
      <c r="J5" s="3" t="s">
        <v>6</v>
      </c>
      <c r="K5" s="16"/>
      <c r="L5" s="16"/>
      <c r="M5" s="16"/>
      <c r="N5" s="16"/>
      <c r="O5" s="16"/>
      <c r="P5" s="16"/>
      <c r="Q5" s="16"/>
      <c r="R5" s="16"/>
      <c r="S5" s="16"/>
      <c r="T5" s="16"/>
      <c r="U5" s="16"/>
      <c r="V5" s="16"/>
      <c r="W5" s="16"/>
      <c r="X5" s="16"/>
      <c r="Y5" s="16"/>
      <c r="Z5" s="16"/>
    </row>
    <row r="6" spans="1:26">
      <c r="A6" s="16"/>
      <c r="B6" s="16"/>
      <c r="C6" s="16"/>
      <c r="D6" s="16"/>
      <c r="E6" s="16"/>
      <c r="F6" s="16"/>
      <c r="G6" s="16"/>
      <c r="H6" s="16"/>
      <c r="I6" s="16"/>
      <c r="J6" s="16"/>
      <c r="K6" s="16"/>
      <c r="L6" s="16"/>
      <c r="M6" s="16"/>
      <c r="N6" s="16"/>
      <c r="O6" s="16"/>
      <c r="P6" s="16"/>
      <c r="Q6" s="16"/>
      <c r="R6" s="16"/>
      <c r="S6" s="16"/>
      <c r="T6" s="16"/>
      <c r="U6" s="16"/>
      <c r="V6" s="16"/>
      <c r="W6" s="16"/>
      <c r="X6" s="16"/>
      <c r="Y6" s="16"/>
      <c r="Z6" s="16"/>
    </row>
    <row r="7" spans="1:26" ht="31.5">
      <c r="A7" s="16"/>
      <c r="B7" s="23" t="s">
        <v>7</v>
      </c>
      <c r="C7" s="23" t="s">
        <v>8</v>
      </c>
      <c r="D7" s="23" t="s">
        <v>1093</v>
      </c>
      <c r="E7" s="23" t="s">
        <v>1094</v>
      </c>
      <c r="F7" s="23" t="s">
        <v>1095</v>
      </c>
      <c r="G7" s="23" t="s">
        <v>1096</v>
      </c>
      <c r="H7" s="23" t="s">
        <v>1097</v>
      </c>
      <c r="I7" s="285" t="s">
        <v>1098</v>
      </c>
      <c r="J7" s="272"/>
      <c r="K7" s="16"/>
      <c r="L7" s="16"/>
      <c r="M7" s="16"/>
      <c r="N7" s="16"/>
      <c r="O7" s="16"/>
      <c r="P7" s="16"/>
      <c r="Q7" s="16"/>
      <c r="R7" s="16"/>
      <c r="S7" s="16"/>
      <c r="T7" s="16"/>
      <c r="U7" s="16"/>
      <c r="V7" s="16"/>
      <c r="W7" s="16"/>
      <c r="X7" s="16"/>
      <c r="Y7" s="16"/>
      <c r="Z7" s="16"/>
    </row>
    <row r="8" spans="1:26" ht="182.25" customHeight="1">
      <c r="A8" s="16"/>
      <c r="B8" s="274" t="s">
        <v>46</v>
      </c>
      <c r="C8" s="273" t="s">
        <v>1099</v>
      </c>
      <c r="D8" s="273" t="s">
        <v>1100</v>
      </c>
      <c r="E8" s="273" t="s">
        <v>1101</v>
      </c>
      <c r="F8" s="5" t="s">
        <v>1102</v>
      </c>
      <c r="G8" s="5"/>
      <c r="H8" s="5" t="s">
        <v>1103</v>
      </c>
      <c r="I8" s="271" t="s">
        <v>1104</v>
      </c>
      <c r="J8" s="272"/>
      <c r="K8" s="16"/>
      <c r="L8" s="16"/>
      <c r="M8" s="16"/>
      <c r="N8" s="16"/>
      <c r="O8" s="16"/>
      <c r="P8" s="16"/>
      <c r="Q8" s="16"/>
      <c r="R8" s="16"/>
      <c r="S8" s="16"/>
      <c r="T8" s="16"/>
      <c r="U8" s="16"/>
      <c r="V8" s="16"/>
      <c r="W8" s="16"/>
      <c r="X8" s="16"/>
      <c r="Y8" s="16"/>
      <c r="Z8" s="16"/>
    </row>
    <row r="9" spans="1:26" ht="109.5" customHeight="1">
      <c r="A9" s="16"/>
      <c r="B9" s="259"/>
      <c r="C9" s="259"/>
      <c r="D9" s="259"/>
      <c r="E9" s="259"/>
      <c r="F9" s="5" t="s">
        <v>1105</v>
      </c>
      <c r="G9" s="5"/>
      <c r="H9" s="5" t="s">
        <v>1106</v>
      </c>
      <c r="I9" s="271" t="s">
        <v>1107</v>
      </c>
      <c r="J9" s="272"/>
      <c r="K9" s="16"/>
      <c r="L9" s="16"/>
      <c r="M9" s="16"/>
      <c r="N9" s="16"/>
      <c r="O9" s="16"/>
      <c r="P9" s="16"/>
      <c r="Q9" s="16"/>
      <c r="R9" s="16"/>
      <c r="S9" s="16"/>
      <c r="T9" s="16"/>
      <c r="U9" s="16"/>
      <c r="V9" s="16"/>
      <c r="W9" s="16"/>
      <c r="X9" s="16"/>
      <c r="Y9" s="16"/>
      <c r="Z9" s="16"/>
    </row>
    <row r="10" spans="1:26" ht="117.75" customHeight="1">
      <c r="A10" s="16"/>
      <c r="B10" s="259"/>
      <c r="C10" s="260"/>
      <c r="D10" s="260"/>
      <c r="E10" s="260"/>
      <c r="F10" s="5" t="s">
        <v>1108</v>
      </c>
      <c r="G10" s="5"/>
      <c r="H10" s="5" t="s">
        <v>1109</v>
      </c>
      <c r="I10" s="271" t="s">
        <v>1110</v>
      </c>
      <c r="J10" s="272"/>
      <c r="K10" s="16"/>
      <c r="L10" s="16"/>
      <c r="M10" s="16"/>
      <c r="N10" s="16"/>
      <c r="O10" s="16"/>
      <c r="P10" s="16"/>
      <c r="Q10" s="16"/>
      <c r="R10" s="16"/>
      <c r="S10" s="16"/>
      <c r="T10" s="16"/>
      <c r="U10" s="16"/>
      <c r="V10" s="16"/>
      <c r="W10" s="16"/>
      <c r="X10" s="16"/>
      <c r="Y10" s="16"/>
      <c r="Z10" s="16"/>
    </row>
    <row r="11" spans="1:26" ht="255">
      <c r="A11" s="16"/>
      <c r="B11" s="259"/>
      <c r="C11" s="5" t="s">
        <v>1111</v>
      </c>
      <c r="D11" s="5" t="s">
        <v>1112</v>
      </c>
      <c r="E11" s="5" t="s">
        <v>1113</v>
      </c>
      <c r="F11" s="5" t="s">
        <v>1114</v>
      </c>
      <c r="G11" s="5"/>
      <c r="H11" s="6" t="s">
        <v>1115</v>
      </c>
      <c r="I11" s="271" t="s">
        <v>1116</v>
      </c>
      <c r="J11" s="272"/>
      <c r="K11" s="16"/>
      <c r="L11" s="16"/>
      <c r="M11" s="16"/>
      <c r="N11" s="16"/>
      <c r="O11" s="16"/>
      <c r="P11" s="16"/>
      <c r="Q11" s="16"/>
      <c r="R11" s="16"/>
      <c r="S11" s="16"/>
      <c r="T11" s="16"/>
      <c r="U11" s="16"/>
      <c r="V11" s="16"/>
      <c r="W11" s="16"/>
      <c r="X11" s="16"/>
      <c r="Y11" s="16"/>
      <c r="Z11" s="16"/>
    </row>
    <row r="12" spans="1:26" ht="253.5" customHeight="1">
      <c r="A12" s="16"/>
      <c r="B12" s="259"/>
      <c r="C12" s="273" t="s">
        <v>1117</v>
      </c>
      <c r="D12" s="273" t="s">
        <v>1118</v>
      </c>
      <c r="E12" s="273" t="s">
        <v>1119</v>
      </c>
      <c r="F12" s="5" t="s">
        <v>1120</v>
      </c>
      <c r="G12" s="5"/>
      <c r="H12" s="6" t="s">
        <v>1121</v>
      </c>
      <c r="I12" s="271" t="s">
        <v>1122</v>
      </c>
      <c r="J12" s="272"/>
      <c r="K12" s="16"/>
      <c r="L12" s="16"/>
      <c r="M12" s="16"/>
      <c r="N12" s="16"/>
      <c r="O12" s="16"/>
      <c r="P12" s="16"/>
      <c r="Q12" s="16"/>
      <c r="R12" s="16"/>
      <c r="S12" s="16"/>
      <c r="T12" s="16"/>
      <c r="U12" s="16"/>
      <c r="V12" s="16"/>
      <c r="W12" s="16"/>
      <c r="X12" s="16"/>
      <c r="Y12" s="16"/>
      <c r="Z12" s="16"/>
    </row>
    <row r="13" spans="1:26" ht="121.5" customHeight="1">
      <c r="A13" s="16"/>
      <c r="B13" s="259"/>
      <c r="C13" s="259"/>
      <c r="D13" s="259"/>
      <c r="E13" s="259"/>
      <c r="F13" s="5" t="s">
        <v>1123</v>
      </c>
      <c r="G13" s="5"/>
      <c r="H13" s="6" t="s">
        <v>1124</v>
      </c>
      <c r="I13" s="271" t="s">
        <v>1125</v>
      </c>
      <c r="J13" s="272"/>
      <c r="K13" s="16"/>
      <c r="L13" s="16"/>
      <c r="M13" s="16"/>
      <c r="N13" s="16"/>
      <c r="O13" s="16"/>
      <c r="P13" s="16"/>
      <c r="Q13" s="16"/>
      <c r="R13" s="16"/>
      <c r="S13" s="16"/>
      <c r="T13" s="16"/>
      <c r="U13" s="16"/>
      <c r="V13" s="16"/>
      <c r="W13" s="16"/>
      <c r="X13" s="16"/>
      <c r="Y13" s="16"/>
      <c r="Z13" s="16"/>
    </row>
    <row r="14" spans="1:26" ht="105">
      <c r="A14" s="16"/>
      <c r="B14" s="259"/>
      <c r="C14" s="259"/>
      <c r="D14" s="259"/>
      <c r="E14" s="259"/>
      <c r="F14" s="5" t="s">
        <v>1126</v>
      </c>
      <c r="G14" s="5"/>
      <c r="H14" s="6" t="s">
        <v>1127</v>
      </c>
      <c r="I14" s="271" t="s">
        <v>1128</v>
      </c>
      <c r="J14" s="272"/>
      <c r="K14" s="16"/>
      <c r="L14" s="16"/>
      <c r="M14" s="16"/>
      <c r="N14" s="16"/>
      <c r="O14" s="16"/>
      <c r="P14" s="16"/>
      <c r="Q14" s="16"/>
      <c r="R14" s="16"/>
      <c r="S14" s="16"/>
      <c r="T14" s="16"/>
      <c r="U14" s="16"/>
      <c r="V14" s="16"/>
      <c r="W14" s="16"/>
      <c r="X14" s="16"/>
      <c r="Y14" s="16"/>
      <c r="Z14" s="16"/>
    </row>
    <row r="15" spans="1:26" ht="169.5" customHeight="1">
      <c r="A15" s="16"/>
      <c r="B15" s="260"/>
      <c r="C15" s="260"/>
      <c r="D15" s="260"/>
      <c r="E15" s="260"/>
      <c r="F15" s="5" t="s">
        <v>1129</v>
      </c>
      <c r="G15" s="5"/>
      <c r="H15" s="6" t="s">
        <v>1130</v>
      </c>
      <c r="I15" s="271" t="s">
        <v>1131</v>
      </c>
      <c r="J15" s="272"/>
      <c r="K15" s="16"/>
      <c r="L15" s="16"/>
      <c r="M15" s="16"/>
      <c r="N15" s="16"/>
      <c r="O15" s="16"/>
      <c r="P15" s="16"/>
      <c r="Q15" s="16"/>
      <c r="R15" s="16"/>
      <c r="S15" s="16"/>
      <c r="T15" s="16"/>
      <c r="U15" s="16"/>
      <c r="V15" s="16"/>
      <c r="W15" s="16"/>
      <c r="X15" s="16"/>
      <c r="Y15" s="16"/>
      <c r="Z15" s="16"/>
    </row>
    <row r="16" spans="1:26" ht="111.75" customHeight="1">
      <c r="A16" s="16"/>
      <c r="B16" s="274" t="s">
        <v>310</v>
      </c>
      <c r="C16" s="273" t="s">
        <v>1132</v>
      </c>
      <c r="D16" s="273" t="s">
        <v>1133</v>
      </c>
      <c r="E16" s="273"/>
      <c r="F16" s="5" t="s">
        <v>1134</v>
      </c>
      <c r="G16" s="5"/>
      <c r="H16" s="6" t="s">
        <v>1135</v>
      </c>
      <c r="I16" s="271" t="s">
        <v>1136</v>
      </c>
      <c r="J16" s="272"/>
      <c r="K16" s="16"/>
      <c r="L16" s="16"/>
      <c r="M16" s="16"/>
      <c r="N16" s="16"/>
      <c r="O16" s="16"/>
      <c r="P16" s="16"/>
      <c r="Q16" s="16"/>
      <c r="R16" s="16"/>
      <c r="S16" s="16"/>
      <c r="T16" s="16"/>
      <c r="U16" s="16"/>
      <c r="V16" s="16"/>
      <c r="W16" s="16"/>
      <c r="X16" s="16"/>
      <c r="Y16" s="16"/>
      <c r="Z16" s="16"/>
    </row>
    <row r="17" spans="1:26" ht="60">
      <c r="A17" s="16"/>
      <c r="B17" s="259"/>
      <c r="C17" s="259"/>
      <c r="D17" s="259"/>
      <c r="E17" s="259"/>
      <c r="F17" s="5" t="s">
        <v>1137</v>
      </c>
      <c r="G17" s="5"/>
      <c r="H17" s="5" t="s">
        <v>1138</v>
      </c>
      <c r="I17" s="271"/>
      <c r="J17" s="272"/>
      <c r="K17" s="16"/>
      <c r="L17" s="16"/>
      <c r="M17" s="16"/>
      <c r="N17" s="16"/>
      <c r="O17" s="16"/>
      <c r="P17" s="16"/>
      <c r="Q17" s="16"/>
      <c r="R17" s="16"/>
      <c r="S17" s="16"/>
      <c r="T17" s="16"/>
      <c r="U17" s="16"/>
      <c r="V17" s="16"/>
      <c r="W17" s="16"/>
      <c r="X17" s="16"/>
      <c r="Y17" s="16"/>
      <c r="Z17" s="16"/>
    </row>
    <row r="18" spans="1:26" ht="96.75" customHeight="1">
      <c r="A18" s="16"/>
      <c r="B18" s="259"/>
      <c r="C18" s="260"/>
      <c r="D18" s="260"/>
      <c r="E18" s="260"/>
      <c r="F18" s="5" t="s">
        <v>1139</v>
      </c>
      <c r="G18" s="5"/>
      <c r="H18" s="5"/>
      <c r="I18" s="271" t="s">
        <v>1140</v>
      </c>
      <c r="J18" s="272"/>
      <c r="K18" s="16"/>
      <c r="L18" s="16"/>
      <c r="M18" s="16"/>
      <c r="N18" s="16"/>
      <c r="O18" s="16"/>
      <c r="P18" s="16"/>
      <c r="Q18" s="16"/>
      <c r="R18" s="16"/>
      <c r="S18" s="16"/>
      <c r="T18" s="16"/>
      <c r="U18" s="16"/>
      <c r="V18" s="16"/>
      <c r="W18" s="16"/>
      <c r="X18" s="16"/>
      <c r="Y18" s="16"/>
      <c r="Z18" s="16"/>
    </row>
    <row r="19" spans="1:26" ht="112.5" customHeight="1">
      <c r="A19" s="16"/>
      <c r="B19" s="259"/>
      <c r="C19" s="5" t="s">
        <v>1141</v>
      </c>
      <c r="D19" s="5" t="s">
        <v>1142</v>
      </c>
      <c r="E19" s="5"/>
      <c r="F19" s="5" t="s">
        <v>1143</v>
      </c>
      <c r="G19" s="5"/>
      <c r="H19" s="6" t="s">
        <v>1144</v>
      </c>
      <c r="I19" s="286" t="s">
        <v>1145</v>
      </c>
      <c r="J19" s="272"/>
      <c r="K19" s="16"/>
      <c r="L19" s="16"/>
      <c r="M19" s="16"/>
      <c r="N19" s="16"/>
      <c r="O19" s="16"/>
      <c r="P19" s="16"/>
      <c r="Q19" s="16"/>
      <c r="R19" s="16"/>
      <c r="S19" s="16"/>
      <c r="T19" s="16"/>
      <c r="U19" s="16"/>
      <c r="V19" s="16"/>
      <c r="W19" s="16"/>
      <c r="X19" s="16"/>
      <c r="Y19" s="16"/>
      <c r="Z19" s="16"/>
    </row>
    <row r="20" spans="1:26" ht="120">
      <c r="A20" s="16"/>
      <c r="B20" s="259"/>
      <c r="C20" s="5" t="s">
        <v>1146</v>
      </c>
      <c r="D20" s="5" t="s">
        <v>1147</v>
      </c>
      <c r="E20" s="5" t="s">
        <v>1148</v>
      </c>
      <c r="F20" s="5" t="s">
        <v>1149</v>
      </c>
      <c r="G20" s="5"/>
      <c r="H20" s="6"/>
      <c r="I20" s="271"/>
      <c r="J20" s="272"/>
      <c r="K20" s="16"/>
      <c r="L20" s="16"/>
      <c r="M20" s="16"/>
      <c r="N20" s="16"/>
      <c r="O20" s="16"/>
      <c r="P20" s="16"/>
      <c r="Q20" s="16"/>
      <c r="R20" s="16"/>
      <c r="S20" s="16"/>
      <c r="T20" s="16"/>
      <c r="U20" s="16"/>
      <c r="V20" s="16"/>
      <c r="W20" s="16"/>
      <c r="X20" s="16"/>
      <c r="Y20" s="16"/>
      <c r="Z20" s="16"/>
    </row>
    <row r="21" spans="1:26" ht="79.5" customHeight="1">
      <c r="A21" s="16"/>
      <c r="B21" s="260"/>
      <c r="C21" s="5" t="s">
        <v>1150</v>
      </c>
      <c r="D21" s="5" t="s">
        <v>1151</v>
      </c>
      <c r="E21" s="5"/>
      <c r="F21" s="5" t="s">
        <v>1152</v>
      </c>
      <c r="G21" s="5"/>
      <c r="H21" s="6"/>
      <c r="I21" s="271" t="s">
        <v>1153</v>
      </c>
      <c r="J21" s="272"/>
      <c r="K21" s="16"/>
      <c r="L21" s="16"/>
      <c r="M21" s="16"/>
      <c r="N21" s="16"/>
      <c r="O21" s="16"/>
      <c r="P21" s="16"/>
      <c r="Q21" s="16"/>
      <c r="R21" s="16"/>
      <c r="S21" s="16"/>
      <c r="T21" s="16"/>
      <c r="U21" s="16"/>
      <c r="V21" s="16"/>
      <c r="W21" s="16"/>
      <c r="X21" s="16"/>
      <c r="Y21" s="16"/>
      <c r="Z21" s="16"/>
    </row>
    <row r="22" spans="1:26" ht="15.75" customHeight="1">
      <c r="A22" s="16"/>
      <c r="B22" s="17" t="s">
        <v>1154</v>
      </c>
      <c r="C22" s="5" t="s">
        <v>1155</v>
      </c>
      <c r="D22" s="5" t="s">
        <v>1156</v>
      </c>
      <c r="E22" s="5" t="s">
        <v>1157</v>
      </c>
      <c r="F22" s="6" t="s">
        <v>1158</v>
      </c>
      <c r="G22" s="6"/>
      <c r="H22" s="6"/>
      <c r="I22" s="271" t="s">
        <v>1159</v>
      </c>
      <c r="J22" s="272"/>
      <c r="K22" s="16"/>
      <c r="L22" s="16"/>
      <c r="M22" s="16"/>
      <c r="N22" s="16"/>
      <c r="O22" s="16"/>
      <c r="P22" s="16"/>
      <c r="Q22" s="16"/>
      <c r="R22" s="16"/>
      <c r="S22" s="16"/>
      <c r="T22" s="16"/>
      <c r="U22" s="16"/>
      <c r="V22" s="16"/>
      <c r="W22" s="16"/>
      <c r="X22" s="16"/>
      <c r="Y22" s="16"/>
      <c r="Z22" s="16"/>
    </row>
    <row r="23" spans="1:26" ht="15.75" customHeight="1">
      <c r="A23" s="16"/>
      <c r="B23" s="274" t="s">
        <v>1160</v>
      </c>
      <c r="C23" s="5" t="s">
        <v>1161</v>
      </c>
      <c r="D23" s="5" t="s">
        <v>1162</v>
      </c>
      <c r="E23" s="5" t="s">
        <v>1163</v>
      </c>
      <c r="F23" s="6" t="s">
        <v>1158</v>
      </c>
      <c r="G23" s="6"/>
      <c r="H23" s="6"/>
      <c r="I23" s="271" t="s">
        <v>1164</v>
      </c>
      <c r="J23" s="272"/>
      <c r="K23" s="16"/>
      <c r="L23" s="16"/>
      <c r="M23" s="16"/>
      <c r="N23" s="16"/>
      <c r="O23" s="16"/>
      <c r="P23" s="16"/>
      <c r="Q23" s="16"/>
      <c r="R23" s="16"/>
      <c r="S23" s="16"/>
      <c r="T23" s="16"/>
      <c r="U23" s="16"/>
      <c r="V23" s="16"/>
      <c r="W23" s="16"/>
      <c r="X23" s="16"/>
      <c r="Y23" s="16"/>
      <c r="Z23" s="16"/>
    </row>
    <row r="24" spans="1:26" ht="15.75" customHeight="1">
      <c r="A24" s="16"/>
      <c r="B24" s="260"/>
      <c r="C24" s="5" t="s">
        <v>1165</v>
      </c>
      <c r="D24" s="5" t="s">
        <v>1166</v>
      </c>
      <c r="E24" s="5" t="s">
        <v>1167</v>
      </c>
      <c r="F24" s="6" t="s">
        <v>1158</v>
      </c>
      <c r="G24" s="6"/>
      <c r="H24" s="6"/>
      <c r="I24" s="271"/>
      <c r="J24" s="272"/>
      <c r="K24" s="16"/>
      <c r="L24" s="16"/>
      <c r="M24" s="16"/>
      <c r="N24" s="16"/>
      <c r="O24" s="16"/>
      <c r="P24" s="16"/>
      <c r="Q24" s="16"/>
      <c r="R24" s="16"/>
      <c r="S24" s="16"/>
      <c r="T24" s="16"/>
      <c r="U24" s="16"/>
      <c r="V24" s="16"/>
      <c r="W24" s="16"/>
      <c r="X24" s="16"/>
      <c r="Y24" s="16"/>
      <c r="Z24" s="16"/>
    </row>
    <row r="25" spans="1:26" ht="15.75" customHeight="1">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row>
    <row r="26" spans="1:26" ht="15.75" customHeight="1">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row>
    <row r="27" spans="1:26" ht="15.75" customHeight="1">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spans="1:26" ht="15.75"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26" ht="15.75" customHeight="1">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0" spans="1:26" ht="15.75" customHeight="1">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row>
    <row r="31" spans="1:26" ht="15.75"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ht="15.75" customHeight="1">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row>
    <row r="33" spans="1:26" ht="15.75" customHeight="1">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ht="15.75" customHeight="1">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ht="15.75" customHeight="1">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ht="15.75" customHeight="1">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ht="15.75" customHeight="1">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ht="15.75" customHeigh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ht="15.75" customHeight="1">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ht="15.75" customHeight="1">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ht="15.7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ht="15.75" customHeight="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ht="15.75" customHeight="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ht="15.75" customHeight="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ht="15.75"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ht="15.75" customHeight="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ht="15.75" customHeight="1">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1:26" ht="15.7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ht="15.7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ht="15.7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1:26" ht="15.75"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ht="15.7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ht="15.7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ht="15.7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ht="15.7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ht="15.7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ht="15.7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ht="15.7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ht="15.7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ht="15.7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15.7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ht="15.7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ht="15.75"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ht="15.75"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ht="15.75"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ht="15.75"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ht="15.75"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5.75"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ht="15.75"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ht="15.75"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ht="15.75" customHeight="1">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15.75" customHeight="1">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15.75" customHeight="1">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5.75" customHeight="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5.75" customHeight="1">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5.75" customHeight="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5.75" customHeight="1">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ht="15.75" customHeight="1">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5.75" customHeight="1">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5.75" customHeight="1">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5.75" customHeight="1">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5.75" customHeight="1">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5.75" customHeight="1">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5.75" customHeight="1">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5.75" customHeight="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5.75" customHeight="1">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5.75" customHeight="1">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5.75" customHeight="1">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5.7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5.7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5.75"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5.75"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5.75"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5.75" customHeight="1">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5.75" customHeight="1">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5.75" customHeight="1">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5.75" customHeight="1">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5.75" customHeight="1">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5.75" customHeight="1">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5.75"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5.75" customHeight="1">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5.75" customHeight="1">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5.75" customHeight="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5.75" customHeight="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5.7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5.75"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5.75"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5.75" customHeight="1">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5.75" customHeight="1">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5.75" customHeight="1">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5.75" customHeight="1">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5.75" customHeight="1">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5.75" customHeight="1">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5.75" customHeight="1">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5.75" customHeight="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5.75" customHeight="1">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5.75" customHeight="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5.75" customHeight="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5.75" customHeight="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5.75" customHeight="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5.75" customHeight="1">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5.75" customHeight="1">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5.75" customHeight="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5.75" customHeight="1">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5.75" customHeight="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5.75" customHeight="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5.75" customHeight="1">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5.75" customHeight="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5.75" customHeight="1">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5.75" customHeight="1">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5.75" customHeight="1">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5.75" customHeight="1">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5.75" customHeight="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5.75" customHeight="1">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5.75" customHeight="1">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5.75"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5.75" customHeight="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5.75" customHeight="1">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5.75" customHeight="1">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5.75" customHeight="1">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5.75" customHeight="1">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5.75" customHeight="1">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5.75" customHeight="1">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5.75" customHeight="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5.75" customHeight="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5.7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5.7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5.7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5.7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5.7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5.7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5.7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5.7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5.7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5.75" customHeight="1">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5.75" customHeight="1">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5.75" customHeight="1">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5.75" customHeight="1">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5.75" customHeight="1">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5.75" customHeight="1">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5.75" customHeight="1">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5.75" customHeight="1">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5.75" customHeight="1">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5.7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5.7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5.7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5.7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5.7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5.7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5.7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5.7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5.7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5.7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5.7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5.7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5.7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5.7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5.7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5.7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5.7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5.7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5.7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5.7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5.7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5.7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5.7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5.7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5.7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5.7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5.7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5.7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5.7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5.7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5.7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5.7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5.7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5.7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5.7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5.7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5.7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5.7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5.7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5.7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5.7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5.7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5.7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5.7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5.7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5.7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5.7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5.7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5.7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5.7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5.7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5.7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5.7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5.7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5.7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5.7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5.7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5.75" customHeight="1">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5.75" customHeight="1">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5.75" customHeight="1">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5.75" customHeight="1">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5.75" customHeight="1">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5.75" customHeight="1">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5.75" customHeight="1">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5.75" customHeight="1">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5.75" customHeight="1">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5.75" customHeight="1">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5.75" customHeight="1">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5.75" customHeight="1">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5.75" customHeight="1">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5.75" customHeight="1">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5.75" customHeight="1">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5.75" customHeight="1">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5.75" customHeight="1">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5.75" customHeight="1">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5.75" customHeight="1">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5.75" customHeight="1">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5.75" customHeight="1">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5.75" customHeight="1">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5.75" customHeight="1">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5.75" customHeight="1">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5.75" customHeight="1">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5.75" customHeight="1">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5.75" customHeight="1">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5.75" customHeight="1">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5.75" customHeight="1">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5.75" customHeight="1">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5.75" customHeight="1">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5.75" customHeight="1">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5.75" customHeight="1">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5.75" customHeight="1">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5.75" customHeight="1">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5.75" customHeight="1">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5.75" customHeight="1">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5.75" customHeight="1">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5.75" customHeight="1">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5.75" customHeight="1">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5.75" customHeight="1">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5.75" customHeight="1">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5.75" customHeight="1">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5.75" customHeight="1">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5.75" customHeight="1">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5.75" customHeight="1">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5.75" customHeight="1">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5.75" customHeight="1">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5.75" customHeight="1">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5.75" customHeight="1">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5.75" customHeight="1">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5.75" customHeight="1">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5.75" customHeight="1">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5.75" customHeight="1">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5.75" customHeight="1">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5.75" customHeight="1">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5.75" customHeight="1">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5.75" customHeight="1">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5.75" customHeight="1">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5.75" customHeight="1">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5.75" customHeight="1">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5.75" customHeight="1">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5.75" customHeight="1">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5.75" customHeight="1">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5.75" customHeight="1">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5.75" customHeight="1">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5.75" customHeight="1">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5.75" customHeight="1">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5.75" customHeight="1">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5.75" customHeight="1">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5.75" customHeight="1">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5.75" customHeight="1">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5.75" customHeight="1">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5.75" customHeight="1">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5.75" customHeight="1">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5.75" customHeight="1">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5.75" customHeight="1">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5.75" customHeight="1">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5.75" customHeight="1">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5.75" customHeight="1">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5.75" customHeight="1">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5.75" customHeight="1">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5.75" customHeight="1">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5.75" customHeight="1">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5.75" customHeight="1">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5.75" customHeight="1">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5.75" customHeight="1">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5.75" customHeight="1">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5.75" customHeight="1">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5.75" customHeight="1">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5.75" customHeight="1">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5.75" customHeight="1">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5.75" customHeight="1">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5.75" customHeight="1">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5.75" customHeight="1">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5.75" customHeight="1">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5.75" customHeight="1">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5.75" customHeight="1">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5.75" customHeight="1">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5.75" customHeight="1">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5.75" customHeight="1">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5.75" customHeight="1">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5.75" customHeight="1">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5.75" customHeight="1">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5.75" customHeight="1">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5.75" customHeight="1">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5.75" customHeight="1">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5.75" customHeight="1">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5.75" customHeight="1">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5.75" customHeight="1">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5.75" customHeight="1">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5.75" customHeight="1">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5.75" customHeight="1">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5.75" customHeight="1">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5.75" customHeight="1">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5.75" customHeight="1">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5.75" customHeight="1">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5.75" customHeight="1">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5.75" customHeight="1">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5.75" customHeight="1">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5.75" customHeight="1">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5.75" customHeight="1">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5.75" customHeight="1">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5.75" customHeight="1">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5.75" customHeight="1">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5.75" customHeight="1">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5.75" customHeight="1">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5.75" customHeight="1">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5.75" customHeight="1">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5.75" customHeight="1">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5.75" customHeight="1">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5.75" customHeight="1">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5.75" customHeight="1">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5.75" customHeight="1">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5.75" customHeight="1">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5.75" customHeight="1">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5.75" customHeight="1">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5.75" customHeight="1">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5.75" customHeight="1">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5.75" customHeight="1">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5.75" customHeight="1">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5.75" customHeight="1">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5.75" customHeight="1">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5.75" customHeight="1">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5.75" customHeight="1">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5.75" customHeight="1">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5.75" customHeight="1">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5.75" customHeight="1">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5.75" customHeight="1">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5.75" customHeight="1">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5.75" customHeight="1">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5.75" customHeight="1">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5.75" customHeight="1">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5.75" customHeight="1">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5.75" customHeight="1">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5.75" customHeight="1">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5.75" customHeight="1">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5.75" customHeight="1">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5.75" customHeight="1">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5.75" customHeight="1">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5.75" customHeight="1">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5.75" customHeight="1">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5.75" customHeight="1">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5.75" customHeight="1">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5.75" customHeight="1">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5.75" customHeight="1">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5.75" customHeight="1">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5.75" customHeight="1">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5.75" customHeight="1">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5.75" customHeight="1">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5.75" customHeight="1">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5.75" customHeight="1">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5.75" customHeight="1">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5.75" customHeight="1">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5.75" customHeight="1">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5.75" customHeight="1">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5.75" customHeight="1">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5.75" customHeight="1">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5.75" customHeight="1">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5.75" customHeight="1">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5.75" customHeight="1">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5.75" customHeight="1">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5.75" customHeight="1">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5.75" customHeight="1">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5.75" customHeight="1">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5.75" customHeight="1">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5.75" customHeight="1">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5.75" customHeight="1">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5.75" customHeight="1">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5.75" customHeight="1">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5.75" customHeight="1">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5.75" customHeight="1">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5.75" customHeight="1">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5.75" customHeight="1">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5.75" customHeight="1">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5.75" customHeight="1">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5.75" customHeight="1">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5.75" customHeight="1">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5.75" customHeight="1">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5.75" customHeight="1">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5.75" customHeight="1">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5.75" customHeight="1">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5.75" customHeight="1">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5.75" customHeight="1">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5.75" customHeight="1">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5.75" customHeight="1">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5.75" customHeight="1">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5.75" customHeight="1">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5.75" customHeight="1">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5.75" customHeight="1">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5.75" customHeight="1">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5.75" customHeight="1">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5.75" customHeight="1">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5.75" customHeight="1">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5.75" customHeight="1">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5.75" customHeight="1">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5.75" customHeight="1">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5.75" customHeight="1">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5.75" customHeight="1">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5.75" customHeight="1">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5.75" customHeight="1">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5.75" customHeight="1">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5.75" customHeight="1">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5.75" customHeight="1">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5.75" customHeight="1">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5.75" customHeight="1">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5.75" customHeight="1">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5.75" customHeight="1">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5.75" customHeight="1">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5.75" customHeight="1">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5.75" customHeight="1">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5.75" customHeight="1">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5.75" customHeight="1">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5.75" customHeight="1">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5.75" customHeight="1">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5.75" customHeight="1">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5.75" customHeight="1">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5.75" customHeight="1">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5.75" customHeight="1">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5.75" customHeight="1">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5.75" customHeight="1">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5.75" customHeight="1">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5.75" customHeight="1">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5.75" customHeight="1">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5.75" customHeight="1">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5.75" customHeight="1">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5.75" customHeight="1">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5.75" customHeight="1">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5.75" customHeight="1">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5.75" customHeight="1">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5.75" customHeight="1">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5.75" customHeight="1">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5.75" customHeight="1">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5.75" customHeight="1">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5.75" customHeight="1">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5.75" customHeight="1">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5.75" customHeight="1">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5.75" customHeight="1">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5.75" customHeight="1">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5.75" customHeight="1">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5.75" customHeight="1">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5.75" customHeight="1">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5.75" customHeight="1">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5.75" customHeight="1">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5.75" customHeight="1">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5.75" customHeight="1">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5.75" customHeight="1">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5.75" customHeight="1">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5.75" customHeight="1">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5.75" customHeight="1">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5.75" customHeight="1">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5.75" customHeight="1">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5.75" customHeight="1">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5.75" customHeight="1">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5.75" customHeight="1">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5.75" customHeight="1">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5.75" customHeight="1">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5.75" customHeight="1">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5.75" customHeight="1">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5.75" customHeight="1">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5.75" customHeight="1">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5.75" customHeight="1">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5.75" customHeight="1">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5.75" customHeight="1">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5.75" customHeight="1">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5.75" customHeight="1">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5.75" customHeight="1">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5.75" customHeight="1">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5.75" customHeight="1">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5.75" customHeight="1">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5.75" customHeight="1">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5.75" customHeight="1">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5.75" customHeight="1">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5.75" customHeight="1">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5.75" customHeight="1">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5.75" customHeight="1">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5.75" customHeight="1">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5.75" customHeight="1">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5.75" customHeight="1">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5.75" customHeight="1">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5.75" customHeight="1">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5.75" customHeight="1">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5.75" customHeight="1">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5.75" customHeight="1">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5.75" customHeight="1">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5.75" customHeight="1">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5.75" customHeight="1">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5.75" customHeight="1">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5.75" customHeight="1">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5.75" customHeight="1">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5.75" customHeight="1">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5.75" customHeight="1">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5.75" customHeight="1">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5.75" customHeight="1">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5.75" customHeight="1">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5.75" customHeight="1">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5.75" customHeight="1">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5.75" customHeight="1">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5.75" customHeight="1">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5.75" customHeight="1">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5.75" customHeight="1">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5.75" customHeight="1">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5.75" customHeight="1">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5.75" customHeight="1">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5.75" customHeight="1">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5.75" customHeight="1">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5.75" customHeight="1">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5.75" customHeight="1">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5.75" customHeight="1">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5.75" customHeight="1">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5.75" customHeight="1">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5.75" customHeight="1">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5.75" customHeight="1">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5.75" customHeight="1">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5.75" customHeight="1">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5.75" customHeight="1">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5.75" customHeight="1">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5.75" customHeight="1">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5.75" customHeight="1">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5.75" customHeight="1">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5.75" customHeight="1">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5.75" customHeight="1">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5.75" customHeight="1">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5.75" customHeight="1">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5.75" customHeight="1">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5.75" customHeight="1">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5.75" customHeight="1">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5.75" customHeight="1">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5.75" customHeight="1">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5.75" customHeight="1">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5.75" customHeight="1">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5.75" customHeight="1">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5.75" customHeight="1">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5.75" customHeight="1">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5.75" customHeight="1">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5.75" customHeight="1">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5.75" customHeight="1">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5.75" customHeight="1">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5.75" customHeight="1">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5.75" customHeight="1">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5.75" customHeight="1">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5.75" customHeight="1">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5.75" customHeight="1">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5.75" customHeight="1">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5.75" customHeight="1">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5.75" customHeight="1">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5.75" customHeight="1">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5.75" customHeight="1">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5.75" customHeight="1">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5.75" customHeight="1">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5.75" customHeight="1">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5.75" customHeight="1">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5.75" customHeight="1">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5.75" customHeight="1">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5.75" customHeight="1">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5.75" customHeight="1">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5.75" customHeight="1">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5.75" customHeight="1">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5.75" customHeight="1">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5.75" customHeight="1">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5.75" customHeight="1">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5.75" customHeight="1">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5.75" customHeight="1">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5.75" customHeight="1">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5.75" customHeight="1">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5.75" customHeight="1">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5.75" customHeight="1">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5.75" customHeight="1">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5.75" customHeight="1">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5.75" customHeight="1">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5.75" customHeight="1">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5.75" customHeight="1">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5.75" customHeight="1">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5.75" customHeight="1">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5.75" customHeight="1">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5.75" customHeight="1">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5.75" customHeight="1">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5.75" customHeight="1">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5.75" customHeight="1">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5.75" customHeight="1">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5.75" customHeight="1">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5.75" customHeight="1">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5.75" customHeight="1">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5.75" customHeight="1">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5.75" customHeight="1">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5.75" customHeight="1">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5.75" customHeight="1">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5.75" customHeight="1">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5.75" customHeight="1">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5.75" customHeight="1">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5.75" customHeight="1">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5.75" customHeight="1">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5.75" customHeight="1">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5.75" customHeight="1">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5.75" customHeight="1">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5.75" customHeight="1">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5.75" customHeight="1">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5.75" customHeight="1">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5.75" customHeight="1">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5.75" customHeight="1">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5.75" customHeight="1">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5.75" customHeight="1">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5.75" customHeight="1">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5.75" customHeight="1">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5.75" customHeight="1">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5.75" customHeight="1">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5.75" customHeight="1">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5.75" customHeight="1">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5.75" customHeight="1">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5.75" customHeight="1">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5.75" customHeight="1">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5.75" customHeight="1">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5.75" customHeight="1">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5.75" customHeight="1">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5.75" customHeight="1">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5.75" customHeight="1">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5.75" customHeight="1">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5.75" customHeight="1">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5.75" customHeight="1">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5.75" customHeight="1">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5.75" customHeight="1">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5.75" customHeight="1">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5.75" customHeight="1">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5.75" customHeight="1">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5.75" customHeight="1">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5.75" customHeight="1">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5.75" customHeight="1">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5.75" customHeight="1">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5.75" customHeight="1">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5.75" customHeight="1">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5.75" customHeight="1">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5.75" customHeight="1">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5.75" customHeight="1">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5.75" customHeight="1">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5.75" customHeight="1">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5.75" customHeight="1">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5.75" customHeight="1">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5.75" customHeight="1">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5.75" customHeight="1">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5.75" customHeight="1">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5.75" customHeight="1">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5.75" customHeight="1">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5.75" customHeight="1">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5.75" customHeight="1">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5.75" customHeight="1">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5.75" customHeight="1">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5.75" customHeight="1">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5.75" customHeight="1">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5.75" customHeight="1">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5.75" customHeight="1">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5.75" customHeight="1">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5.75" customHeight="1">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5.75" customHeight="1">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5.75" customHeight="1">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5.75" customHeight="1">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5.75" customHeight="1">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5.75" customHeight="1">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5.75" customHeight="1">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5.75" customHeight="1">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5.75" customHeight="1">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5.75" customHeight="1">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5.75" customHeight="1">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5.75" customHeight="1">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5.75" customHeight="1">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5.75" customHeight="1">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5.75" customHeight="1">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5.75" customHeight="1">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5.75" customHeight="1">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5.75" customHeight="1">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5.75" customHeight="1">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5.75" customHeight="1">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5.75" customHeight="1">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5.75" customHeight="1">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5.75" customHeight="1">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5.75" customHeight="1">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5.75" customHeight="1">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5.75" customHeight="1">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5.75" customHeight="1">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5.75" customHeight="1">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5.75" customHeight="1">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5.75" customHeight="1">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5.75" customHeight="1">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5.75" customHeight="1">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5.75" customHeight="1">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5.75" customHeight="1">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5.75" customHeight="1">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5.75" customHeight="1">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5.75" customHeight="1">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5.75" customHeight="1">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5.75" customHeight="1">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5.75" customHeight="1">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5.75" customHeight="1">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5.75" customHeight="1">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5.75" customHeight="1">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5.75" customHeight="1">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5.75" customHeight="1">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5.75" customHeight="1">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5.75" customHeight="1">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5.75" customHeight="1">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5.75" customHeight="1">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5.75" customHeight="1">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5.75" customHeight="1">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5.75" customHeight="1">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5.75" customHeight="1">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5.75" customHeight="1">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5.75" customHeight="1">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5.75" customHeight="1">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5.75" customHeight="1">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5.75" customHeight="1">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5.75" customHeight="1">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5.75" customHeight="1">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5.75" customHeight="1">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5.75" customHeight="1">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5.75" customHeight="1">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5.75" customHeight="1">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5.75" customHeight="1">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5.75" customHeight="1">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5.75" customHeight="1">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5.75" customHeight="1">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5.75" customHeight="1">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5.75" customHeight="1">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5.75" customHeight="1">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5.75" customHeight="1">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5.75" customHeight="1">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5.75" customHeight="1">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5.75" customHeight="1">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5.75" customHeight="1">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5.75" customHeight="1">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5.75" customHeight="1">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5.75" customHeight="1">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5.75" customHeight="1">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5.75" customHeight="1">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5.75" customHeight="1">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5.75" customHeight="1">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5.75" customHeight="1">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5.75" customHeight="1">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5.75" customHeight="1">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5.75" customHeight="1">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5.75" customHeight="1">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5.75" customHeight="1">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5.75" customHeight="1">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5.75" customHeight="1">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5.75" customHeight="1">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5.75" customHeight="1">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5.75" customHeight="1">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5.75" customHeight="1">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5.75" customHeight="1">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5.75" customHeight="1">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5.75" customHeight="1">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5.75" customHeight="1">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5.75" customHeight="1">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5.75" customHeight="1">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5.75" customHeight="1">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5.75" customHeight="1">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5.75" customHeight="1">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5.75" customHeight="1">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5.75" customHeight="1">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5.75" customHeight="1">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5.75" customHeight="1">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5.75" customHeight="1">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5.75" customHeight="1">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5.75" customHeight="1">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5.75" customHeight="1">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5.75" customHeight="1">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5.75" customHeight="1">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5.75" customHeight="1">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5.75" customHeight="1">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5.75" customHeight="1">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5.75" customHeight="1">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5.75" customHeight="1">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5.75" customHeight="1">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5.75" customHeight="1">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5.75" customHeight="1">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5.75" customHeight="1">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5.75" customHeight="1">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5.75" customHeight="1">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5.75" customHeight="1">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5.75" customHeight="1">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5.75" customHeight="1">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5.75" customHeight="1">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5.75" customHeight="1">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5.75" customHeight="1">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5.75" customHeight="1">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5.75" customHeight="1">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5.75" customHeight="1">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5.75" customHeight="1">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5.75" customHeight="1">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5.75" customHeight="1">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5.75" customHeight="1">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5.75" customHeight="1">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5.75" customHeight="1">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5.75" customHeight="1">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5.75" customHeight="1">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5.75" customHeight="1">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5.75" customHeight="1">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5.75" customHeight="1">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5.75" customHeight="1">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5.75" customHeight="1">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5.75" customHeight="1">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5.75" customHeight="1">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5.75" customHeight="1">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5.75" customHeight="1">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5.75" customHeight="1">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5.75" customHeight="1">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5.75" customHeight="1">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5.75" customHeight="1">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5.75" customHeight="1">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5.75" customHeight="1">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5.75" customHeight="1">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5.75" customHeight="1">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5.75" customHeight="1">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5.75" customHeight="1">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5.75" customHeight="1">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5.75" customHeight="1">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5.75" customHeight="1">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5.75" customHeight="1">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5.75" customHeight="1">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5.75" customHeight="1">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5.75" customHeight="1">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5.75" customHeight="1">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5.75" customHeight="1">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5.75" customHeight="1">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5.75" customHeight="1">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5.75" customHeight="1">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5.75" customHeight="1">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5.75" customHeight="1">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5.75" customHeight="1">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5.75" customHeight="1">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5.75" customHeight="1">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5.75" customHeight="1">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5.75" customHeight="1">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5.75" customHeight="1">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5.75" customHeight="1">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5.75" customHeight="1">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5.75" customHeight="1">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5.75" customHeight="1">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5.75" customHeight="1">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5.75" customHeight="1">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5.75" customHeight="1">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5.75" customHeight="1">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5.75" customHeight="1">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5.75" customHeight="1">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5.75" customHeight="1">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5.75" customHeight="1">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5.75" customHeight="1">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5.75" customHeight="1">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5.75" customHeight="1">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5.75" customHeight="1">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5.75" customHeight="1">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5.75" customHeight="1">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5.75" customHeight="1">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5.75" customHeight="1">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5.75" customHeight="1">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5.75" customHeight="1">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5.75" customHeight="1">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5.75" customHeight="1">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5.75" customHeight="1">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5.75" customHeight="1">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5.75" customHeight="1">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5.75" customHeight="1">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5.75" customHeight="1">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5.75" customHeight="1">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5.75" customHeight="1">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5.75" customHeight="1">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5.75" customHeight="1">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5.75" customHeight="1">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5.75" customHeight="1">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5.75" customHeight="1">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5.75" customHeight="1">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5.75" customHeight="1">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5.75" customHeight="1">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5.75" customHeight="1">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5.75" customHeight="1">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5.75" customHeight="1">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5.75" customHeight="1">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5.75" customHeight="1">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5.75" customHeight="1">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5.75" customHeight="1">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5.75" customHeight="1">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5.75" customHeight="1">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5.75" customHeight="1">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5.75" customHeight="1">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5.75" customHeight="1">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5.75" customHeight="1">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5.75" customHeight="1">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5.75" customHeight="1">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5.75" customHeight="1">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5.75" customHeight="1">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5.75" customHeight="1">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5.75" customHeight="1">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5.75" customHeight="1">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5.75" customHeight="1">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5.75" customHeight="1">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5.75" customHeight="1">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5.75" customHeight="1">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5.75" customHeight="1">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5.75" customHeight="1">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spans="1:26" ht="15.75" customHeight="1">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spans="1:26" ht="15.75" customHeight="1">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spans="1:26" ht="15.75" customHeight="1">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spans="1:26" ht="15.75" customHeight="1">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spans="1:26" ht="15.75" customHeight="1">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spans="1:26" ht="15.75" customHeight="1">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spans="1:26" ht="15.75" customHeight="1">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spans="1:26" ht="15.75" customHeight="1">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spans="1:26" ht="15.75" customHeight="1">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spans="1:26" ht="15.75" customHeight="1">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spans="1:26" ht="15.75" customHeight="1">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spans="1:26" ht="15.75" customHeight="1">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spans="1:26" ht="15.75" customHeight="1">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spans="1:26" ht="15.75" customHeight="1">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spans="1:26" ht="15.75" customHeight="1">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spans="1:26" ht="15.75" customHeight="1">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spans="1:26" ht="15.75" customHeight="1">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spans="1:26" ht="15.75" customHeight="1">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spans="1:26" ht="15.75" customHeight="1">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spans="1:26" ht="15.75" customHeight="1">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spans="1:26" ht="15.75" customHeight="1">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spans="1:26" ht="15.75" customHeight="1">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spans="1:26" ht="15.75" customHeight="1">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spans="1:26" ht="15.75" customHeight="1">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spans="1:26" ht="15.75" customHeight="1">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spans="1:26" ht="15.75" customHeight="1">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spans="1:26" ht="15.75" customHeight="1">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spans="1:26" ht="15.75" customHeight="1">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spans="1:26" ht="15.75" customHeight="1">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spans="1:26" ht="15.75" customHeight="1">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spans="1:26" ht="15.75" customHeight="1">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spans="1:26" ht="15.75" customHeight="1">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spans="1:26" ht="15.75" customHeight="1">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spans="1:26" ht="15.75" customHeight="1">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spans="1:26" ht="15.75" customHeight="1">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spans="1:26" ht="15.75" customHeight="1">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spans="1:26" ht="15.75" customHeight="1">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spans="1:26" ht="15.75" customHeight="1">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spans="1:26" ht="15.75" customHeight="1">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spans="1:26" ht="15.75" customHeight="1">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spans="1:26" ht="15.75" customHeight="1">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spans="1:26" ht="15.75" customHeight="1">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spans="1:26" ht="15.75" customHeight="1">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spans="1:26" ht="15.75" customHeight="1">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spans="1:26" ht="15.75" customHeight="1">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spans="1:26" ht="15.75" customHeight="1">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spans="1:26" ht="15.75" customHeight="1">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spans="1:26" ht="15.75" customHeight="1">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spans="1:26" ht="15.75" customHeight="1">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spans="1:26" ht="15.75" customHeight="1">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spans="1:26" ht="15.75" customHeight="1">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spans="1:26" ht="15.75" customHeight="1">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spans="1:26" ht="15.75" customHeight="1">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spans="1:26" ht="15.75" customHeight="1">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spans="1:26" ht="15.75" customHeight="1">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spans="1:26" ht="15.75" customHeight="1">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spans="1:26" ht="15.75" customHeight="1">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spans="1:26" ht="15.75" customHeight="1">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spans="1:26" ht="15.75" customHeight="1">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spans="1:26" ht="15.75" customHeight="1">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spans="1:26" ht="15.75" customHeight="1">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spans="1:26" ht="15.75" customHeight="1">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spans="1:26" ht="15.75" customHeight="1">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sheetData>
  <mergeCells count="32">
    <mergeCell ref="I23:J23"/>
    <mergeCell ref="I24:J24"/>
    <mergeCell ref="I7:J7"/>
    <mergeCell ref="I12:J12"/>
    <mergeCell ref="I13:J13"/>
    <mergeCell ref="I14:J14"/>
    <mergeCell ref="I15:J15"/>
    <mergeCell ref="I16:J16"/>
    <mergeCell ref="I17:J17"/>
    <mergeCell ref="I18:J18"/>
    <mergeCell ref="I19:J19"/>
    <mergeCell ref="I20:J20"/>
    <mergeCell ref="I21:J21"/>
    <mergeCell ref="I22:J22"/>
    <mergeCell ref="I8:J8"/>
    <mergeCell ref="I9:J9"/>
    <mergeCell ref="B23:B24"/>
    <mergeCell ref="B2:C5"/>
    <mergeCell ref="D2:H5"/>
    <mergeCell ref="B8:B15"/>
    <mergeCell ref="C8:C10"/>
    <mergeCell ref="D8:D10"/>
    <mergeCell ref="E8:E10"/>
    <mergeCell ref="E12:E15"/>
    <mergeCell ref="I10:J10"/>
    <mergeCell ref="I11:J11"/>
    <mergeCell ref="C12:C15"/>
    <mergeCell ref="D12:D15"/>
    <mergeCell ref="B16:B21"/>
    <mergeCell ref="C16:C18"/>
    <mergeCell ref="D16:D18"/>
    <mergeCell ref="E16:E18"/>
  </mergeCells>
  <pageMargins left="0.7" right="0.7" top="0.75" bottom="0.75" header="0" footer="0"/>
  <pageSetup orientation="landscape"/>
  <headerFooter>
    <oddFooter>&amp;C_x000D_&amp;1#&amp;"Calibri"&amp;6&amp;K000000 ADRES - Información Pública Externa</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F1000"/>
  <sheetViews>
    <sheetView topLeftCell="I1" workbookViewId="0">
      <pane ySplit="1" topLeftCell="A2" activePane="bottomLeft" state="frozen"/>
      <selection pane="bottomLeft" activeCell="S4" sqref="S4"/>
    </sheetView>
  </sheetViews>
  <sheetFormatPr baseColWidth="10" defaultColWidth="12.625" defaultRowHeight="15" customHeight="1"/>
  <cols>
    <col min="1" max="1" width="15" customWidth="1"/>
    <col min="2" max="2" width="10.125" hidden="1" customWidth="1"/>
    <col min="3" max="3" width="3" customWidth="1"/>
    <col min="4" max="4" width="8.625" hidden="1" customWidth="1"/>
    <col min="5" max="5" width="44.5" customWidth="1"/>
    <col min="6" max="6" width="8.75" customWidth="1"/>
    <col min="7" max="7" width="3.5" customWidth="1"/>
    <col min="8" max="8" width="44.5" customWidth="1"/>
    <col min="9" max="9" width="6.25" customWidth="1"/>
    <col min="10" max="10" width="8.75" customWidth="1"/>
    <col min="11" max="11" width="4.75" customWidth="1"/>
    <col min="12" max="12" width="18" customWidth="1"/>
    <col min="13" max="14" width="4.75" customWidth="1"/>
    <col min="15" max="15" width="16" customWidth="1"/>
    <col min="16" max="16" width="4.75" customWidth="1"/>
    <col min="17" max="17" width="16" customWidth="1"/>
    <col min="18" max="18" width="4.75" customWidth="1"/>
    <col min="19" max="19" width="16" customWidth="1"/>
    <col min="20" max="20" width="4.75" customWidth="1"/>
    <col min="21" max="21" width="16" customWidth="1"/>
    <col min="22" max="22" width="4.75" customWidth="1"/>
    <col min="23" max="23" width="16" customWidth="1"/>
    <col min="24" max="24" width="4.75" customWidth="1"/>
    <col min="25" max="25" width="16" customWidth="1"/>
    <col min="26" max="26" width="4.25" customWidth="1"/>
    <col min="27" max="27" width="18" customWidth="1"/>
    <col min="28" max="28" width="7" customWidth="1"/>
    <col min="29" max="29" width="4.625" customWidth="1"/>
    <col min="30" max="30" width="18" customWidth="1"/>
    <col min="32" max="32" width="12.625" style="21"/>
  </cols>
  <sheetData>
    <row r="1" spans="1:32" ht="30">
      <c r="A1" s="18" t="s">
        <v>7</v>
      </c>
      <c r="B1" s="16"/>
      <c r="C1" s="16"/>
      <c r="D1" s="16"/>
      <c r="E1" s="18" t="s">
        <v>8</v>
      </c>
      <c r="F1" s="19"/>
      <c r="G1" s="16"/>
      <c r="H1" s="18" t="s">
        <v>1095</v>
      </c>
      <c r="I1" s="16"/>
      <c r="J1" s="16"/>
      <c r="K1" s="16"/>
      <c r="L1" s="18" t="s">
        <v>43</v>
      </c>
      <c r="M1" s="16"/>
      <c r="N1" s="16"/>
      <c r="O1" s="16"/>
      <c r="P1" s="16"/>
      <c r="Q1" s="16"/>
      <c r="R1" s="16"/>
      <c r="S1" s="16"/>
      <c r="T1" s="16"/>
      <c r="U1" s="16"/>
      <c r="V1" s="16"/>
      <c r="W1" s="16"/>
      <c r="X1" s="16"/>
      <c r="Y1" s="16"/>
      <c r="Z1" s="16"/>
      <c r="AA1" s="18" t="s">
        <v>27</v>
      </c>
      <c r="AB1" s="16"/>
      <c r="AC1" s="1"/>
      <c r="AD1" s="18" t="s">
        <v>1089</v>
      </c>
      <c r="AE1" s="18" t="s">
        <v>1168</v>
      </c>
      <c r="AF1" s="24" t="s">
        <v>1169</v>
      </c>
    </row>
    <row r="2" spans="1:32" ht="87.75" customHeight="1">
      <c r="A2" s="16" t="s">
        <v>46</v>
      </c>
      <c r="B2" s="16" t="s">
        <v>1170</v>
      </c>
      <c r="C2" s="16"/>
      <c r="D2" s="16" t="s">
        <v>1170</v>
      </c>
      <c r="E2" s="16" t="s">
        <v>47</v>
      </c>
      <c r="F2" s="16" t="s">
        <v>1171</v>
      </c>
      <c r="G2" s="16"/>
      <c r="H2" s="16" t="s">
        <v>48</v>
      </c>
      <c r="I2" s="16" t="s">
        <v>1170</v>
      </c>
      <c r="J2" s="16" t="s">
        <v>1171</v>
      </c>
      <c r="K2" s="16"/>
      <c r="L2" s="16" t="s">
        <v>528</v>
      </c>
      <c r="M2" s="16" t="s">
        <v>1172</v>
      </c>
      <c r="N2" s="16"/>
      <c r="O2" s="18" t="s">
        <v>528</v>
      </c>
      <c r="P2" s="16"/>
      <c r="Q2" s="18" t="s">
        <v>437</v>
      </c>
      <c r="R2" s="16"/>
      <c r="S2" s="18" t="s">
        <v>366</v>
      </c>
      <c r="T2" s="16"/>
      <c r="U2" s="18" t="s">
        <v>198</v>
      </c>
      <c r="V2" s="16"/>
      <c r="W2" s="18" t="s">
        <v>390</v>
      </c>
      <c r="X2" s="16"/>
      <c r="Y2" s="18" t="s">
        <v>138</v>
      </c>
      <c r="Z2" s="16"/>
      <c r="AA2" s="16" t="s">
        <v>52</v>
      </c>
      <c r="AB2" s="16" t="s">
        <v>1173</v>
      </c>
      <c r="AC2" s="16"/>
      <c r="AD2" s="1" t="s">
        <v>926</v>
      </c>
      <c r="AE2" s="121" t="s">
        <v>552</v>
      </c>
      <c r="AF2" s="122" t="s">
        <v>260</v>
      </c>
    </row>
    <row r="3" spans="1:32" ht="60">
      <c r="A3" s="16" t="s">
        <v>310</v>
      </c>
      <c r="B3" s="16" t="s">
        <v>1174</v>
      </c>
      <c r="C3" s="16"/>
      <c r="D3" s="16" t="s">
        <v>1170</v>
      </c>
      <c r="E3" s="16" t="s">
        <v>121</v>
      </c>
      <c r="F3" s="16" t="s">
        <v>1175</v>
      </c>
      <c r="G3" s="16"/>
      <c r="H3" s="16" t="s">
        <v>1176</v>
      </c>
      <c r="I3" s="16" t="s">
        <v>1170</v>
      </c>
      <c r="J3" s="16" t="s">
        <v>1171</v>
      </c>
      <c r="K3" s="16"/>
      <c r="L3" s="16" t="s">
        <v>437</v>
      </c>
      <c r="M3" s="16" t="s">
        <v>1177</v>
      </c>
      <c r="N3" s="16"/>
      <c r="O3" s="16" t="s">
        <v>1178</v>
      </c>
      <c r="P3" s="16"/>
      <c r="Q3" s="16" t="s">
        <v>1179</v>
      </c>
      <c r="R3" s="16"/>
      <c r="S3" s="16" t="s">
        <v>367</v>
      </c>
      <c r="T3" s="16"/>
      <c r="U3" s="16" t="s">
        <v>537</v>
      </c>
      <c r="V3" s="16"/>
      <c r="W3" s="16" t="s">
        <v>395</v>
      </c>
      <c r="X3" s="16"/>
      <c r="Y3" s="16"/>
      <c r="Z3" s="16"/>
      <c r="AA3" s="20" t="s">
        <v>361</v>
      </c>
      <c r="AB3" s="16" t="s">
        <v>1180</v>
      </c>
      <c r="AC3" s="16"/>
      <c r="AD3" s="1" t="s">
        <v>907</v>
      </c>
      <c r="AE3" s="121" t="s">
        <v>1181</v>
      </c>
      <c r="AF3" s="122" t="s">
        <v>1182</v>
      </c>
    </row>
    <row r="4" spans="1:32" ht="60">
      <c r="A4" s="16" t="s">
        <v>506</v>
      </c>
      <c r="B4" s="16" t="s">
        <v>1183</v>
      </c>
      <c r="C4" s="16"/>
      <c r="D4" s="16" t="s">
        <v>1170</v>
      </c>
      <c r="E4" s="16" t="s">
        <v>899</v>
      </c>
      <c r="F4" s="16" t="s">
        <v>1184</v>
      </c>
      <c r="G4" s="16"/>
      <c r="H4" s="16" t="s">
        <v>1185</v>
      </c>
      <c r="I4" s="16" t="s">
        <v>1170</v>
      </c>
      <c r="J4" s="16" t="s">
        <v>1171</v>
      </c>
      <c r="K4" s="16"/>
      <c r="L4" s="16" t="s">
        <v>366</v>
      </c>
      <c r="M4" s="16" t="s">
        <v>1186</v>
      </c>
      <c r="N4" s="16"/>
      <c r="O4" s="16" t="s">
        <v>529</v>
      </c>
      <c r="P4" s="16"/>
      <c r="Q4" s="16" t="s">
        <v>1187</v>
      </c>
      <c r="R4" s="16"/>
      <c r="S4" s="16" t="s">
        <v>378</v>
      </c>
      <c r="T4" s="16"/>
      <c r="U4" s="16" t="s">
        <v>1188</v>
      </c>
      <c r="V4" s="16"/>
      <c r="W4" s="16" t="s">
        <v>1189</v>
      </c>
      <c r="X4" s="16"/>
      <c r="Y4" s="16"/>
      <c r="Z4" s="16"/>
      <c r="AA4" s="16" t="s">
        <v>776</v>
      </c>
      <c r="AB4" s="16" t="s">
        <v>1190</v>
      </c>
      <c r="AC4" s="16"/>
      <c r="AD4" s="1" t="s">
        <v>466</v>
      </c>
      <c r="AE4" s="121" t="s">
        <v>1191</v>
      </c>
      <c r="AF4" s="122" t="s">
        <v>552</v>
      </c>
    </row>
    <row r="5" spans="1:32" ht="165">
      <c r="A5" s="16" t="s">
        <v>356</v>
      </c>
      <c r="B5" s="16" t="s">
        <v>1192</v>
      </c>
      <c r="C5" s="16"/>
      <c r="D5" s="16" t="s">
        <v>1174</v>
      </c>
      <c r="E5" s="16" t="s">
        <v>311</v>
      </c>
      <c r="F5" s="16" t="s">
        <v>1193</v>
      </c>
      <c r="G5" s="16"/>
      <c r="H5" s="16" t="s">
        <v>122</v>
      </c>
      <c r="I5" s="16" t="s">
        <v>1170</v>
      </c>
      <c r="J5" s="16" t="s">
        <v>1175</v>
      </c>
      <c r="K5" s="16"/>
      <c r="L5" s="16" t="s">
        <v>198</v>
      </c>
      <c r="M5" s="16" t="s">
        <v>1194</v>
      </c>
      <c r="N5" s="16"/>
      <c r="O5" s="16" t="s">
        <v>1195</v>
      </c>
      <c r="P5" s="16"/>
      <c r="Q5" s="16" t="s">
        <v>438</v>
      </c>
      <c r="R5" s="16"/>
      <c r="S5" s="16" t="s">
        <v>497</v>
      </c>
      <c r="T5" s="16"/>
      <c r="U5" s="16" t="s">
        <v>399</v>
      </c>
      <c r="V5" s="16"/>
      <c r="W5" s="16" t="s">
        <v>391</v>
      </c>
      <c r="X5" s="16"/>
      <c r="Y5" s="16"/>
      <c r="Z5" s="16"/>
      <c r="AA5" s="16" t="s">
        <v>902</v>
      </c>
      <c r="AB5" s="16" t="s">
        <v>1196</v>
      </c>
      <c r="AC5" s="16"/>
      <c r="AD5" s="1" t="s">
        <v>462</v>
      </c>
      <c r="AE5" s="121" t="s">
        <v>293</v>
      </c>
      <c r="AF5" s="122" t="s">
        <v>496</v>
      </c>
    </row>
    <row r="6" spans="1:32" ht="75">
      <c r="A6" s="16"/>
      <c r="B6" s="16"/>
      <c r="C6" s="16"/>
      <c r="D6" s="16" t="s">
        <v>1174</v>
      </c>
      <c r="E6" s="16" t="s">
        <v>549</v>
      </c>
      <c r="F6" s="16" t="s">
        <v>1197</v>
      </c>
      <c r="G6" s="16"/>
      <c r="H6" s="16" t="s">
        <v>452</v>
      </c>
      <c r="I6" s="16" t="s">
        <v>1170</v>
      </c>
      <c r="J6" s="16" t="s">
        <v>1175</v>
      </c>
      <c r="K6" s="16"/>
      <c r="L6" s="16" t="s">
        <v>390</v>
      </c>
      <c r="M6" s="16" t="s">
        <v>1198</v>
      </c>
      <c r="N6" s="16"/>
      <c r="O6" s="16" t="s">
        <v>1199</v>
      </c>
      <c r="P6" s="16"/>
      <c r="Q6" s="16"/>
      <c r="R6" s="16"/>
      <c r="S6" s="16"/>
      <c r="T6" s="16"/>
      <c r="U6" s="16" t="s">
        <v>1200</v>
      </c>
      <c r="V6" s="16"/>
      <c r="W6" s="16" t="s">
        <v>1201</v>
      </c>
      <c r="X6" s="16"/>
      <c r="Y6" s="16"/>
      <c r="Z6" s="16"/>
      <c r="AA6" s="16" t="s">
        <v>553</v>
      </c>
      <c r="AB6" s="16" t="s">
        <v>1202</v>
      </c>
      <c r="AC6" s="16"/>
      <c r="AD6" s="1" t="s">
        <v>368</v>
      </c>
      <c r="AE6" s="121" t="s">
        <v>1203</v>
      </c>
      <c r="AF6" s="122" t="s">
        <v>1204</v>
      </c>
    </row>
    <row r="7" spans="1:32" ht="75">
      <c r="A7" s="16"/>
      <c r="B7" s="16"/>
      <c r="C7" s="16"/>
      <c r="D7" s="16" t="s">
        <v>1174</v>
      </c>
      <c r="E7" s="16" t="s">
        <v>560</v>
      </c>
      <c r="F7" s="16" t="s">
        <v>1205</v>
      </c>
      <c r="G7" s="16"/>
      <c r="H7" s="16" t="s">
        <v>951</v>
      </c>
      <c r="I7" s="16" t="s">
        <v>1170</v>
      </c>
      <c r="J7" s="16" t="s">
        <v>1175</v>
      </c>
      <c r="K7" s="16"/>
      <c r="L7" s="16" t="s">
        <v>138</v>
      </c>
      <c r="M7" s="16" t="s">
        <v>1206</v>
      </c>
      <c r="N7" s="16"/>
      <c r="O7" s="16" t="s">
        <v>735</v>
      </c>
      <c r="P7" s="16"/>
      <c r="Q7" s="16"/>
      <c r="R7" s="16"/>
      <c r="S7" s="16"/>
      <c r="T7" s="16"/>
      <c r="U7" s="16" t="s">
        <v>433</v>
      </c>
      <c r="V7" s="16"/>
      <c r="W7" s="16" t="s">
        <v>1207</v>
      </c>
      <c r="X7" s="16"/>
      <c r="Y7" s="16"/>
      <c r="Z7" s="16"/>
      <c r="AA7" s="16" t="s">
        <v>622</v>
      </c>
      <c r="AB7" s="16" t="s">
        <v>1208</v>
      </c>
      <c r="AC7" s="16"/>
      <c r="AD7" s="1" t="s">
        <v>148</v>
      </c>
      <c r="AE7" s="121" t="s">
        <v>901</v>
      </c>
      <c r="AF7" s="122" t="s">
        <v>1181</v>
      </c>
    </row>
    <row r="8" spans="1:32" ht="60">
      <c r="A8" s="16"/>
      <c r="B8" s="16"/>
      <c r="C8" s="16"/>
      <c r="D8" s="16" t="s">
        <v>1174</v>
      </c>
      <c r="E8" s="16" t="s">
        <v>1209</v>
      </c>
      <c r="F8" s="16" t="s">
        <v>1210</v>
      </c>
      <c r="G8" s="16"/>
      <c r="H8" s="16" t="s">
        <v>255</v>
      </c>
      <c r="I8" s="16" t="s">
        <v>1170</v>
      </c>
      <c r="J8" s="16" t="s">
        <v>1184</v>
      </c>
      <c r="K8" s="16"/>
      <c r="L8" s="16" t="s">
        <v>49</v>
      </c>
      <c r="M8" s="16" t="s">
        <v>740</v>
      </c>
      <c r="N8" s="16"/>
      <c r="O8" s="16"/>
      <c r="P8" s="16"/>
      <c r="Q8" s="16"/>
      <c r="R8" s="16"/>
      <c r="S8" s="16"/>
      <c r="T8" s="16"/>
      <c r="U8" s="16"/>
      <c r="V8" s="16"/>
      <c r="W8" s="16"/>
      <c r="X8" s="16"/>
      <c r="Y8" s="16"/>
      <c r="Z8" s="16"/>
      <c r="AA8" s="16" t="s">
        <v>316</v>
      </c>
      <c r="AB8" s="16" t="s">
        <v>1211</v>
      </c>
      <c r="AC8" s="16"/>
      <c r="AD8" s="1" t="s">
        <v>244</v>
      </c>
      <c r="AE8" s="123" t="s">
        <v>315</v>
      </c>
      <c r="AF8" s="122" t="s">
        <v>1212</v>
      </c>
    </row>
    <row r="9" spans="1:32" ht="60">
      <c r="A9" s="16"/>
      <c r="B9" s="16"/>
      <c r="C9" s="16"/>
      <c r="D9" s="16" t="s">
        <v>1174</v>
      </c>
      <c r="E9" s="16" t="s">
        <v>741</v>
      </c>
      <c r="F9" s="16" t="s">
        <v>1213</v>
      </c>
      <c r="G9" s="16"/>
      <c r="H9" s="16" t="s">
        <v>1001</v>
      </c>
      <c r="I9" s="16" t="s">
        <v>1170</v>
      </c>
      <c r="J9" s="16" t="s">
        <v>1184</v>
      </c>
      <c r="K9" s="16"/>
      <c r="L9" s="16"/>
      <c r="M9" s="16"/>
      <c r="N9" s="16"/>
      <c r="O9" s="16"/>
      <c r="P9" s="16"/>
      <c r="Q9" s="16"/>
      <c r="R9" s="16"/>
      <c r="S9" s="16"/>
      <c r="T9" s="16"/>
      <c r="U9" s="16"/>
      <c r="V9" s="16"/>
      <c r="W9" s="16"/>
      <c r="X9" s="16"/>
      <c r="Y9" s="16"/>
      <c r="Z9" s="16"/>
      <c r="AA9" s="16" t="s">
        <v>455</v>
      </c>
      <c r="AB9" s="16" t="s">
        <v>1214</v>
      </c>
      <c r="AC9" s="16"/>
      <c r="AD9" s="1" t="s">
        <v>59</v>
      </c>
      <c r="AE9" s="121" t="s">
        <v>1215</v>
      </c>
      <c r="AF9" s="122" t="s">
        <v>342</v>
      </c>
    </row>
    <row r="10" spans="1:32" ht="45">
      <c r="A10" s="16"/>
      <c r="B10" s="16"/>
      <c r="C10" s="16"/>
      <c r="D10" s="16" t="s">
        <v>1183</v>
      </c>
      <c r="E10" s="16" t="s">
        <v>507</v>
      </c>
      <c r="F10" s="16" t="s">
        <v>1216</v>
      </c>
      <c r="G10" s="16"/>
      <c r="H10" s="16" t="s">
        <v>583</v>
      </c>
      <c r="I10" s="16" t="s">
        <v>1174</v>
      </c>
      <c r="J10" s="16" t="s">
        <v>1193</v>
      </c>
      <c r="K10" s="16"/>
      <c r="L10" s="16"/>
      <c r="M10" s="16"/>
      <c r="N10" s="16"/>
      <c r="O10" s="16"/>
      <c r="P10" s="16"/>
      <c r="Q10" s="16"/>
      <c r="R10" s="16"/>
      <c r="S10" s="16"/>
      <c r="T10" s="16"/>
      <c r="U10" s="16"/>
      <c r="V10" s="16"/>
      <c r="W10" s="16"/>
      <c r="X10" s="16"/>
      <c r="Y10" s="16"/>
      <c r="Z10" s="16"/>
      <c r="AA10" s="16" t="s">
        <v>294</v>
      </c>
      <c r="AB10" s="16" t="s">
        <v>1217</v>
      </c>
      <c r="AC10" s="16"/>
      <c r="AD10" s="1" t="s">
        <v>97</v>
      </c>
      <c r="AE10" s="121" t="s">
        <v>621</v>
      </c>
      <c r="AF10" s="122" t="s">
        <v>1218</v>
      </c>
    </row>
    <row r="11" spans="1:32" ht="45">
      <c r="A11" s="16"/>
      <c r="B11" s="16"/>
      <c r="C11" s="16"/>
      <c r="D11" s="16" t="s">
        <v>1192</v>
      </c>
      <c r="E11" s="16" t="s">
        <v>357</v>
      </c>
      <c r="F11" s="16" t="s">
        <v>1219</v>
      </c>
      <c r="G11" s="16"/>
      <c r="H11" s="16" t="s">
        <v>312</v>
      </c>
      <c r="I11" s="16" t="s">
        <v>1174</v>
      </c>
      <c r="J11" s="16" t="s">
        <v>1193</v>
      </c>
      <c r="K11" s="16"/>
      <c r="L11" s="16"/>
      <c r="M11" s="16"/>
      <c r="N11" s="16"/>
      <c r="O11" s="16"/>
      <c r="P11" s="16"/>
      <c r="Q11" s="16"/>
      <c r="R11" s="16"/>
      <c r="S11" s="16"/>
      <c r="T11" s="16"/>
      <c r="U11" s="16"/>
      <c r="V11" s="16"/>
      <c r="W11" s="16"/>
      <c r="X11" s="16"/>
      <c r="Y11" s="16"/>
      <c r="Z11" s="16"/>
      <c r="AA11" s="16"/>
      <c r="AB11" s="16"/>
      <c r="AC11" s="16"/>
      <c r="AD11" s="1" t="s">
        <v>1220</v>
      </c>
      <c r="AE11" s="124"/>
      <c r="AF11" s="122" t="s">
        <v>56</v>
      </c>
    </row>
    <row r="12" spans="1:32" ht="30">
      <c r="A12" s="16"/>
      <c r="B12" s="16"/>
      <c r="C12" s="16"/>
      <c r="D12" s="16"/>
      <c r="E12" s="16"/>
      <c r="F12" s="16"/>
      <c r="G12" s="16"/>
      <c r="H12" s="16" t="s">
        <v>805</v>
      </c>
      <c r="I12" s="16" t="s">
        <v>1174</v>
      </c>
      <c r="J12" s="16" t="s">
        <v>1193</v>
      </c>
      <c r="K12" s="16"/>
      <c r="L12" s="16"/>
      <c r="M12" s="16"/>
      <c r="N12" s="16"/>
      <c r="O12" s="16"/>
      <c r="P12" s="16"/>
      <c r="Q12" s="16"/>
      <c r="R12" s="16"/>
      <c r="S12" s="16"/>
      <c r="T12" s="16"/>
      <c r="U12" s="16"/>
      <c r="V12" s="16"/>
      <c r="W12" s="16"/>
      <c r="X12" s="16"/>
      <c r="Y12" s="16"/>
      <c r="Z12" s="16"/>
      <c r="AA12" s="16"/>
      <c r="AB12" s="16"/>
      <c r="AC12" s="16"/>
      <c r="AD12" s="1" t="s">
        <v>278</v>
      </c>
      <c r="AE12" s="124"/>
      <c r="AF12" s="122" t="s">
        <v>1221</v>
      </c>
    </row>
    <row r="13" spans="1:32" ht="45">
      <c r="A13" s="16"/>
      <c r="B13" s="16"/>
      <c r="C13" s="16"/>
      <c r="D13" s="16"/>
      <c r="E13" s="16"/>
      <c r="F13" s="16"/>
      <c r="G13" s="16"/>
      <c r="H13" s="16" t="s">
        <v>550</v>
      </c>
      <c r="I13" s="16" t="s">
        <v>1174</v>
      </c>
      <c r="J13" s="16" t="s">
        <v>1197</v>
      </c>
      <c r="K13" s="16"/>
      <c r="L13" s="16"/>
      <c r="M13" s="16"/>
      <c r="N13" s="16"/>
      <c r="O13" s="16"/>
      <c r="P13" s="16"/>
      <c r="Q13" s="16"/>
      <c r="R13" s="16"/>
      <c r="S13" s="16"/>
      <c r="T13" s="16"/>
      <c r="U13" s="16"/>
      <c r="V13" s="16"/>
      <c r="W13" s="16"/>
      <c r="X13" s="16"/>
      <c r="Y13" s="16"/>
      <c r="Z13" s="16"/>
      <c r="AA13" s="16"/>
      <c r="AB13" s="16"/>
      <c r="AC13" s="16"/>
      <c r="AD13" s="1" t="s">
        <v>1222</v>
      </c>
      <c r="AE13" s="16"/>
      <c r="AF13" s="122" t="s">
        <v>1223</v>
      </c>
    </row>
    <row r="14" spans="1:32" ht="30">
      <c r="A14" s="16"/>
      <c r="B14" s="16"/>
      <c r="C14" s="16"/>
      <c r="D14" s="16"/>
      <c r="E14" s="16"/>
      <c r="F14" s="16"/>
      <c r="G14" s="16"/>
      <c r="H14" s="16" t="s">
        <v>561</v>
      </c>
      <c r="I14" s="16" t="s">
        <v>1174</v>
      </c>
      <c r="J14" s="16" t="s">
        <v>1205</v>
      </c>
      <c r="K14" s="16"/>
      <c r="L14" s="16"/>
      <c r="M14" s="16"/>
      <c r="N14" s="16"/>
      <c r="O14" s="16"/>
      <c r="P14" s="16"/>
      <c r="Q14" s="16"/>
      <c r="R14" s="16"/>
      <c r="S14" s="16"/>
      <c r="T14" s="16"/>
      <c r="U14" s="16"/>
      <c r="V14" s="16"/>
      <c r="W14" s="16"/>
      <c r="X14" s="16"/>
      <c r="Y14" s="16"/>
      <c r="Z14" s="16"/>
      <c r="AA14" s="16"/>
      <c r="AB14" s="16"/>
      <c r="AC14" s="16"/>
      <c r="AD14" s="1" t="s">
        <v>799</v>
      </c>
      <c r="AF14" s="122" t="s">
        <v>1224</v>
      </c>
    </row>
    <row r="15" spans="1:32" ht="30">
      <c r="A15" s="16"/>
      <c r="B15" s="16"/>
      <c r="C15" s="16"/>
      <c r="D15" s="16"/>
      <c r="E15" s="16"/>
      <c r="F15" s="16"/>
      <c r="G15" s="16"/>
      <c r="H15" s="16" t="s">
        <v>1225</v>
      </c>
      <c r="I15" s="16" t="s">
        <v>1174</v>
      </c>
      <c r="J15" s="16" t="s">
        <v>1210</v>
      </c>
      <c r="K15" s="16"/>
      <c r="L15" s="16"/>
      <c r="M15" s="16"/>
      <c r="N15" s="16"/>
      <c r="O15" s="16"/>
      <c r="P15" s="16"/>
      <c r="Q15" s="16"/>
      <c r="R15" s="16"/>
      <c r="S15" s="16"/>
      <c r="T15" s="16"/>
      <c r="U15" s="16"/>
      <c r="V15" s="16"/>
      <c r="W15" s="16"/>
      <c r="X15" s="16"/>
      <c r="Y15" s="16"/>
      <c r="Z15" s="16"/>
      <c r="AA15" s="16"/>
      <c r="AB15" s="16"/>
      <c r="AC15" s="16"/>
      <c r="AD15" s="1" t="s">
        <v>782</v>
      </c>
      <c r="AF15" s="122" t="s">
        <v>1226</v>
      </c>
    </row>
    <row r="16" spans="1:32" ht="30">
      <c r="A16" s="16"/>
      <c r="B16" s="16"/>
      <c r="C16" s="16"/>
      <c r="D16" s="16"/>
      <c r="E16" s="16"/>
      <c r="F16" s="16"/>
      <c r="G16" s="16"/>
      <c r="H16" s="16" t="s">
        <v>742</v>
      </c>
      <c r="I16" s="16" t="s">
        <v>1174</v>
      </c>
      <c r="J16" s="16" t="s">
        <v>1213</v>
      </c>
      <c r="K16" s="16"/>
      <c r="L16" s="16"/>
      <c r="M16" s="16"/>
      <c r="N16" s="16"/>
      <c r="O16" s="16"/>
      <c r="P16" s="16"/>
      <c r="Q16" s="16"/>
      <c r="R16" s="16"/>
      <c r="S16" s="16"/>
      <c r="T16" s="16"/>
      <c r="U16" s="16"/>
      <c r="V16" s="16"/>
      <c r="W16" s="16"/>
      <c r="X16" s="16"/>
      <c r="Y16" s="16"/>
      <c r="Z16" s="16"/>
      <c r="AA16" s="16"/>
      <c r="AB16" s="16"/>
      <c r="AC16" s="16"/>
      <c r="AD16" s="1" t="s">
        <v>559</v>
      </c>
      <c r="AF16" s="122" t="s">
        <v>1191</v>
      </c>
    </row>
    <row r="17" spans="1:32" ht="30">
      <c r="A17" s="16"/>
      <c r="B17" s="16"/>
      <c r="C17" s="16"/>
      <c r="D17" s="16"/>
      <c r="E17" s="16"/>
      <c r="F17" s="16"/>
      <c r="G17" s="16"/>
      <c r="H17" s="16" t="s">
        <v>508</v>
      </c>
      <c r="I17" s="16" t="s">
        <v>1183</v>
      </c>
      <c r="J17" s="16" t="s">
        <v>1216</v>
      </c>
      <c r="K17" s="16"/>
      <c r="L17" s="16"/>
      <c r="M17" s="16"/>
      <c r="N17" s="16"/>
      <c r="O17" s="16"/>
      <c r="P17" s="16"/>
      <c r="Q17" s="16"/>
      <c r="R17" s="16"/>
      <c r="S17" s="16"/>
      <c r="T17" s="16"/>
      <c r="U17" s="16"/>
      <c r="V17" s="16"/>
      <c r="W17" s="16"/>
      <c r="X17" s="16"/>
      <c r="Y17" s="16"/>
      <c r="Z17" s="16"/>
      <c r="AA17" s="16"/>
      <c r="AB17" s="16"/>
      <c r="AC17" s="16"/>
      <c r="AD17" s="1" t="s">
        <v>568</v>
      </c>
      <c r="AF17" s="122" t="s">
        <v>1227</v>
      </c>
    </row>
    <row r="18" spans="1:32" ht="45">
      <c r="A18" s="16"/>
      <c r="B18" s="16"/>
      <c r="C18" s="16"/>
      <c r="D18" s="16"/>
      <c r="E18" s="16"/>
      <c r="F18" s="16"/>
      <c r="G18" s="16"/>
      <c r="H18" s="16" t="s">
        <v>358</v>
      </c>
      <c r="I18" s="16" t="s">
        <v>1192</v>
      </c>
      <c r="J18" s="16" t="s">
        <v>1219</v>
      </c>
      <c r="K18" s="16"/>
      <c r="L18" s="16"/>
      <c r="M18" s="16"/>
      <c r="N18" s="16"/>
      <c r="O18" s="16"/>
      <c r="P18" s="16"/>
      <c r="Q18" s="16"/>
      <c r="R18" s="16"/>
      <c r="S18" s="16"/>
      <c r="T18" s="16"/>
      <c r="U18" s="16"/>
      <c r="V18" s="16"/>
      <c r="W18" s="16"/>
      <c r="X18" s="16"/>
      <c r="Y18" s="16"/>
      <c r="Z18" s="16"/>
      <c r="AA18" s="16"/>
      <c r="AB18" s="16"/>
      <c r="AC18" s="16"/>
      <c r="AD18" s="1" t="s">
        <v>582</v>
      </c>
      <c r="AF18" s="122" t="s">
        <v>1228</v>
      </c>
    </row>
    <row r="19" spans="1:32">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 t="s">
        <v>323</v>
      </c>
      <c r="AF19" s="122" t="s">
        <v>626</v>
      </c>
    </row>
    <row r="20" spans="1:32">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 t="s">
        <v>300</v>
      </c>
      <c r="AF20" s="122" t="s">
        <v>1229</v>
      </c>
    </row>
    <row r="21" spans="1:32" ht="15.75" customHeight="1">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F21" s="122" t="s">
        <v>1230</v>
      </c>
    </row>
    <row r="22" spans="1:32" ht="15.75" customHeight="1">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F22" s="122" t="s">
        <v>1231</v>
      </c>
    </row>
    <row r="23" spans="1:32" ht="15.75" customHeight="1">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F23" s="122" t="s">
        <v>1232</v>
      </c>
    </row>
    <row r="24" spans="1:32" ht="15.75" customHeight="1">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F24" s="122" t="s">
        <v>1233</v>
      </c>
    </row>
    <row r="25" spans="1:32" ht="15.75" customHeight="1">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F25" s="122" t="s">
        <v>57</v>
      </c>
    </row>
    <row r="26" spans="1:32" ht="15.75" customHeight="1">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F26" s="122" t="s">
        <v>1234</v>
      </c>
    </row>
    <row r="27" spans="1:32" ht="15.75" customHeight="1">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F27" s="122" t="s">
        <v>293</v>
      </c>
    </row>
    <row r="28" spans="1:32" ht="15.75"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F28" s="122" t="s">
        <v>1235</v>
      </c>
    </row>
    <row r="29" spans="1:32" ht="15.75" customHeight="1">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F29" s="122" t="s">
        <v>890</v>
      </c>
    </row>
    <row r="30" spans="1:32" ht="15.75" customHeight="1">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F30" s="122" t="s">
        <v>1236</v>
      </c>
    </row>
    <row r="31" spans="1:32" ht="15.75"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F31" s="122" t="s">
        <v>1237</v>
      </c>
    </row>
    <row r="32" spans="1:32" ht="15.75" customHeight="1">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F32" s="122" t="s">
        <v>1238</v>
      </c>
    </row>
    <row r="33" spans="1:32" ht="15.75" customHeight="1">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F33" s="122" t="s">
        <v>1239</v>
      </c>
    </row>
    <row r="34" spans="1:32" ht="15.75" customHeight="1">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F34" s="122" t="s">
        <v>573</v>
      </c>
    </row>
    <row r="35" spans="1:32" ht="15.75" customHeight="1">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F35" s="122" t="s">
        <v>1240</v>
      </c>
    </row>
    <row r="36" spans="1:32" ht="15.75" customHeight="1">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F36" s="122" t="s">
        <v>1241</v>
      </c>
    </row>
    <row r="37" spans="1:32" ht="15.75" customHeight="1">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F37" s="122" t="s">
        <v>1242</v>
      </c>
    </row>
    <row r="38" spans="1:32" ht="15.75" customHeigh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F38" s="122" t="s">
        <v>1243</v>
      </c>
    </row>
    <row r="39" spans="1:32" ht="15.75" customHeight="1">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F39" s="122" t="s">
        <v>95</v>
      </c>
    </row>
    <row r="40" spans="1:32" ht="15.75" customHeight="1">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F40" s="122" t="s">
        <v>147</v>
      </c>
    </row>
    <row r="41" spans="1:32" ht="15.7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F41" s="122" t="s">
        <v>1244</v>
      </c>
    </row>
    <row r="42" spans="1:32" ht="15.75" customHeight="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F42" s="122" t="s">
        <v>1245</v>
      </c>
    </row>
    <row r="43" spans="1:32" ht="15.75" customHeight="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F43" s="122" t="s">
        <v>1246</v>
      </c>
    </row>
    <row r="44" spans="1:32" ht="15.75" customHeight="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F44" s="122" t="s">
        <v>360</v>
      </c>
    </row>
    <row r="45" spans="1:32" ht="15.75"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F45" s="122" t="s">
        <v>1203</v>
      </c>
    </row>
    <row r="46" spans="1:32" ht="15.75" customHeight="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F46" s="122" t="s">
        <v>973</v>
      </c>
    </row>
    <row r="47" spans="1:32" ht="15.75" customHeight="1">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F47" s="122" t="s">
        <v>146</v>
      </c>
    </row>
    <row r="48" spans="1:32" ht="15.7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F48" s="122" t="s">
        <v>1020</v>
      </c>
    </row>
    <row r="49" spans="1:32" ht="15.7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F49" s="122" t="s">
        <v>566</v>
      </c>
    </row>
    <row r="50" spans="1:32" ht="15.7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F50" s="122" t="s">
        <v>901</v>
      </c>
    </row>
    <row r="51" spans="1:32" ht="15.75"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F51" s="122" t="s">
        <v>1247</v>
      </c>
    </row>
    <row r="52" spans="1:32" ht="15.7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F52" s="122" t="s">
        <v>1248</v>
      </c>
    </row>
    <row r="53" spans="1:32" ht="15.7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F53" s="122" t="s">
        <v>320</v>
      </c>
    </row>
    <row r="54" spans="1:32" ht="15.7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F54" s="122" t="s">
        <v>1249</v>
      </c>
    </row>
    <row r="55" spans="1:32" ht="15.7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F55" s="122" t="s">
        <v>1250</v>
      </c>
    </row>
    <row r="56" spans="1:32" ht="15.7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F56" s="122" t="s">
        <v>1251</v>
      </c>
    </row>
    <row r="57" spans="1:32" ht="15.7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F57" s="122" t="s">
        <v>298</v>
      </c>
    </row>
    <row r="58" spans="1:32" ht="15.7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F58" s="122" t="s">
        <v>1252</v>
      </c>
    </row>
    <row r="59" spans="1:32" ht="15.7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F59" s="122" t="s">
        <v>697</v>
      </c>
    </row>
    <row r="60" spans="1:32" ht="15.7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F60" s="122" t="s">
        <v>315</v>
      </c>
    </row>
    <row r="61" spans="1:32" ht="15.7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F61" s="122" t="s">
        <v>1215</v>
      </c>
    </row>
    <row r="62" spans="1:32" ht="15.7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F62" s="122" t="s">
        <v>557</v>
      </c>
    </row>
    <row r="63" spans="1:32" ht="15.75"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F63" s="122" t="s">
        <v>1253</v>
      </c>
    </row>
    <row r="64" spans="1:32" ht="15.75"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F64" s="122" t="s">
        <v>1254</v>
      </c>
    </row>
    <row r="65" spans="1:32" ht="15.75"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F65" s="122" t="s">
        <v>1255</v>
      </c>
    </row>
    <row r="66" spans="1:32" ht="15.75"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F66" s="122" t="s">
        <v>830</v>
      </c>
    </row>
    <row r="67" spans="1:32" ht="15.75"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F67" s="122" t="s">
        <v>277</v>
      </c>
    </row>
    <row r="68" spans="1:32" ht="15.75"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F68" s="122" t="s">
        <v>197</v>
      </c>
    </row>
    <row r="69" spans="1:32" ht="15.75"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F69" s="122" t="s">
        <v>621</v>
      </c>
    </row>
    <row r="70" spans="1:32" ht="15.75"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F70" s="122" t="s">
        <v>657</v>
      </c>
    </row>
    <row r="71" spans="1:32" ht="15.75" customHeight="1">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F71" s="122" t="s">
        <v>351</v>
      </c>
    </row>
    <row r="72" spans="1:32" ht="15.75" customHeight="1">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F72" s="122" t="s">
        <v>1256</v>
      </c>
    </row>
    <row r="73" spans="1:32" ht="15.75" customHeight="1">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F73" s="122" t="s">
        <v>365</v>
      </c>
    </row>
    <row r="74" spans="1:32" ht="15.75" customHeight="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F74" s="122" t="s">
        <v>1257</v>
      </c>
    </row>
    <row r="75" spans="1:32" ht="15.75" customHeight="1">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F75" s="122" t="s">
        <v>1258</v>
      </c>
    </row>
    <row r="76" spans="1:32" ht="15.75" customHeight="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F76" s="122" t="s">
        <v>580</v>
      </c>
    </row>
    <row r="77" spans="1:32" ht="15.75" customHeight="1">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F77" s="122" t="s">
        <v>797</v>
      </c>
    </row>
    <row r="78" spans="1:32" ht="15.75" customHeight="1">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F78" s="122" t="s">
        <v>780</v>
      </c>
    </row>
    <row r="79" spans="1:32" ht="15.75" customHeight="1">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F79" s="122" t="s">
        <v>330</v>
      </c>
    </row>
    <row r="80" spans="1:32" ht="15.75" customHeight="1">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F80" s="122" t="s">
        <v>1259</v>
      </c>
    </row>
    <row r="81" spans="1:32" ht="15.75" customHeight="1">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F81" s="122" t="s">
        <v>1260</v>
      </c>
    </row>
    <row r="82" spans="1:32" ht="15.75" customHeight="1">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F82" s="122" t="s">
        <v>1261</v>
      </c>
    </row>
    <row r="83" spans="1:32" ht="15.75" customHeight="1">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F83" s="122" t="s">
        <v>1262</v>
      </c>
    </row>
    <row r="84" spans="1:32" ht="15.75" customHeight="1">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F84" s="122" t="s">
        <v>331</v>
      </c>
    </row>
    <row r="85" spans="1:32" ht="15.75" customHeight="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F85" s="122" t="s">
        <v>1263</v>
      </c>
    </row>
    <row r="86" spans="1:32" ht="15.75" customHeight="1">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F86" s="122" t="s">
        <v>1264</v>
      </c>
    </row>
    <row r="87" spans="1:32" ht="15.75" customHeight="1">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F87" s="122" t="s">
        <v>96</v>
      </c>
    </row>
    <row r="88" spans="1:32" ht="15.75" customHeight="1">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row>
    <row r="89" spans="1:32" ht="15.7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row>
    <row r="90" spans="1:32" ht="15.7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row>
    <row r="91" spans="1:32" ht="15.75"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row>
    <row r="92" spans="1:32" ht="15.75"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row>
    <row r="93" spans="1:32" ht="15.75"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row>
    <row r="94" spans="1:32" ht="15.75" customHeight="1">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row>
    <row r="95" spans="1:32" ht="15.75" customHeight="1">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row>
    <row r="96" spans="1:32" ht="15.75" customHeight="1">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row>
    <row r="97" spans="1:30" ht="15.75" customHeight="1">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row>
    <row r="98" spans="1:30" ht="15.75" customHeight="1">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row>
    <row r="99" spans="1:30" ht="15.75" customHeight="1">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row>
    <row r="100" spans="1:30" ht="15.75"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row>
    <row r="101" spans="1:30" ht="15.75" customHeight="1">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row>
    <row r="102" spans="1:30" ht="15.75" customHeight="1">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row>
    <row r="103" spans="1:30" ht="15.75" customHeight="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row>
    <row r="104" spans="1:30" ht="15.75" customHeight="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row>
    <row r="105" spans="1:30" ht="15.7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row>
    <row r="106" spans="1:30" ht="15.75"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row>
    <row r="107" spans="1:30" ht="15.75"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row>
    <row r="108" spans="1:30" ht="15.75" customHeight="1">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row>
    <row r="109" spans="1:30" ht="15.75" customHeight="1">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row>
    <row r="110" spans="1:30" ht="15.75" customHeight="1">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row>
    <row r="111" spans="1:30" ht="15.75" customHeight="1">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ht="15.75" customHeight="1">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ht="15.75" customHeight="1">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ht="15.75" customHeight="1">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ht="15.75" customHeight="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row>
    <row r="116" spans="1:30" ht="15.75" customHeight="1">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ht="15.75" customHeight="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ht="15.75" customHeight="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row>
    <row r="119" spans="1:30" ht="15.75" customHeight="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row>
    <row r="120" spans="1:30" ht="15.75" customHeight="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row>
    <row r="121" spans="1:30" ht="15.75" customHeight="1">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row>
    <row r="122" spans="1:30" ht="15.75" customHeight="1">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row>
    <row r="123" spans="1:30" ht="15.75" customHeight="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row>
    <row r="124" spans="1:30" ht="15.75" customHeight="1">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row>
    <row r="125" spans="1:30" ht="15.75" customHeight="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row>
    <row r="126" spans="1:30" ht="15.75" customHeight="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row>
    <row r="127" spans="1:30" ht="15.75" customHeight="1">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row>
    <row r="128" spans="1:30" ht="15.75" customHeight="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row>
    <row r="129" spans="1:30" ht="15.75" customHeight="1">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row>
    <row r="130" spans="1:30" ht="15.75" customHeight="1">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row>
    <row r="131" spans="1:30" ht="15.75" customHeight="1">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row>
    <row r="132" spans="1:30" ht="15.75" customHeight="1">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row>
    <row r="133" spans="1:30" ht="15.75" customHeight="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row>
    <row r="134" spans="1:30" ht="15.75" customHeight="1">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row>
    <row r="135" spans="1:30" ht="15.75" customHeight="1">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row>
    <row r="136" spans="1:30" ht="15.75"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row>
    <row r="137" spans="1:30" ht="15.75" customHeight="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row>
    <row r="138" spans="1:30" ht="15.75" customHeight="1">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row>
    <row r="139" spans="1:30" ht="15.75" customHeight="1">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row>
    <row r="140" spans="1:30" ht="15.75" customHeight="1">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row>
    <row r="141" spans="1:30" ht="15.75" customHeight="1">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row>
    <row r="142" spans="1:30" ht="15.75" customHeight="1">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row>
    <row r="143" spans="1:30" ht="15.75" customHeight="1">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row>
    <row r="144" spans="1:30" ht="15.75" customHeight="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row>
    <row r="145" spans="1:30" ht="15.75" customHeight="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row>
    <row r="146" spans="1:30" ht="15.7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row>
    <row r="147" spans="1:30" ht="15.7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row>
    <row r="148" spans="1:30" ht="15.7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row>
    <row r="149" spans="1:30" ht="15.7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row>
    <row r="150" spans="1:30" ht="15.7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row>
    <row r="151" spans="1:30" ht="15.7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row>
    <row r="152" spans="1:30" ht="15.7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row>
    <row r="153" spans="1:30" ht="15.7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row>
    <row r="154" spans="1:30" ht="15.7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row>
    <row r="155" spans="1:30" ht="15.75" customHeight="1">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row>
    <row r="156" spans="1:30" ht="15.75" customHeight="1">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row>
    <row r="157" spans="1:30" ht="15.75" customHeight="1">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row>
    <row r="158" spans="1:30" ht="15.75" customHeight="1">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row>
    <row r="159" spans="1:30" ht="15.75" customHeight="1">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row>
    <row r="160" spans="1:30" ht="15.75" customHeight="1">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row>
    <row r="161" spans="1:30" ht="15.75" customHeight="1">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row>
    <row r="162" spans="1:30" ht="15.75" customHeight="1">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row>
    <row r="163" spans="1:30" ht="15.75" customHeight="1">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row>
    <row r="164" spans="1:30" ht="15.7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row>
    <row r="165" spans="1:30" ht="15.7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row>
    <row r="166" spans="1:30" ht="15.7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row>
    <row r="167" spans="1:30" ht="15.7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row>
    <row r="168" spans="1:30" ht="15.7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row>
    <row r="169" spans="1:30" ht="15.7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row>
    <row r="170" spans="1:30" ht="15.7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row>
    <row r="171" spans="1:30" ht="15.7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row>
    <row r="172" spans="1:30" ht="15.7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row>
    <row r="173" spans="1:30" ht="15.7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row>
    <row r="174" spans="1:30" ht="15.7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row>
    <row r="175" spans="1:30" ht="15.7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row>
    <row r="176" spans="1:30" ht="15.7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row>
    <row r="177" spans="1:30" ht="15.7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row>
    <row r="178" spans="1:30" ht="15.7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row>
    <row r="179" spans="1:30" ht="15.7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row>
    <row r="180" spans="1:30" ht="15.7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row>
    <row r="181" spans="1:30" ht="15.7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row>
    <row r="182" spans="1:30" ht="15.7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row>
    <row r="183" spans="1:30" ht="15.7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row>
    <row r="184" spans="1:30" ht="15.7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row>
    <row r="185" spans="1:30" ht="15.7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row>
    <row r="186" spans="1:30" ht="15.7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row>
    <row r="187" spans="1:30" ht="15.7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row>
    <row r="188" spans="1:30" ht="15.7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row>
    <row r="189" spans="1:30" ht="15.7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row>
    <row r="190" spans="1:30" ht="15.7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row>
    <row r="191" spans="1:30" ht="15.7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row>
    <row r="192" spans="1:30" ht="15.7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row>
    <row r="193" spans="1:30" ht="15.7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row>
    <row r="194" spans="1:30" ht="15.7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row>
    <row r="195" spans="1:30" ht="15.7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row>
    <row r="196" spans="1:30" ht="15.7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row>
    <row r="197" spans="1:30" ht="15.7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row>
    <row r="198" spans="1:30" ht="15.7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row>
    <row r="199" spans="1:30" ht="15.7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row>
    <row r="200" spans="1:30" ht="15.7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row>
    <row r="201" spans="1:30" ht="15.7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row>
    <row r="202" spans="1:30" ht="15.7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row>
    <row r="203" spans="1:30" ht="15.7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row>
    <row r="204" spans="1:30" ht="15.7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row>
    <row r="205" spans="1:30" ht="15.7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row>
    <row r="206" spans="1:30" ht="15.7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row>
    <row r="207" spans="1:30" ht="15.7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row>
    <row r="208" spans="1:30" ht="15.7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row>
    <row r="209" spans="1:30" ht="15.7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row>
    <row r="210" spans="1:30" ht="15.7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row>
    <row r="211" spans="1:30" ht="15.7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row>
    <row r="212" spans="1:30" ht="15.7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row>
    <row r="213" spans="1:30" ht="15.7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row>
    <row r="214" spans="1:30" ht="15.7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row>
    <row r="215" spans="1:30" ht="15.7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row>
    <row r="216" spans="1:30" ht="15.7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row>
    <row r="217" spans="1:30" ht="15.7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row>
    <row r="218" spans="1:30" ht="15.7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row>
    <row r="219" spans="1:30" ht="15.7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row>
    <row r="220" spans="1:30" ht="15.7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row>
    <row r="221" spans="1:30" ht="15.75" customHeight="1">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row>
    <row r="222" spans="1:30" ht="15.75" customHeight="1">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row>
    <row r="223" spans="1:30" ht="15.75" customHeight="1">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row>
    <row r="224" spans="1:30" ht="15.75" customHeight="1">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row>
    <row r="225" spans="1:30" ht="15.75" customHeight="1">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row>
    <row r="226" spans="1:30" ht="15.75" customHeight="1">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row>
    <row r="227" spans="1:30" ht="15.75" customHeight="1">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row>
    <row r="228" spans="1:30" ht="15.75" customHeight="1">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row>
    <row r="229" spans="1:30" ht="15.75" customHeight="1">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row>
    <row r="230" spans="1:30" ht="15.75" customHeight="1">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row>
    <row r="231" spans="1:30" ht="15.75" customHeight="1">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row>
    <row r="232" spans="1:30" ht="15.75" customHeight="1">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row>
    <row r="233" spans="1:30" ht="15.75" customHeight="1">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row>
    <row r="234" spans="1:30" ht="15.75" customHeight="1">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row>
    <row r="235" spans="1:30" ht="15.75" customHeight="1">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row>
    <row r="236" spans="1:30" ht="15.75" customHeight="1">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row>
    <row r="237" spans="1:30" ht="15.75" customHeight="1">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row>
    <row r="238" spans="1:30" ht="15.75" customHeight="1">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row>
    <row r="239" spans="1:30" ht="15.75" customHeight="1">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row>
    <row r="240" spans="1:30" ht="15.75" customHeight="1">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row>
    <row r="241" spans="1:30" ht="15.75" customHeight="1">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row>
    <row r="242" spans="1:30" ht="15.75" customHeight="1">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row>
    <row r="243" spans="1:30" ht="15.75" customHeight="1">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row>
    <row r="244" spans="1:30" ht="15.75" customHeight="1">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row>
    <row r="245" spans="1:30" ht="15.75" customHeight="1">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row>
    <row r="246" spans="1:30" ht="15.75" customHeight="1">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row>
    <row r="247" spans="1:30" ht="15.75" customHeight="1">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row>
    <row r="248" spans="1:30" ht="15.75" customHeight="1">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row>
    <row r="249" spans="1:30" ht="15.75" customHeight="1">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row>
    <row r="250" spans="1:30" ht="15.75" customHeight="1">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row>
    <row r="251" spans="1:30" ht="15.75" customHeight="1">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row>
    <row r="252" spans="1:30" ht="15.75" customHeight="1">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row>
    <row r="253" spans="1:30" ht="15.75" customHeight="1">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row>
    <row r="254" spans="1:30" ht="15.75" customHeight="1">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row>
    <row r="255" spans="1:30" ht="15.75" customHeight="1">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row>
    <row r="256" spans="1:30" ht="15.75" customHeight="1">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row>
    <row r="257" spans="1:30" ht="15.75" customHeight="1">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row>
    <row r="258" spans="1:30" ht="15.75" customHeight="1">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row>
    <row r="259" spans="1:30" ht="15.75" customHeight="1">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row>
    <row r="260" spans="1:30" ht="15.75" customHeight="1">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row>
    <row r="261" spans="1:30" ht="15.75" customHeight="1">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row>
    <row r="262" spans="1:30" ht="15.75" customHeight="1">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row>
    <row r="263" spans="1:30" ht="15.75" customHeight="1">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row>
    <row r="264" spans="1:30" ht="15.75" customHeight="1">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row>
    <row r="265" spans="1:30" ht="15.75" customHeight="1">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row>
    <row r="266" spans="1:30" ht="15.75" customHeight="1">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row>
    <row r="267" spans="1:30" ht="15.75" customHeight="1">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row>
    <row r="268" spans="1:30" ht="15.75" customHeight="1">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row>
    <row r="269" spans="1:30" ht="15.75" customHeight="1">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row>
    <row r="270" spans="1:30" ht="15.75" customHeight="1">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row>
    <row r="271" spans="1:30" ht="15.75" customHeight="1">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row>
    <row r="272" spans="1:30" ht="15.75" customHeight="1">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row>
    <row r="273" spans="1:30" ht="15.75" customHeight="1">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row>
    <row r="274" spans="1:30" ht="15.75" customHeight="1">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row>
    <row r="275" spans="1:30" ht="15.75" customHeight="1">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row>
    <row r="276" spans="1:30" ht="15.75" customHeight="1">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row>
    <row r="277" spans="1:30" ht="15.75" customHeight="1">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row>
    <row r="278" spans="1:30" ht="15.75" customHeight="1">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row>
    <row r="279" spans="1:30" ht="15.75" customHeight="1">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row>
    <row r="280" spans="1:30" ht="15.75" customHeight="1">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row>
    <row r="281" spans="1:30" ht="15.75" customHeight="1">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row>
    <row r="282" spans="1:30" ht="15.75" customHeight="1">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c r="AD282" s="16"/>
    </row>
    <row r="283" spans="1:30" ht="15.75" customHeight="1">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c r="AD283" s="16"/>
    </row>
    <row r="284" spans="1:30" ht="15.75" customHeight="1">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c r="AD284" s="16"/>
    </row>
    <row r="285" spans="1:30" ht="15.75" customHeight="1">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c r="AB285" s="16"/>
      <c r="AC285" s="16"/>
      <c r="AD285" s="16"/>
    </row>
    <row r="286" spans="1:30" ht="15.75" customHeight="1">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row>
    <row r="287" spans="1:30" ht="15.75" customHeight="1">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row>
    <row r="288" spans="1:30" ht="15.75" customHeight="1">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c r="AD288" s="16"/>
    </row>
    <row r="289" spans="1:30" ht="15.75" customHeight="1">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c r="AD289" s="16"/>
    </row>
    <row r="290" spans="1:30" ht="15.75" customHeight="1">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c r="AB290" s="16"/>
      <c r="AC290" s="16"/>
      <c r="AD290" s="16"/>
    </row>
    <row r="291" spans="1:30" ht="15.75" customHeight="1">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c r="AB291" s="16"/>
      <c r="AC291" s="16"/>
      <c r="AD291" s="16"/>
    </row>
    <row r="292" spans="1:30" ht="15.75" customHeight="1">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c r="AB292" s="16"/>
      <c r="AC292" s="16"/>
      <c r="AD292" s="16"/>
    </row>
    <row r="293" spans="1:30" ht="15.75" customHeight="1">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c r="AB293" s="16"/>
      <c r="AC293" s="16"/>
      <c r="AD293" s="16"/>
    </row>
    <row r="294" spans="1:30" ht="15.75" customHeight="1">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c r="AB294" s="16"/>
      <c r="AC294" s="16"/>
      <c r="AD294" s="16"/>
    </row>
    <row r="295" spans="1:30" ht="15.75" customHeight="1">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c r="AB295" s="16"/>
      <c r="AC295" s="16"/>
      <c r="AD295" s="16"/>
    </row>
    <row r="296" spans="1:30" ht="15.75" customHeight="1">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c r="AC296" s="16"/>
      <c r="AD296" s="16"/>
    </row>
    <row r="297" spans="1:30" ht="15.75" customHeight="1">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c r="AB297" s="16"/>
      <c r="AC297" s="16"/>
      <c r="AD297" s="16"/>
    </row>
    <row r="298" spans="1:30" ht="15.75" customHeight="1">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c r="AB298" s="16"/>
      <c r="AC298" s="16"/>
      <c r="AD298" s="16"/>
    </row>
    <row r="299" spans="1:30" ht="15.75" customHeight="1">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c r="AD299" s="16"/>
    </row>
    <row r="300" spans="1:30" ht="15.75" customHeight="1">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c r="AB300" s="16"/>
      <c r="AC300" s="16"/>
      <c r="AD300" s="16"/>
    </row>
    <row r="301" spans="1:30" ht="15.75" customHeight="1">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c r="AB301" s="16"/>
      <c r="AC301" s="16"/>
      <c r="AD301" s="16"/>
    </row>
    <row r="302" spans="1:30" ht="15.75" customHeight="1">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c r="AB302" s="16"/>
      <c r="AC302" s="16"/>
      <c r="AD302" s="16"/>
    </row>
    <row r="303" spans="1:30" ht="15.75" customHeight="1">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c r="AB303" s="16"/>
      <c r="AC303" s="16"/>
      <c r="AD303" s="16"/>
    </row>
    <row r="304" spans="1:30" ht="15.75" customHeight="1">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c r="AB304" s="16"/>
      <c r="AC304" s="16"/>
      <c r="AD304" s="16"/>
    </row>
    <row r="305" spans="1:30" ht="15.75" customHeight="1">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c r="AB305" s="16"/>
      <c r="AC305" s="16"/>
      <c r="AD305" s="16"/>
    </row>
    <row r="306" spans="1:30" ht="15.75" customHeight="1">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c r="AB306" s="16"/>
      <c r="AC306" s="16"/>
      <c r="AD306" s="16"/>
    </row>
    <row r="307" spans="1:30" ht="15.75" customHeight="1">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c r="AD307" s="16"/>
    </row>
    <row r="308" spans="1:30" ht="15.75" customHeight="1">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c r="AB308" s="16"/>
      <c r="AC308" s="16"/>
      <c r="AD308" s="16"/>
    </row>
    <row r="309" spans="1:30" ht="15.75" customHeight="1">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c r="AB309" s="16"/>
      <c r="AC309" s="16"/>
      <c r="AD309" s="16"/>
    </row>
    <row r="310" spans="1:30" ht="15.75" customHeight="1">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c r="AB310" s="16"/>
      <c r="AC310" s="16"/>
      <c r="AD310" s="16"/>
    </row>
    <row r="311" spans="1:30" ht="15.75" customHeight="1">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c r="AB311" s="16"/>
      <c r="AC311" s="16"/>
      <c r="AD311" s="16"/>
    </row>
    <row r="312" spans="1:30" ht="15.75" customHeight="1">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c r="AB312" s="16"/>
      <c r="AC312" s="16"/>
      <c r="AD312" s="16"/>
    </row>
    <row r="313" spans="1:30" ht="15.75" customHeight="1">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c r="AB313" s="16"/>
      <c r="AC313" s="16"/>
      <c r="AD313" s="16"/>
    </row>
    <row r="314" spans="1:30" ht="15.75" customHeight="1">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c r="AB314" s="16"/>
      <c r="AC314" s="16"/>
      <c r="AD314" s="16"/>
    </row>
    <row r="315" spans="1:30" ht="15.75" customHeight="1">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c r="AB315" s="16"/>
      <c r="AC315" s="16"/>
      <c r="AD315" s="16"/>
    </row>
    <row r="316" spans="1:30" ht="15.75" customHeight="1">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c r="AB316" s="16"/>
      <c r="AC316" s="16"/>
      <c r="AD316" s="16"/>
    </row>
    <row r="317" spans="1:30" ht="15.75" customHeight="1">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c r="AB317" s="16"/>
      <c r="AC317" s="16"/>
      <c r="AD317" s="16"/>
    </row>
    <row r="318" spans="1:30" ht="15.75" customHeight="1">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c r="AB318" s="16"/>
      <c r="AC318" s="16"/>
      <c r="AD318" s="16"/>
    </row>
    <row r="319" spans="1:30" ht="15.75" customHeight="1">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c r="AB319" s="16"/>
      <c r="AC319" s="16"/>
      <c r="AD319" s="16"/>
    </row>
    <row r="320" spans="1:30" ht="15.75" customHeight="1">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c r="AB320" s="16"/>
      <c r="AC320" s="16"/>
      <c r="AD320" s="16"/>
    </row>
    <row r="321" spans="1:30" ht="15.75" customHeight="1">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c r="AB321" s="16"/>
      <c r="AC321" s="16"/>
      <c r="AD321" s="16"/>
    </row>
    <row r="322" spans="1:30" ht="15.75" customHeight="1">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c r="AB322" s="16"/>
      <c r="AC322" s="16"/>
      <c r="AD322" s="16"/>
    </row>
    <row r="323" spans="1:30" ht="15.75" customHeight="1">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c r="AB323" s="16"/>
      <c r="AC323" s="16"/>
      <c r="AD323" s="16"/>
    </row>
    <row r="324" spans="1:30" ht="15.75" customHeight="1">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c r="AB324" s="16"/>
      <c r="AC324" s="16"/>
      <c r="AD324" s="16"/>
    </row>
    <row r="325" spans="1:30" ht="15.75" customHeight="1">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c r="AB325" s="16"/>
      <c r="AC325" s="16"/>
      <c r="AD325" s="16"/>
    </row>
    <row r="326" spans="1:30" ht="15.75" customHeight="1">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c r="AB326" s="16"/>
      <c r="AC326" s="16"/>
      <c r="AD326" s="16"/>
    </row>
    <row r="327" spans="1:30" ht="15.75" customHeight="1">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c r="AD327" s="16"/>
    </row>
    <row r="328" spans="1:30" ht="15.75" customHeight="1">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c r="AB328" s="16"/>
      <c r="AC328" s="16"/>
      <c r="AD328" s="16"/>
    </row>
    <row r="329" spans="1:30" ht="15.75" customHeight="1">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c r="AB329" s="16"/>
      <c r="AC329" s="16"/>
      <c r="AD329" s="16"/>
    </row>
    <row r="330" spans="1:30" ht="15.75" customHeight="1">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c r="AB330" s="16"/>
      <c r="AC330" s="16"/>
      <c r="AD330" s="16"/>
    </row>
    <row r="331" spans="1:30" ht="15.75" customHeight="1">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c r="AB331" s="16"/>
      <c r="AC331" s="16"/>
      <c r="AD331" s="16"/>
    </row>
    <row r="332" spans="1:30" ht="15.75" customHeight="1">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row>
    <row r="333" spans="1:30" ht="15.75" customHeight="1">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row>
    <row r="334" spans="1:30" ht="15.75" customHeight="1">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row>
    <row r="335" spans="1:30" ht="15.75" customHeight="1">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c r="AB335" s="16"/>
      <c r="AC335" s="16"/>
      <c r="AD335" s="16"/>
    </row>
    <row r="336" spans="1:30" ht="15.75" customHeight="1">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c r="AB336" s="16"/>
      <c r="AC336" s="16"/>
      <c r="AD336" s="16"/>
    </row>
    <row r="337" spans="1:30" ht="15.75" customHeight="1">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c r="AB337" s="16"/>
      <c r="AC337" s="16"/>
      <c r="AD337" s="16"/>
    </row>
    <row r="338" spans="1:30" ht="15.75" customHeight="1">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row>
    <row r="339" spans="1:30" ht="15.75" customHeight="1">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row>
    <row r="340" spans="1:30" ht="15.75" customHeight="1">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row>
    <row r="341" spans="1:30" ht="15.75" customHeight="1">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row>
    <row r="342" spans="1:30" ht="15.75" customHeight="1">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c r="AB342" s="16"/>
      <c r="AC342" s="16"/>
      <c r="AD342" s="16"/>
    </row>
    <row r="343" spans="1:30" ht="15.75" customHeight="1">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c r="AB343" s="16"/>
      <c r="AC343" s="16"/>
      <c r="AD343" s="16"/>
    </row>
    <row r="344" spans="1:30" ht="15.75" customHeight="1">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c r="AB344" s="16"/>
      <c r="AC344" s="16"/>
      <c r="AD344" s="16"/>
    </row>
    <row r="345" spans="1:30" ht="15.75" customHeight="1">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c r="AB345" s="16"/>
      <c r="AC345" s="16"/>
      <c r="AD345" s="16"/>
    </row>
    <row r="346" spans="1:30" ht="15.75" customHeight="1">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c r="AB346" s="16"/>
      <c r="AC346" s="16"/>
      <c r="AD346" s="16"/>
    </row>
    <row r="347" spans="1:30" ht="15.75" customHeight="1">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c r="AB347" s="16"/>
      <c r="AC347" s="16"/>
      <c r="AD347" s="16"/>
    </row>
    <row r="348" spans="1:30" ht="15.75" customHeight="1">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c r="AB348" s="16"/>
      <c r="AC348" s="16"/>
      <c r="AD348" s="16"/>
    </row>
    <row r="349" spans="1:30" ht="15.75" customHeight="1">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c r="AD349" s="16"/>
    </row>
    <row r="350" spans="1:30" ht="15.75" customHeight="1">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c r="AB350" s="16"/>
      <c r="AC350" s="16"/>
      <c r="AD350" s="16"/>
    </row>
    <row r="351" spans="1:30" ht="15.75" customHeight="1">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c r="AB351" s="16"/>
      <c r="AC351" s="16"/>
      <c r="AD351" s="16"/>
    </row>
    <row r="352" spans="1:30" ht="15.75" customHeight="1">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c r="AB352" s="16"/>
      <c r="AC352" s="16"/>
      <c r="AD352" s="16"/>
    </row>
    <row r="353" spans="1:30" ht="15.75" customHeight="1">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c r="AB353" s="16"/>
      <c r="AC353" s="16"/>
      <c r="AD353" s="16"/>
    </row>
    <row r="354" spans="1:30" ht="15.75" customHeight="1">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c r="AB354" s="16"/>
      <c r="AC354" s="16"/>
      <c r="AD354" s="16"/>
    </row>
    <row r="355" spans="1:30" ht="15.75" customHeight="1">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c r="AB355" s="16"/>
      <c r="AC355" s="16"/>
      <c r="AD355" s="16"/>
    </row>
    <row r="356" spans="1:30" ht="15.75" customHeight="1">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c r="AB356" s="16"/>
      <c r="AC356" s="16"/>
      <c r="AD356" s="16"/>
    </row>
    <row r="357" spans="1:30" ht="15.75" customHeight="1">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c r="AC357" s="16"/>
      <c r="AD357" s="16"/>
    </row>
    <row r="358" spans="1:30" ht="15.75" customHeight="1">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c r="AB358" s="16"/>
      <c r="AC358" s="16"/>
      <c r="AD358" s="16"/>
    </row>
    <row r="359" spans="1:30" ht="15.75" customHeight="1">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c r="AB359" s="16"/>
      <c r="AC359" s="16"/>
      <c r="AD359" s="16"/>
    </row>
    <row r="360" spans="1:30" ht="15.75" customHeight="1">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c r="AB360" s="16"/>
      <c r="AC360" s="16"/>
      <c r="AD360" s="16"/>
    </row>
    <row r="361" spans="1:30" ht="15.75" customHeight="1">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c r="AB361" s="16"/>
      <c r="AC361" s="16"/>
      <c r="AD361" s="16"/>
    </row>
    <row r="362" spans="1:30" ht="15.75" customHeight="1">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c r="AB362" s="16"/>
      <c r="AC362" s="16"/>
      <c r="AD362" s="16"/>
    </row>
    <row r="363" spans="1:30" ht="15.75" customHeight="1">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c r="AB363" s="16"/>
      <c r="AC363" s="16"/>
      <c r="AD363" s="16"/>
    </row>
    <row r="364" spans="1:30" ht="15.75" customHeight="1">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c r="AB364" s="16"/>
      <c r="AC364" s="16"/>
      <c r="AD364" s="16"/>
    </row>
    <row r="365" spans="1:30" ht="15.75" customHeight="1">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c r="AB365" s="16"/>
      <c r="AC365" s="16"/>
      <c r="AD365" s="16"/>
    </row>
    <row r="366" spans="1:30" ht="15.75" customHeight="1">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c r="AB366" s="16"/>
      <c r="AC366" s="16"/>
      <c r="AD366" s="16"/>
    </row>
    <row r="367" spans="1:30" ht="15.75" customHeight="1">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c r="AB367" s="16"/>
      <c r="AC367" s="16"/>
      <c r="AD367" s="16"/>
    </row>
    <row r="368" spans="1:30" ht="15.75" customHeight="1">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c r="AB368" s="16"/>
      <c r="AC368" s="16"/>
      <c r="AD368" s="16"/>
    </row>
    <row r="369" spans="1:30" ht="15.75" customHeight="1">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c r="AB369" s="16"/>
      <c r="AC369" s="16"/>
      <c r="AD369" s="16"/>
    </row>
    <row r="370" spans="1:30" ht="15.75" customHeight="1">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c r="AB370" s="16"/>
      <c r="AC370" s="16"/>
      <c r="AD370" s="16"/>
    </row>
    <row r="371" spans="1:30" ht="15.75" customHeight="1">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c r="AB371" s="16"/>
      <c r="AC371" s="16"/>
      <c r="AD371" s="16"/>
    </row>
    <row r="372" spans="1:30" ht="15.75" customHeight="1">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c r="AB372" s="16"/>
      <c r="AC372" s="16"/>
      <c r="AD372" s="16"/>
    </row>
    <row r="373" spans="1:30" ht="15.75" customHeight="1">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c r="AB373" s="16"/>
      <c r="AC373" s="16"/>
      <c r="AD373" s="16"/>
    </row>
    <row r="374" spans="1:30" ht="15.75" customHeight="1">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c r="AB374" s="16"/>
      <c r="AC374" s="16"/>
      <c r="AD374" s="16"/>
    </row>
    <row r="375" spans="1:30" ht="15.75" customHeight="1">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c r="AB375" s="16"/>
      <c r="AC375" s="16"/>
      <c r="AD375" s="16"/>
    </row>
    <row r="376" spans="1:30" ht="15.75" customHeight="1">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c r="AB376" s="16"/>
      <c r="AC376" s="16"/>
      <c r="AD376" s="16"/>
    </row>
    <row r="377" spans="1:30" ht="15.75" customHeight="1">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c r="AB377" s="16"/>
      <c r="AC377" s="16"/>
      <c r="AD377" s="16"/>
    </row>
    <row r="378" spans="1:30" ht="15.75" customHeight="1">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c r="AB378" s="16"/>
      <c r="AC378" s="16"/>
      <c r="AD378" s="16"/>
    </row>
    <row r="379" spans="1:30" ht="15.75" customHeight="1">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c r="AB379" s="16"/>
      <c r="AC379" s="16"/>
      <c r="AD379" s="16"/>
    </row>
    <row r="380" spans="1:30" ht="15.75" customHeight="1">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c r="AB380" s="16"/>
      <c r="AC380" s="16"/>
      <c r="AD380" s="16"/>
    </row>
    <row r="381" spans="1:30" ht="15.75" customHeight="1">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c r="AB381" s="16"/>
      <c r="AC381" s="16"/>
      <c r="AD381" s="16"/>
    </row>
    <row r="382" spans="1:30" ht="15.75" customHeight="1">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c r="AB382" s="16"/>
      <c r="AC382" s="16"/>
      <c r="AD382" s="16"/>
    </row>
    <row r="383" spans="1:30" ht="15.75" customHeight="1">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c r="AB383" s="16"/>
      <c r="AC383" s="16"/>
      <c r="AD383" s="16"/>
    </row>
    <row r="384" spans="1:30" ht="15.75" customHeight="1">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c r="AB384" s="16"/>
      <c r="AC384" s="16"/>
      <c r="AD384" s="16"/>
    </row>
    <row r="385" spans="1:30" ht="15.75" customHeight="1">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c r="AB385" s="16"/>
      <c r="AC385" s="16"/>
      <c r="AD385" s="16"/>
    </row>
    <row r="386" spans="1:30" ht="15.75" customHeight="1">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row>
    <row r="387" spans="1:30" ht="15.75" customHeight="1">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c r="AB387" s="16"/>
      <c r="AC387" s="16"/>
      <c r="AD387" s="16"/>
    </row>
    <row r="388" spans="1:30" ht="15.75" customHeight="1">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c r="AB388" s="16"/>
      <c r="AC388" s="16"/>
      <c r="AD388" s="16"/>
    </row>
    <row r="389" spans="1:30" ht="15.75" customHeight="1">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c r="AD389" s="16"/>
    </row>
    <row r="390" spans="1:30" ht="15.75" customHeight="1">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c r="AB390" s="16"/>
      <c r="AC390" s="16"/>
      <c r="AD390" s="16"/>
    </row>
    <row r="391" spans="1:30" ht="15.75" customHeight="1">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c r="AB391" s="16"/>
      <c r="AC391" s="16"/>
      <c r="AD391" s="16"/>
    </row>
    <row r="392" spans="1:30" ht="15.75" customHeight="1">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c r="AB392" s="16"/>
      <c r="AC392" s="16"/>
      <c r="AD392" s="16"/>
    </row>
    <row r="393" spans="1:30" ht="15.75" customHeight="1">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c r="AB393" s="16"/>
      <c r="AC393" s="16"/>
      <c r="AD393" s="16"/>
    </row>
    <row r="394" spans="1:30" ht="15.75" customHeight="1">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c r="AB394" s="16"/>
      <c r="AC394" s="16"/>
      <c r="AD394" s="16"/>
    </row>
    <row r="395" spans="1:30" ht="15.75" customHeight="1">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c r="AB395" s="16"/>
      <c r="AC395" s="16"/>
      <c r="AD395" s="16"/>
    </row>
    <row r="396" spans="1:30" ht="15.75" customHeight="1">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c r="AB396" s="16"/>
      <c r="AC396" s="16"/>
      <c r="AD396" s="16"/>
    </row>
    <row r="397" spans="1:30" ht="15.75" customHeight="1">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c r="AB397" s="16"/>
      <c r="AC397" s="16"/>
      <c r="AD397" s="16"/>
    </row>
    <row r="398" spans="1:30" ht="15.75" customHeight="1">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c r="AB398" s="16"/>
      <c r="AC398" s="16"/>
      <c r="AD398" s="16"/>
    </row>
    <row r="399" spans="1:30" ht="15.75" customHeight="1">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c r="AB399" s="16"/>
      <c r="AC399" s="16"/>
      <c r="AD399" s="16"/>
    </row>
    <row r="400" spans="1:30" ht="15.75" customHeight="1">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c r="AB400" s="16"/>
      <c r="AC400" s="16"/>
      <c r="AD400" s="16"/>
    </row>
    <row r="401" spans="1:30" ht="15.75" customHeight="1">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c r="AC401" s="16"/>
      <c r="AD401" s="16"/>
    </row>
    <row r="402" spans="1:30" ht="15.75" customHeight="1">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c r="AB402" s="16"/>
      <c r="AC402" s="16"/>
      <c r="AD402" s="16"/>
    </row>
    <row r="403" spans="1:30" ht="15.75" customHeight="1">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c r="AB403" s="16"/>
      <c r="AC403" s="16"/>
      <c r="AD403" s="16"/>
    </row>
    <row r="404" spans="1:30" ht="15.75" customHeight="1">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c r="AB404" s="16"/>
      <c r="AC404" s="16"/>
      <c r="AD404" s="16"/>
    </row>
    <row r="405" spans="1:30" ht="15.75" customHeight="1">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c r="AB405" s="16"/>
      <c r="AC405" s="16"/>
      <c r="AD405" s="16"/>
    </row>
    <row r="406" spans="1:30" ht="15.75" customHeight="1">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c r="AB406" s="16"/>
      <c r="AC406" s="16"/>
      <c r="AD406" s="16"/>
    </row>
    <row r="407" spans="1:30" ht="15.75" customHeight="1">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c r="AB407" s="16"/>
      <c r="AC407" s="16"/>
      <c r="AD407" s="16"/>
    </row>
    <row r="408" spans="1:30" ht="15.75" customHeight="1">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c r="AB408" s="16"/>
      <c r="AC408" s="16"/>
      <c r="AD408" s="16"/>
    </row>
    <row r="409" spans="1:30" ht="15.75" customHeight="1">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c r="AB409" s="16"/>
      <c r="AC409" s="16"/>
      <c r="AD409" s="16"/>
    </row>
    <row r="410" spans="1:30" ht="15.75" customHeight="1">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c r="AB410" s="16"/>
      <c r="AC410" s="16"/>
      <c r="AD410" s="16"/>
    </row>
    <row r="411" spans="1:30" ht="15.75" customHeight="1">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c r="AB411" s="16"/>
      <c r="AC411" s="16"/>
      <c r="AD411" s="16"/>
    </row>
    <row r="412" spans="1:30" ht="15.75" customHeight="1">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c r="AB412" s="16"/>
      <c r="AC412" s="16"/>
      <c r="AD412" s="16"/>
    </row>
    <row r="413" spans="1:30" ht="15.75" customHeight="1">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c r="AB413" s="16"/>
      <c r="AC413" s="16"/>
      <c r="AD413" s="16"/>
    </row>
    <row r="414" spans="1:30" ht="15.75" customHeight="1">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c r="AB414" s="16"/>
      <c r="AC414" s="16"/>
      <c r="AD414" s="16"/>
    </row>
    <row r="415" spans="1:30" ht="15.75" customHeight="1">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c r="AB415" s="16"/>
      <c r="AC415" s="16"/>
      <c r="AD415" s="16"/>
    </row>
    <row r="416" spans="1:30" ht="15.75" customHeight="1">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c r="AB416" s="16"/>
      <c r="AC416" s="16"/>
      <c r="AD416" s="16"/>
    </row>
    <row r="417" spans="1:30" ht="15.75" customHeight="1">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c r="AB417" s="16"/>
      <c r="AC417" s="16"/>
      <c r="AD417" s="16"/>
    </row>
    <row r="418" spans="1:30" ht="15.75" customHeight="1">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c r="AB418" s="16"/>
      <c r="AC418" s="16"/>
      <c r="AD418" s="16"/>
    </row>
    <row r="419" spans="1:30" ht="15.75" customHeight="1">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c r="AB419" s="16"/>
      <c r="AC419" s="16"/>
      <c r="AD419" s="16"/>
    </row>
    <row r="420" spans="1:30" ht="15.75" customHeight="1">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c r="AB420" s="16"/>
      <c r="AC420" s="16"/>
      <c r="AD420" s="16"/>
    </row>
    <row r="421" spans="1:30" ht="15.75" customHeight="1">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c r="AB421" s="16"/>
      <c r="AC421" s="16"/>
      <c r="AD421" s="16"/>
    </row>
    <row r="422" spans="1:30" ht="15.75" customHeight="1">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c r="AA422" s="16"/>
      <c r="AB422" s="16"/>
      <c r="AC422" s="16"/>
      <c r="AD422" s="16"/>
    </row>
    <row r="423" spans="1:30" ht="15.75" customHeight="1">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c r="AA423" s="16"/>
      <c r="AB423" s="16"/>
      <c r="AC423" s="16"/>
      <c r="AD423" s="16"/>
    </row>
    <row r="424" spans="1:30" ht="15.75" customHeight="1">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c r="AA424" s="16"/>
      <c r="AB424" s="16"/>
      <c r="AC424" s="16"/>
      <c r="AD424" s="16"/>
    </row>
    <row r="425" spans="1:30" ht="15.75" customHeight="1">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c r="AA425" s="16"/>
      <c r="AB425" s="16"/>
      <c r="AC425" s="16"/>
      <c r="AD425" s="16"/>
    </row>
    <row r="426" spans="1:30" ht="15.75" customHeight="1">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c r="AA426" s="16"/>
      <c r="AB426" s="16"/>
      <c r="AC426" s="16"/>
      <c r="AD426" s="16"/>
    </row>
    <row r="427" spans="1:30" ht="15.75" customHeight="1">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c r="AA427" s="16"/>
      <c r="AB427" s="16"/>
      <c r="AC427" s="16"/>
      <c r="AD427" s="16"/>
    </row>
    <row r="428" spans="1:30" ht="15.75" customHeight="1">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c r="AA428" s="16"/>
      <c r="AB428" s="16"/>
      <c r="AC428" s="16"/>
      <c r="AD428" s="16"/>
    </row>
    <row r="429" spans="1:30" ht="15.75" customHeight="1">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c r="AA429" s="16"/>
      <c r="AB429" s="16"/>
      <c r="AC429" s="16"/>
      <c r="AD429" s="16"/>
    </row>
    <row r="430" spans="1:30" ht="15.75" customHeight="1">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c r="AA430" s="16"/>
      <c r="AB430" s="16"/>
      <c r="AC430" s="16"/>
      <c r="AD430" s="16"/>
    </row>
    <row r="431" spans="1:30" ht="15.75" customHeight="1">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c r="AA431" s="16"/>
      <c r="AB431" s="16"/>
      <c r="AC431" s="16"/>
      <c r="AD431" s="16"/>
    </row>
    <row r="432" spans="1:30" ht="15.75" customHeight="1">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c r="AA432" s="16"/>
      <c r="AB432" s="16"/>
      <c r="AC432" s="16"/>
      <c r="AD432" s="16"/>
    </row>
    <row r="433" spans="1:30" ht="15.75" customHeight="1">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6"/>
      <c r="AB433" s="16"/>
      <c r="AC433" s="16"/>
      <c r="AD433" s="16"/>
    </row>
    <row r="434" spans="1:30" ht="15.75" customHeight="1">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c r="AB434" s="16"/>
      <c r="AC434" s="16"/>
      <c r="AD434" s="16"/>
    </row>
    <row r="435" spans="1:30" ht="15.75" customHeight="1">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c r="AA435" s="16"/>
      <c r="AB435" s="16"/>
      <c r="AC435" s="16"/>
      <c r="AD435" s="16"/>
    </row>
    <row r="436" spans="1:30" ht="15.75" customHeight="1">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c r="AB436" s="16"/>
      <c r="AC436" s="16"/>
      <c r="AD436" s="16"/>
    </row>
    <row r="437" spans="1:30" ht="15.75" customHeight="1">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c r="AA437" s="16"/>
      <c r="AB437" s="16"/>
      <c r="AC437" s="16"/>
      <c r="AD437" s="16"/>
    </row>
    <row r="438" spans="1:30" ht="15.75" customHeight="1">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c r="AA438" s="16"/>
      <c r="AB438" s="16"/>
      <c r="AC438" s="16"/>
      <c r="AD438" s="16"/>
    </row>
    <row r="439" spans="1:30" ht="15.75" customHeight="1">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c r="AA439" s="16"/>
      <c r="AB439" s="16"/>
      <c r="AC439" s="16"/>
      <c r="AD439" s="16"/>
    </row>
    <row r="440" spans="1:30" ht="15.75" customHeight="1">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c r="AA440" s="16"/>
      <c r="AB440" s="16"/>
      <c r="AC440" s="16"/>
      <c r="AD440" s="16"/>
    </row>
    <row r="441" spans="1:30" ht="15.75" customHeight="1">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c r="AA441" s="16"/>
      <c r="AB441" s="16"/>
      <c r="AC441" s="16"/>
      <c r="AD441" s="16"/>
    </row>
    <row r="442" spans="1:30" ht="15.75" customHeight="1">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6"/>
      <c r="AB442" s="16"/>
      <c r="AC442" s="16"/>
      <c r="AD442" s="16"/>
    </row>
    <row r="443" spans="1:30" ht="15.75" customHeight="1">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c r="AA443" s="16"/>
      <c r="AB443" s="16"/>
      <c r="AC443" s="16"/>
      <c r="AD443" s="16"/>
    </row>
    <row r="444" spans="1:30" ht="15.75" customHeight="1">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c r="AA444" s="16"/>
      <c r="AB444" s="16"/>
      <c r="AC444" s="16"/>
      <c r="AD444" s="16"/>
    </row>
    <row r="445" spans="1:30" ht="15.75" customHeight="1">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c r="AA445" s="16"/>
      <c r="AB445" s="16"/>
      <c r="AC445" s="16"/>
      <c r="AD445" s="16"/>
    </row>
    <row r="446" spans="1:30" ht="15.75" customHeight="1">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c r="AA446" s="16"/>
      <c r="AB446" s="16"/>
      <c r="AC446" s="16"/>
      <c r="AD446" s="16"/>
    </row>
    <row r="447" spans="1:30" ht="15.75" customHeight="1">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c r="AA447" s="16"/>
      <c r="AB447" s="16"/>
      <c r="AC447" s="16"/>
      <c r="AD447" s="16"/>
    </row>
    <row r="448" spans="1:30" ht="15.75" customHeight="1">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c r="AA448" s="16"/>
      <c r="AB448" s="16"/>
      <c r="AC448" s="16"/>
      <c r="AD448" s="16"/>
    </row>
    <row r="449" spans="1:30" ht="15.75" customHeight="1">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c r="AA449" s="16"/>
      <c r="AB449" s="16"/>
      <c r="AC449" s="16"/>
      <c r="AD449" s="16"/>
    </row>
    <row r="450" spans="1:30" ht="15.75" customHeight="1">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c r="AA450" s="16"/>
      <c r="AB450" s="16"/>
      <c r="AC450" s="16"/>
      <c r="AD450" s="16"/>
    </row>
    <row r="451" spans="1:30" ht="15.75" customHeight="1">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c r="AB451" s="16"/>
      <c r="AC451" s="16"/>
      <c r="AD451" s="16"/>
    </row>
    <row r="452" spans="1:30" ht="15.75" customHeight="1">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c r="AA452" s="16"/>
      <c r="AB452" s="16"/>
      <c r="AC452" s="16"/>
      <c r="AD452" s="16"/>
    </row>
    <row r="453" spans="1:30" ht="15.75" customHeight="1">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c r="AB453" s="16"/>
      <c r="AC453" s="16"/>
      <c r="AD453" s="16"/>
    </row>
    <row r="454" spans="1:30" ht="15.75" customHeight="1">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c r="AB454" s="16"/>
      <c r="AC454" s="16"/>
      <c r="AD454" s="16"/>
    </row>
    <row r="455" spans="1:30" ht="15.75" customHeight="1">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c r="AB455" s="16"/>
      <c r="AC455" s="16"/>
      <c r="AD455" s="16"/>
    </row>
    <row r="456" spans="1:30" ht="15.75" customHeight="1">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c r="AB456" s="16"/>
      <c r="AC456" s="16"/>
      <c r="AD456" s="16"/>
    </row>
    <row r="457" spans="1:30" ht="15.75" customHeight="1">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c r="AB457" s="16"/>
      <c r="AC457" s="16"/>
      <c r="AD457" s="16"/>
    </row>
    <row r="458" spans="1:30" ht="15.75" customHeight="1">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c r="AB458" s="16"/>
      <c r="AC458" s="16"/>
      <c r="AD458" s="16"/>
    </row>
    <row r="459" spans="1:30" ht="15.75" customHeight="1">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c r="AB459" s="16"/>
      <c r="AC459" s="16"/>
      <c r="AD459" s="16"/>
    </row>
    <row r="460" spans="1:30" ht="15.75" customHeight="1">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c r="AA460" s="16"/>
      <c r="AB460" s="16"/>
      <c r="AC460" s="16"/>
      <c r="AD460" s="16"/>
    </row>
    <row r="461" spans="1:30" ht="15.75" customHeight="1">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c r="AA461" s="16"/>
      <c r="AB461" s="16"/>
      <c r="AC461" s="16"/>
      <c r="AD461" s="16"/>
    </row>
    <row r="462" spans="1:30" ht="15.75" customHeight="1">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c r="AA462" s="16"/>
      <c r="AB462" s="16"/>
      <c r="AC462" s="16"/>
      <c r="AD462" s="16"/>
    </row>
    <row r="463" spans="1:30" ht="15.75" customHeight="1">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c r="AA463" s="16"/>
      <c r="AB463" s="16"/>
      <c r="AC463" s="16"/>
      <c r="AD463" s="16"/>
    </row>
    <row r="464" spans="1:30" ht="15.75" customHeight="1">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c r="AB464" s="16"/>
      <c r="AC464" s="16"/>
      <c r="AD464" s="16"/>
    </row>
    <row r="465" spans="1:30" ht="15.75" customHeight="1">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6"/>
      <c r="AB465" s="16"/>
      <c r="AC465" s="16"/>
      <c r="AD465" s="16"/>
    </row>
    <row r="466" spans="1:30" ht="15.75" customHeight="1">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6"/>
      <c r="AB466" s="16"/>
      <c r="AC466" s="16"/>
      <c r="AD466" s="16"/>
    </row>
    <row r="467" spans="1:30" ht="15.75" customHeight="1">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c r="AA467" s="16"/>
      <c r="AB467" s="16"/>
      <c r="AC467" s="16"/>
      <c r="AD467" s="16"/>
    </row>
    <row r="468" spans="1:30" ht="15.75" customHeight="1">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c r="AA468" s="16"/>
      <c r="AB468" s="16"/>
      <c r="AC468" s="16"/>
      <c r="AD468" s="16"/>
    </row>
    <row r="469" spans="1:30" ht="15.75" customHeight="1">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c r="AA469" s="16"/>
      <c r="AB469" s="16"/>
      <c r="AC469" s="16"/>
      <c r="AD469" s="16"/>
    </row>
    <row r="470" spans="1:30" ht="15.75" customHeight="1">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c r="AA470" s="16"/>
      <c r="AB470" s="16"/>
      <c r="AC470" s="16"/>
      <c r="AD470" s="16"/>
    </row>
    <row r="471" spans="1:30" ht="15.75" customHeight="1">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c r="AA471" s="16"/>
      <c r="AB471" s="16"/>
      <c r="AC471" s="16"/>
      <c r="AD471" s="16"/>
    </row>
    <row r="472" spans="1:30" ht="15.75" customHeight="1">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c r="AA472" s="16"/>
      <c r="AB472" s="16"/>
      <c r="AC472" s="16"/>
      <c r="AD472" s="16"/>
    </row>
    <row r="473" spans="1:30" ht="15.75" customHeight="1">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c r="AA473" s="16"/>
      <c r="AB473" s="16"/>
      <c r="AC473" s="16"/>
      <c r="AD473" s="16"/>
    </row>
    <row r="474" spans="1:30" ht="15.75" customHeight="1">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c r="AA474" s="16"/>
      <c r="AB474" s="16"/>
      <c r="AC474" s="16"/>
      <c r="AD474" s="16"/>
    </row>
    <row r="475" spans="1:30" ht="15.75" customHeight="1">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c r="AA475" s="16"/>
      <c r="AB475" s="16"/>
      <c r="AC475" s="16"/>
      <c r="AD475" s="16"/>
    </row>
    <row r="476" spans="1:30" ht="15.75" customHeight="1">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c r="AA476" s="16"/>
      <c r="AB476" s="16"/>
      <c r="AC476" s="16"/>
      <c r="AD476" s="16"/>
    </row>
    <row r="477" spans="1:30" ht="15.75" customHeight="1">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c r="AA477" s="16"/>
      <c r="AB477" s="16"/>
      <c r="AC477" s="16"/>
      <c r="AD477" s="16"/>
    </row>
    <row r="478" spans="1:30" ht="15.75" customHeight="1">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c r="AA478" s="16"/>
      <c r="AB478" s="16"/>
      <c r="AC478" s="16"/>
      <c r="AD478" s="16"/>
    </row>
    <row r="479" spans="1:30" ht="15.75" customHeight="1">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c r="AA479" s="16"/>
      <c r="AB479" s="16"/>
      <c r="AC479" s="16"/>
      <c r="AD479" s="16"/>
    </row>
    <row r="480" spans="1:30" ht="15.75" customHeight="1">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c r="AA480" s="16"/>
      <c r="AB480" s="16"/>
      <c r="AC480" s="16"/>
      <c r="AD480" s="16"/>
    </row>
    <row r="481" spans="1:30" ht="15.75" customHeight="1">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c r="AA481" s="16"/>
      <c r="AB481" s="16"/>
      <c r="AC481" s="16"/>
      <c r="AD481" s="16"/>
    </row>
    <row r="482" spans="1:30" ht="15.75" customHeight="1">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c r="AA482" s="16"/>
      <c r="AB482" s="16"/>
      <c r="AC482" s="16"/>
      <c r="AD482" s="16"/>
    </row>
    <row r="483" spans="1:30" ht="15.75" customHeight="1">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c r="AA483" s="16"/>
      <c r="AB483" s="16"/>
      <c r="AC483" s="16"/>
      <c r="AD483" s="16"/>
    </row>
    <row r="484" spans="1:30" ht="15.75" customHeight="1">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c r="AA484" s="16"/>
      <c r="AB484" s="16"/>
      <c r="AC484" s="16"/>
      <c r="AD484" s="16"/>
    </row>
    <row r="485" spans="1:30" ht="15.75" customHeight="1">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c r="AA485" s="16"/>
      <c r="AB485" s="16"/>
      <c r="AC485" s="16"/>
      <c r="AD485" s="16"/>
    </row>
    <row r="486" spans="1:30" ht="15.75" customHeight="1">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c r="AA486" s="16"/>
      <c r="AB486" s="16"/>
      <c r="AC486" s="16"/>
      <c r="AD486" s="16"/>
    </row>
    <row r="487" spans="1:30" ht="15.75" customHeight="1">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c r="AA487" s="16"/>
      <c r="AB487" s="16"/>
      <c r="AC487" s="16"/>
      <c r="AD487" s="16"/>
    </row>
    <row r="488" spans="1:30" ht="15.75" customHeight="1">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c r="AA488" s="16"/>
      <c r="AB488" s="16"/>
      <c r="AC488" s="16"/>
      <c r="AD488" s="16"/>
    </row>
    <row r="489" spans="1:30" ht="15.75" customHeight="1">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c r="AA489" s="16"/>
      <c r="AB489" s="16"/>
      <c r="AC489" s="16"/>
      <c r="AD489" s="16"/>
    </row>
    <row r="490" spans="1:30" ht="15.75" customHeight="1">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c r="AA490" s="16"/>
      <c r="AB490" s="16"/>
      <c r="AC490" s="16"/>
      <c r="AD490" s="16"/>
    </row>
    <row r="491" spans="1:30" ht="15.75" customHeight="1">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c r="AA491" s="16"/>
      <c r="AB491" s="16"/>
      <c r="AC491" s="16"/>
      <c r="AD491" s="16"/>
    </row>
    <row r="492" spans="1:30" ht="15.75" customHeight="1">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c r="AA492" s="16"/>
      <c r="AB492" s="16"/>
      <c r="AC492" s="16"/>
      <c r="AD492" s="16"/>
    </row>
    <row r="493" spans="1:30" ht="15.75" customHeight="1">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c r="AA493" s="16"/>
      <c r="AB493" s="16"/>
      <c r="AC493" s="16"/>
      <c r="AD493" s="16"/>
    </row>
    <row r="494" spans="1:30" ht="15.75" customHeight="1">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c r="AA494" s="16"/>
      <c r="AB494" s="16"/>
      <c r="AC494" s="16"/>
      <c r="AD494" s="16"/>
    </row>
    <row r="495" spans="1:30" ht="15.75" customHeight="1">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c r="AA495" s="16"/>
      <c r="AB495" s="16"/>
      <c r="AC495" s="16"/>
      <c r="AD495" s="16"/>
    </row>
    <row r="496" spans="1:30" ht="15.75" customHeight="1">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c r="AA496" s="16"/>
      <c r="AB496" s="16"/>
      <c r="AC496" s="16"/>
      <c r="AD496" s="16"/>
    </row>
    <row r="497" spans="1:30" ht="15.75" customHeight="1">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c r="AA497" s="16"/>
      <c r="AB497" s="16"/>
      <c r="AC497" s="16"/>
      <c r="AD497" s="16"/>
    </row>
    <row r="498" spans="1:30" ht="15.75" customHeight="1">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c r="AA498" s="16"/>
      <c r="AB498" s="16"/>
      <c r="AC498" s="16"/>
      <c r="AD498" s="16"/>
    </row>
    <row r="499" spans="1:30" ht="15.75" customHeight="1">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c r="AA499" s="16"/>
      <c r="AB499" s="16"/>
      <c r="AC499" s="16"/>
      <c r="AD499" s="16"/>
    </row>
    <row r="500" spans="1:30" ht="15.75" customHeight="1">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c r="AA500" s="16"/>
      <c r="AB500" s="16"/>
      <c r="AC500" s="16"/>
      <c r="AD500" s="16"/>
    </row>
    <row r="501" spans="1:30" ht="15.75" customHeight="1">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c r="AA501" s="16"/>
      <c r="AB501" s="16"/>
      <c r="AC501" s="16"/>
      <c r="AD501" s="16"/>
    </row>
    <row r="502" spans="1:30" ht="15.75" customHeight="1">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c r="AA502" s="16"/>
      <c r="AB502" s="16"/>
      <c r="AC502" s="16"/>
      <c r="AD502" s="16"/>
    </row>
    <row r="503" spans="1:30" ht="15.75" customHeight="1">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c r="AA503" s="16"/>
      <c r="AB503" s="16"/>
      <c r="AC503" s="16"/>
      <c r="AD503" s="16"/>
    </row>
    <row r="504" spans="1:30" ht="15.75" customHeight="1">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c r="AA504" s="16"/>
      <c r="AB504" s="16"/>
      <c r="AC504" s="16"/>
      <c r="AD504" s="16"/>
    </row>
    <row r="505" spans="1:30" ht="15.75" customHeight="1">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c r="AA505" s="16"/>
      <c r="AB505" s="16"/>
      <c r="AC505" s="16"/>
      <c r="AD505" s="16"/>
    </row>
    <row r="506" spans="1:30" ht="15.75" customHeight="1">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c r="AA506" s="16"/>
      <c r="AB506" s="16"/>
      <c r="AC506" s="16"/>
      <c r="AD506" s="16"/>
    </row>
    <row r="507" spans="1:30" ht="15.75" customHeight="1">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c r="AA507" s="16"/>
      <c r="AB507" s="16"/>
      <c r="AC507" s="16"/>
      <c r="AD507" s="16"/>
    </row>
    <row r="508" spans="1:30" ht="15.75" customHeight="1">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c r="AA508" s="16"/>
      <c r="AB508" s="16"/>
      <c r="AC508" s="16"/>
      <c r="AD508" s="16"/>
    </row>
    <row r="509" spans="1:30" ht="15.75" customHeight="1">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c r="AA509" s="16"/>
      <c r="AB509" s="16"/>
      <c r="AC509" s="16"/>
      <c r="AD509" s="16"/>
    </row>
    <row r="510" spans="1:30" ht="15.75" customHeight="1">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c r="AA510" s="16"/>
      <c r="AB510" s="16"/>
      <c r="AC510" s="16"/>
      <c r="AD510" s="16"/>
    </row>
    <row r="511" spans="1:30" ht="15.75" customHeight="1">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c r="AA511" s="16"/>
      <c r="AB511" s="16"/>
      <c r="AC511" s="16"/>
      <c r="AD511" s="16"/>
    </row>
    <row r="512" spans="1:30" ht="15.75" customHeight="1">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c r="AA512" s="16"/>
      <c r="AB512" s="16"/>
      <c r="AC512" s="16"/>
      <c r="AD512" s="16"/>
    </row>
    <row r="513" spans="1:30" ht="15.75" customHeight="1">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c r="AA513" s="16"/>
      <c r="AB513" s="16"/>
      <c r="AC513" s="16"/>
      <c r="AD513" s="16"/>
    </row>
    <row r="514" spans="1:30" ht="15.75" customHeight="1">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c r="AA514" s="16"/>
      <c r="AB514" s="16"/>
      <c r="AC514" s="16"/>
      <c r="AD514" s="16"/>
    </row>
    <row r="515" spans="1:30" ht="15.75" customHeight="1">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c r="AA515" s="16"/>
      <c r="AB515" s="16"/>
      <c r="AC515" s="16"/>
      <c r="AD515" s="16"/>
    </row>
    <row r="516" spans="1:30" ht="15.75" customHeight="1">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c r="AA516" s="16"/>
      <c r="AB516" s="16"/>
      <c r="AC516" s="16"/>
      <c r="AD516" s="16"/>
    </row>
    <row r="517" spans="1:30" ht="15.75" customHeight="1">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c r="AA517" s="16"/>
      <c r="AB517" s="16"/>
      <c r="AC517" s="16"/>
      <c r="AD517" s="16"/>
    </row>
    <row r="518" spans="1:30" ht="15.75" customHeight="1">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c r="AA518" s="16"/>
      <c r="AB518" s="16"/>
      <c r="AC518" s="16"/>
      <c r="AD518" s="16"/>
    </row>
    <row r="519" spans="1:30" ht="15.75" customHeight="1">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c r="AA519" s="16"/>
      <c r="AB519" s="16"/>
      <c r="AC519" s="16"/>
      <c r="AD519" s="16"/>
    </row>
    <row r="520" spans="1:30" ht="15.75" customHeight="1">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c r="AA520" s="16"/>
      <c r="AB520" s="16"/>
      <c r="AC520" s="16"/>
      <c r="AD520" s="16"/>
    </row>
    <row r="521" spans="1:30" ht="15.75" customHeight="1">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c r="AA521" s="16"/>
      <c r="AB521" s="16"/>
      <c r="AC521" s="16"/>
      <c r="AD521" s="16"/>
    </row>
    <row r="522" spans="1:30" ht="15.75" customHeight="1">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c r="AA522" s="16"/>
      <c r="AB522" s="16"/>
      <c r="AC522" s="16"/>
      <c r="AD522" s="16"/>
    </row>
    <row r="523" spans="1:30" ht="15.75" customHeight="1">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c r="AA523" s="16"/>
      <c r="AB523" s="16"/>
      <c r="AC523" s="16"/>
      <c r="AD523" s="16"/>
    </row>
    <row r="524" spans="1:30" ht="15.75" customHeight="1">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c r="AA524" s="16"/>
      <c r="AB524" s="16"/>
      <c r="AC524" s="16"/>
      <c r="AD524" s="16"/>
    </row>
    <row r="525" spans="1:30" ht="15.75" customHeight="1">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c r="AA525" s="16"/>
      <c r="AB525" s="16"/>
      <c r="AC525" s="16"/>
      <c r="AD525" s="16"/>
    </row>
    <row r="526" spans="1:30" ht="15.75" customHeight="1">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c r="AA526" s="16"/>
      <c r="AB526" s="16"/>
      <c r="AC526" s="16"/>
      <c r="AD526" s="16"/>
    </row>
    <row r="527" spans="1:30" ht="15.75" customHeight="1">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c r="AA527" s="16"/>
      <c r="AB527" s="16"/>
      <c r="AC527" s="16"/>
      <c r="AD527" s="16"/>
    </row>
    <row r="528" spans="1:30" ht="15.75" customHeight="1">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c r="AA528" s="16"/>
      <c r="AB528" s="16"/>
      <c r="AC528" s="16"/>
      <c r="AD528" s="16"/>
    </row>
    <row r="529" spans="1:30" ht="15.75" customHeight="1">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c r="AA529" s="16"/>
      <c r="AB529" s="16"/>
      <c r="AC529" s="16"/>
      <c r="AD529" s="16"/>
    </row>
    <row r="530" spans="1:30" ht="15.75" customHeight="1">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c r="AA530" s="16"/>
      <c r="AB530" s="16"/>
      <c r="AC530" s="16"/>
      <c r="AD530" s="16"/>
    </row>
    <row r="531" spans="1:30" ht="15.75" customHeight="1">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c r="AA531" s="16"/>
      <c r="AB531" s="16"/>
      <c r="AC531" s="16"/>
      <c r="AD531" s="16"/>
    </row>
    <row r="532" spans="1:30" ht="15.75" customHeight="1">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c r="AA532" s="16"/>
      <c r="AB532" s="16"/>
      <c r="AC532" s="16"/>
      <c r="AD532" s="16"/>
    </row>
    <row r="533" spans="1:30" ht="15.75" customHeight="1">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c r="AA533" s="16"/>
      <c r="AB533" s="16"/>
      <c r="AC533" s="16"/>
      <c r="AD533" s="16"/>
    </row>
    <row r="534" spans="1:30" ht="15.75" customHeight="1">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c r="AA534" s="16"/>
      <c r="AB534" s="16"/>
      <c r="AC534" s="16"/>
      <c r="AD534" s="16"/>
    </row>
    <row r="535" spans="1:30" ht="15.75" customHeight="1">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c r="AA535" s="16"/>
      <c r="AB535" s="16"/>
      <c r="AC535" s="16"/>
      <c r="AD535" s="16"/>
    </row>
    <row r="536" spans="1:30" ht="15.75" customHeight="1">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c r="AA536" s="16"/>
      <c r="AB536" s="16"/>
      <c r="AC536" s="16"/>
      <c r="AD536" s="16"/>
    </row>
    <row r="537" spans="1:30" ht="15.75" customHeight="1">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c r="AA537" s="16"/>
      <c r="AB537" s="16"/>
      <c r="AC537" s="16"/>
      <c r="AD537" s="16"/>
    </row>
    <row r="538" spans="1:30" ht="15.75" customHeight="1">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c r="AA538" s="16"/>
      <c r="AB538" s="16"/>
      <c r="AC538" s="16"/>
      <c r="AD538" s="16"/>
    </row>
    <row r="539" spans="1:30" ht="15.75" customHeight="1">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c r="AA539" s="16"/>
      <c r="AB539" s="16"/>
      <c r="AC539" s="16"/>
      <c r="AD539" s="16"/>
    </row>
    <row r="540" spans="1:30" ht="15.75" customHeight="1">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c r="AA540" s="16"/>
      <c r="AB540" s="16"/>
      <c r="AC540" s="16"/>
      <c r="AD540" s="16"/>
    </row>
    <row r="541" spans="1:30" ht="15.75" customHeight="1">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c r="AA541" s="16"/>
      <c r="AB541" s="16"/>
      <c r="AC541" s="16"/>
      <c r="AD541" s="16"/>
    </row>
    <row r="542" spans="1:30" ht="15.75" customHeight="1">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c r="AA542" s="16"/>
      <c r="AB542" s="16"/>
      <c r="AC542" s="16"/>
      <c r="AD542" s="16"/>
    </row>
    <row r="543" spans="1:30" ht="15.75" customHeight="1">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c r="AA543" s="16"/>
      <c r="AB543" s="16"/>
      <c r="AC543" s="16"/>
      <c r="AD543" s="16"/>
    </row>
    <row r="544" spans="1:30" ht="15.75" customHeight="1">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c r="AA544" s="16"/>
      <c r="AB544" s="16"/>
      <c r="AC544" s="16"/>
      <c r="AD544" s="16"/>
    </row>
    <row r="545" spans="1:30" ht="15.75" customHeight="1">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c r="AA545" s="16"/>
      <c r="AB545" s="16"/>
      <c r="AC545" s="16"/>
      <c r="AD545" s="16"/>
    </row>
    <row r="546" spans="1:30" ht="15.75" customHeight="1">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c r="AA546" s="16"/>
      <c r="AB546" s="16"/>
      <c r="AC546" s="16"/>
      <c r="AD546" s="16"/>
    </row>
    <row r="547" spans="1:30" ht="15.75" customHeight="1">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c r="AA547" s="16"/>
      <c r="AB547" s="16"/>
      <c r="AC547" s="16"/>
      <c r="AD547" s="16"/>
    </row>
    <row r="548" spans="1:30" ht="15.75" customHeight="1">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c r="AA548" s="16"/>
      <c r="AB548" s="16"/>
      <c r="AC548" s="16"/>
      <c r="AD548" s="16"/>
    </row>
    <row r="549" spans="1:30" ht="15.75" customHeight="1">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c r="AA549" s="16"/>
      <c r="AB549" s="16"/>
      <c r="AC549" s="16"/>
      <c r="AD549" s="16"/>
    </row>
    <row r="550" spans="1:30" ht="15.75" customHeight="1">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c r="AA550" s="16"/>
      <c r="AB550" s="16"/>
      <c r="AC550" s="16"/>
      <c r="AD550" s="16"/>
    </row>
    <row r="551" spans="1:30" ht="15.75" customHeight="1">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c r="AA551" s="16"/>
      <c r="AB551" s="16"/>
      <c r="AC551" s="16"/>
      <c r="AD551" s="16"/>
    </row>
    <row r="552" spans="1:30" ht="15.75" customHeight="1">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c r="AA552" s="16"/>
      <c r="AB552" s="16"/>
      <c r="AC552" s="16"/>
      <c r="AD552" s="16"/>
    </row>
    <row r="553" spans="1:30" ht="15.75" customHeight="1">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c r="AA553" s="16"/>
      <c r="AB553" s="16"/>
      <c r="AC553" s="16"/>
      <c r="AD553" s="16"/>
    </row>
    <row r="554" spans="1:30" ht="15.75" customHeight="1">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c r="AA554" s="16"/>
      <c r="AB554" s="16"/>
      <c r="AC554" s="16"/>
      <c r="AD554" s="16"/>
    </row>
    <row r="555" spans="1:30" ht="15.75" customHeight="1">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c r="AA555" s="16"/>
      <c r="AB555" s="16"/>
      <c r="AC555" s="16"/>
      <c r="AD555" s="16"/>
    </row>
    <row r="556" spans="1:30" ht="15.75" customHeight="1">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c r="AA556" s="16"/>
      <c r="AB556" s="16"/>
      <c r="AC556" s="16"/>
      <c r="AD556" s="16"/>
    </row>
    <row r="557" spans="1:30" ht="15.75" customHeight="1">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c r="AA557" s="16"/>
      <c r="AB557" s="16"/>
      <c r="AC557" s="16"/>
      <c r="AD557" s="16"/>
    </row>
    <row r="558" spans="1:30" ht="15.75" customHeight="1">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c r="AA558" s="16"/>
      <c r="AB558" s="16"/>
      <c r="AC558" s="16"/>
      <c r="AD558" s="16"/>
    </row>
    <row r="559" spans="1:30" ht="15.75" customHeight="1">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c r="AA559" s="16"/>
      <c r="AB559" s="16"/>
      <c r="AC559" s="16"/>
      <c r="AD559" s="16"/>
    </row>
    <row r="560" spans="1:30" ht="15.75" customHeight="1">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c r="AA560" s="16"/>
      <c r="AB560" s="16"/>
      <c r="AC560" s="16"/>
      <c r="AD560" s="16"/>
    </row>
    <row r="561" spans="1:30" ht="15.75" customHeight="1">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c r="AA561" s="16"/>
      <c r="AB561" s="16"/>
      <c r="AC561" s="16"/>
      <c r="AD561" s="16"/>
    </row>
    <row r="562" spans="1:30" ht="15.75" customHeight="1">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c r="AA562" s="16"/>
      <c r="AB562" s="16"/>
      <c r="AC562" s="16"/>
      <c r="AD562" s="16"/>
    </row>
    <row r="563" spans="1:30" ht="15.75" customHeight="1">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c r="AA563" s="16"/>
      <c r="AB563" s="16"/>
      <c r="AC563" s="16"/>
      <c r="AD563" s="16"/>
    </row>
    <row r="564" spans="1:30" ht="15.75" customHeight="1">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c r="AA564" s="16"/>
      <c r="AB564" s="16"/>
      <c r="AC564" s="16"/>
      <c r="AD564" s="16"/>
    </row>
    <row r="565" spans="1:30" ht="15.75" customHeight="1">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c r="AA565" s="16"/>
      <c r="AB565" s="16"/>
      <c r="AC565" s="16"/>
      <c r="AD565" s="16"/>
    </row>
    <row r="566" spans="1:30" ht="15.75" customHeight="1">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c r="AA566" s="16"/>
      <c r="AB566" s="16"/>
      <c r="AC566" s="16"/>
      <c r="AD566" s="16"/>
    </row>
    <row r="567" spans="1:30" ht="15.75" customHeight="1">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c r="AA567" s="16"/>
      <c r="AB567" s="16"/>
      <c r="AC567" s="16"/>
      <c r="AD567" s="16"/>
    </row>
    <row r="568" spans="1:30" ht="15.75" customHeight="1">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c r="AA568" s="16"/>
      <c r="AB568" s="16"/>
      <c r="AC568" s="16"/>
      <c r="AD568" s="16"/>
    </row>
    <row r="569" spans="1:30" ht="15.75" customHeight="1">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c r="AA569" s="16"/>
      <c r="AB569" s="16"/>
      <c r="AC569" s="16"/>
      <c r="AD569" s="16"/>
    </row>
    <row r="570" spans="1:30" ht="15.75" customHeight="1">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c r="AA570" s="16"/>
      <c r="AB570" s="16"/>
      <c r="AC570" s="16"/>
      <c r="AD570" s="16"/>
    </row>
    <row r="571" spans="1:30" ht="15.75" customHeight="1">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c r="AA571" s="16"/>
      <c r="AB571" s="16"/>
      <c r="AC571" s="16"/>
      <c r="AD571" s="16"/>
    </row>
    <row r="572" spans="1:30" ht="15.75" customHeight="1">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c r="AA572" s="16"/>
      <c r="AB572" s="16"/>
      <c r="AC572" s="16"/>
      <c r="AD572" s="16"/>
    </row>
    <row r="573" spans="1:30" ht="15.75" customHeight="1">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c r="AA573" s="16"/>
      <c r="AB573" s="16"/>
      <c r="AC573" s="16"/>
      <c r="AD573" s="16"/>
    </row>
    <row r="574" spans="1:30" ht="15.75" customHeight="1">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c r="AA574" s="16"/>
      <c r="AB574" s="16"/>
      <c r="AC574" s="16"/>
      <c r="AD574" s="16"/>
    </row>
    <row r="575" spans="1:30" ht="15.75" customHeight="1">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c r="AA575" s="16"/>
      <c r="AB575" s="16"/>
      <c r="AC575" s="16"/>
      <c r="AD575" s="16"/>
    </row>
    <row r="576" spans="1:30" ht="15.75" customHeight="1">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c r="AA576" s="16"/>
      <c r="AB576" s="16"/>
      <c r="AC576" s="16"/>
      <c r="AD576" s="16"/>
    </row>
    <row r="577" spans="1:30" ht="15.75" customHeight="1">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c r="AA577" s="16"/>
      <c r="AB577" s="16"/>
      <c r="AC577" s="16"/>
      <c r="AD577" s="16"/>
    </row>
    <row r="578" spans="1:30" ht="15.75" customHeight="1">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c r="AA578" s="16"/>
      <c r="AB578" s="16"/>
      <c r="AC578" s="16"/>
      <c r="AD578" s="16"/>
    </row>
    <row r="579" spans="1:30" ht="15.75" customHeight="1">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c r="AA579" s="16"/>
      <c r="AB579" s="16"/>
      <c r="AC579" s="16"/>
      <c r="AD579" s="16"/>
    </row>
    <row r="580" spans="1:30" ht="15.75" customHeight="1">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c r="AA580" s="16"/>
      <c r="AB580" s="16"/>
      <c r="AC580" s="16"/>
      <c r="AD580" s="16"/>
    </row>
    <row r="581" spans="1:30" ht="15.75" customHeight="1">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c r="AA581" s="16"/>
      <c r="AB581" s="16"/>
      <c r="AC581" s="16"/>
      <c r="AD581" s="16"/>
    </row>
    <row r="582" spans="1:30" ht="15.75" customHeight="1">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c r="AA582" s="16"/>
      <c r="AB582" s="16"/>
      <c r="AC582" s="16"/>
      <c r="AD582" s="16"/>
    </row>
    <row r="583" spans="1:30" ht="15.75" customHeight="1">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c r="AA583" s="16"/>
      <c r="AB583" s="16"/>
      <c r="AC583" s="16"/>
      <c r="AD583" s="16"/>
    </row>
    <row r="584" spans="1:30" ht="15.75" customHeight="1">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c r="AA584" s="16"/>
      <c r="AB584" s="16"/>
      <c r="AC584" s="16"/>
      <c r="AD584" s="16"/>
    </row>
    <row r="585" spans="1:30" ht="15.75" customHeight="1">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c r="AA585" s="16"/>
      <c r="AB585" s="16"/>
      <c r="AC585" s="16"/>
      <c r="AD585" s="16"/>
    </row>
    <row r="586" spans="1:30" ht="15.75" customHeight="1">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c r="AA586" s="16"/>
      <c r="AB586" s="16"/>
      <c r="AC586" s="16"/>
      <c r="AD586" s="16"/>
    </row>
    <row r="587" spans="1:30" ht="15.75" customHeight="1">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c r="AA587" s="16"/>
      <c r="AB587" s="16"/>
      <c r="AC587" s="16"/>
      <c r="AD587" s="16"/>
    </row>
    <row r="588" spans="1:30" ht="15.75" customHeight="1">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c r="AA588" s="16"/>
      <c r="AB588" s="16"/>
      <c r="AC588" s="16"/>
      <c r="AD588" s="16"/>
    </row>
    <row r="589" spans="1:30" ht="15.75" customHeight="1">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c r="AA589" s="16"/>
      <c r="AB589" s="16"/>
      <c r="AC589" s="16"/>
      <c r="AD589" s="16"/>
    </row>
    <row r="590" spans="1:30" ht="15.75" customHeight="1">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c r="AA590" s="16"/>
      <c r="AB590" s="16"/>
      <c r="AC590" s="16"/>
      <c r="AD590" s="16"/>
    </row>
    <row r="591" spans="1:30" ht="15.75" customHeight="1">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c r="AA591" s="16"/>
      <c r="AB591" s="16"/>
      <c r="AC591" s="16"/>
      <c r="AD591" s="16"/>
    </row>
    <row r="592" spans="1:30" ht="15.75" customHeight="1">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c r="AA592" s="16"/>
      <c r="AB592" s="16"/>
      <c r="AC592" s="16"/>
      <c r="AD592" s="16"/>
    </row>
    <row r="593" spans="1:30" ht="15.75" customHeight="1">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c r="AA593" s="16"/>
      <c r="AB593" s="16"/>
      <c r="AC593" s="16"/>
      <c r="AD593" s="16"/>
    </row>
    <row r="594" spans="1:30" ht="15.75" customHeight="1">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c r="AA594" s="16"/>
      <c r="AB594" s="16"/>
      <c r="AC594" s="16"/>
      <c r="AD594" s="16"/>
    </row>
    <row r="595" spans="1:30" ht="15.75" customHeight="1">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c r="AA595" s="16"/>
      <c r="AB595" s="16"/>
      <c r="AC595" s="16"/>
      <c r="AD595" s="16"/>
    </row>
    <row r="596" spans="1:30" ht="15.75" customHeight="1">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c r="AA596" s="16"/>
      <c r="AB596" s="16"/>
      <c r="AC596" s="16"/>
      <c r="AD596" s="16"/>
    </row>
    <row r="597" spans="1:30" ht="15.75" customHeight="1">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c r="AA597" s="16"/>
      <c r="AB597" s="16"/>
      <c r="AC597" s="16"/>
      <c r="AD597" s="16"/>
    </row>
    <row r="598" spans="1:30" ht="15.75" customHeight="1">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c r="AA598" s="16"/>
      <c r="AB598" s="16"/>
      <c r="AC598" s="16"/>
      <c r="AD598" s="16"/>
    </row>
    <row r="599" spans="1:30" ht="15.75" customHeight="1">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c r="AA599" s="16"/>
      <c r="AB599" s="16"/>
      <c r="AC599" s="16"/>
      <c r="AD599" s="16"/>
    </row>
    <row r="600" spans="1:30" ht="15.75" customHeight="1">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c r="AA600" s="16"/>
      <c r="AB600" s="16"/>
      <c r="AC600" s="16"/>
      <c r="AD600" s="16"/>
    </row>
    <row r="601" spans="1:30" ht="15.75" customHeight="1">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c r="AA601" s="16"/>
      <c r="AB601" s="16"/>
      <c r="AC601" s="16"/>
      <c r="AD601" s="16"/>
    </row>
    <row r="602" spans="1:30" ht="15.75" customHeight="1">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c r="AA602" s="16"/>
      <c r="AB602" s="16"/>
      <c r="AC602" s="16"/>
      <c r="AD602" s="16"/>
    </row>
    <row r="603" spans="1:30" ht="15.75" customHeight="1">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c r="AA603" s="16"/>
      <c r="AB603" s="16"/>
      <c r="AC603" s="16"/>
      <c r="AD603" s="16"/>
    </row>
    <row r="604" spans="1:30" ht="15.75" customHeight="1">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c r="AA604" s="16"/>
      <c r="AB604" s="16"/>
      <c r="AC604" s="16"/>
      <c r="AD604" s="16"/>
    </row>
    <row r="605" spans="1:30" ht="15.75" customHeight="1">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c r="AA605" s="16"/>
      <c r="AB605" s="16"/>
      <c r="AC605" s="16"/>
      <c r="AD605" s="16"/>
    </row>
    <row r="606" spans="1:30" ht="15.75" customHeight="1">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c r="AA606" s="16"/>
      <c r="AB606" s="16"/>
      <c r="AC606" s="16"/>
      <c r="AD606" s="16"/>
    </row>
    <row r="607" spans="1:30" ht="15.75" customHeight="1">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c r="AA607" s="16"/>
      <c r="AB607" s="16"/>
      <c r="AC607" s="16"/>
      <c r="AD607" s="16"/>
    </row>
    <row r="608" spans="1:30" ht="15.75" customHeight="1">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c r="AA608" s="16"/>
      <c r="AB608" s="16"/>
      <c r="AC608" s="16"/>
      <c r="AD608" s="16"/>
    </row>
    <row r="609" spans="1:30" ht="15.75" customHeight="1">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c r="AA609" s="16"/>
      <c r="AB609" s="16"/>
      <c r="AC609" s="16"/>
      <c r="AD609" s="16"/>
    </row>
    <row r="610" spans="1:30" ht="15.75" customHeight="1">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c r="AA610" s="16"/>
      <c r="AB610" s="16"/>
      <c r="AC610" s="16"/>
      <c r="AD610" s="16"/>
    </row>
    <row r="611" spans="1:30" ht="15.75" customHeight="1">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c r="AA611" s="16"/>
      <c r="AB611" s="16"/>
      <c r="AC611" s="16"/>
      <c r="AD611" s="16"/>
    </row>
    <row r="612" spans="1:30" ht="15.75" customHeight="1">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c r="AA612" s="16"/>
      <c r="AB612" s="16"/>
      <c r="AC612" s="16"/>
      <c r="AD612" s="16"/>
    </row>
    <row r="613" spans="1:30" ht="15.75" customHeight="1">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c r="AA613" s="16"/>
      <c r="AB613" s="16"/>
      <c r="AC613" s="16"/>
      <c r="AD613" s="16"/>
    </row>
    <row r="614" spans="1:30" ht="15.75" customHeight="1">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c r="AA614" s="16"/>
      <c r="AB614" s="16"/>
      <c r="AC614" s="16"/>
      <c r="AD614" s="16"/>
    </row>
    <row r="615" spans="1:30" ht="15.75" customHeight="1">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c r="AA615" s="16"/>
      <c r="AB615" s="16"/>
      <c r="AC615" s="16"/>
      <c r="AD615" s="16"/>
    </row>
    <row r="616" spans="1:30" ht="15.75" customHeight="1">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c r="AA616" s="16"/>
      <c r="AB616" s="16"/>
      <c r="AC616" s="16"/>
      <c r="AD616" s="16"/>
    </row>
    <row r="617" spans="1:30" ht="15.75" customHeight="1">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c r="AA617" s="16"/>
      <c r="AB617" s="16"/>
      <c r="AC617" s="16"/>
      <c r="AD617" s="16"/>
    </row>
    <row r="618" spans="1:30" ht="15.75" customHeight="1">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c r="AA618" s="16"/>
      <c r="AB618" s="16"/>
      <c r="AC618" s="16"/>
      <c r="AD618" s="16"/>
    </row>
    <row r="619" spans="1:30" ht="15.75" customHeight="1">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c r="AA619" s="16"/>
      <c r="AB619" s="16"/>
      <c r="AC619" s="16"/>
      <c r="AD619" s="16"/>
    </row>
    <row r="620" spans="1:30" ht="15.75" customHeight="1">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c r="AA620" s="16"/>
      <c r="AB620" s="16"/>
      <c r="AC620" s="16"/>
      <c r="AD620" s="16"/>
    </row>
    <row r="621" spans="1:30" ht="15.75" customHeight="1">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c r="AA621" s="16"/>
      <c r="AB621" s="16"/>
      <c r="AC621" s="16"/>
      <c r="AD621" s="16"/>
    </row>
    <row r="622" spans="1:30" ht="15.75" customHeight="1">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c r="AA622" s="16"/>
      <c r="AB622" s="16"/>
      <c r="AC622" s="16"/>
      <c r="AD622" s="16"/>
    </row>
    <row r="623" spans="1:30" ht="15.75" customHeight="1">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c r="AA623" s="16"/>
      <c r="AB623" s="16"/>
      <c r="AC623" s="16"/>
      <c r="AD623" s="16"/>
    </row>
    <row r="624" spans="1:30" ht="15.75" customHeight="1">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c r="AA624" s="16"/>
      <c r="AB624" s="16"/>
      <c r="AC624" s="16"/>
      <c r="AD624" s="16"/>
    </row>
    <row r="625" spans="1:30" ht="15.75" customHeight="1">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c r="AA625" s="16"/>
      <c r="AB625" s="16"/>
      <c r="AC625" s="16"/>
      <c r="AD625" s="16"/>
    </row>
    <row r="626" spans="1:30" ht="15.75" customHeight="1">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c r="AA626" s="16"/>
      <c r="AB626" s="16"/>
      <c r="AC626" s="16"/>
      <c r="AD626" s="16"/>
    </row>
    <row r="627" spans="1:30" ht="15.75" customHeight="1">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c r="AA627" s="16"/>
      <c r="AB627" s="16"/>
      <c r="AC627" s="16"/>
      <c r="AD627" s="16"/>
    </row>
    <row r="628" spans="1:30" ht="15.75" customHeight="1">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c r="AA628" s="16"/>
      <c r="AB628" s="16"/>
      <c r="AC628" s="16"/>
      <c r="AD628" s="16"/>
    </row>
    <row r="629" spans="1:30" ht="15.75" customHeight="1">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c r="AA629" s="16"/>
      <c r="AB629" s="16"/>
      <c r="AC629" s="16"/>
      <c r="AD629" s="16"/>
    </row>
    <row r="630" spans="1:30" ht="15.75" customHeight="1">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c r="AA630" s="16"/>
      <c r="AB630" s="16"/>
      <c r="AC630" s="16"/>
      <c r="AD630" s="16"/>
    </row>
    <row r="631" spans="1:30" ht="15.75" customHeight="1">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c r="AA631" s="16"/>
      <c r="AB631" s="16"/>
      <c r="AC631" s="16"/>
      <c r="AD631" s="16"/>
    </row>
    <row r="632" spans="1:30" ht="15.75" customHeight="1">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c r="AA632" s="16"/>
      <c r="AB632" s="16"/>
      <c r="AC632" s="16"/>
      <c r="AD632" s="16"/>
    </row>
    <row r="633" spans="1:30" ht="15.75" customHeight="1">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c r="AA633" s="16"/>
      <c r="AB633" s="16"/>
      <c r="AC633" s="16"/>
      <c r="AD633" s="16"/>
    </row>
    <row r="634" spans="1:30" ht="15.75" customHeight="1">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c r="AA634" s="16"/>
      <c r="AB634" s="16"/>
      <c r="AC634" s="16"/>
      <c r="AD634" s="16"/>
    </row>
    <row r="635" spans="1:30" ht="15.75" customHeight="1">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c r="AA635" s="16"/>
      <c r="AB635" s="16"/>
      <c r="AC635" s="16"/>
      <c r="AD635" s="16"/>
    </row>
    <row r="636" spans="1:30" ht="15.75" customHeight="1">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c r="AA636" s="16"/>
      <c r="AB636" s="16"/>
      <c r="AC636" s="16"/>
      <c r="AD636" s="16"/>
    </row>
    <row r="637" spans="1:30" ht="15.75" customHeight="1">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c r="AA637" s="16"/>
      <c r="AB637" s="16"/>
      <c r="AC637" s="16"/>
      <c r="AD637" s="16"/>
    </row>
    <row r="638" spans="1:30" ht="15.75" customHeight="1">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c r="AA638" s="16"/>
      <c r="AB638" s="16"/>
      <c r="AC638" s="16"/>
      <c r="AD638" s="16"/>
    </row>
    <row r="639" spans="1:30" ht="15.75" customHeight="1">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c r="AA639" s="16"/>
      <c r="AB639" s="16"/>
      <c r="AC639" s="16"/>
      <c r="AD639" s="16"/>
    </row>
    <row r="640" spans="1:30" ht="15.75" customHeight="1">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c r="AA640" s="16"/>
      <c r="AB640" s="16"/>
      <c r="AC640" s="16"/>
      <c r="AD640" s="16"/>
    </row>
    <row r="641" spans="1:30" ht="15.75" customHeight="1">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c r="AA641" s="16"/>
      <c r="AB641" s="16"/>
      <c r="AC641" s="16"/>
      <c r="AD641" s="16"/>
    </row>
    <row r="642" spans="1:30" ht="15.75" customHeight="1">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c r="AA642" s="16"/>
      <c r="AB642" s="16"/>
      <c r="AC642" s="16"/>
      <c r="AD642" s="16"/>
    </row>
    <row r="643" spans="1:30" ht="15.75" customHeight="1">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c r="AA643" s="16"/>
      <c r="AB643" s="16"/>
      <c r="AC643" s="16"/>
      <c r="AD643" s="16"/>
    </row>
    <row r="644" spans="1:30" ht="15.75" customHeight="1">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c r="AA644" s="16"/>
      <c r="AB644" s="16"/>
      <c r="AC644" s="16"/>
      <c r="AD644" s="16"/>
    </row>
    <row r="645" spans="1:30" ht="15.75" customHeight="1">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c r="AA645" s="16"/>
      <c r="AB645" s="16"/>
      <c r="AC645" s="16"/>
      <c r="AD645" s="16"/>
    </row>
    <row r="646" spans="1:30" ht="15.75" customHeight="1">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c r="AA646" s="16"/>
      <c r="AB646" s="16"/>
      <c r="AC646" s="16"/>
      <c r="AD646" s="16"/>
    </row>
    <row r="647" spans="1:30" ht="15.75" customHeight="1">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c r="AA647" s="16"/>
      <c r="AB647" s="16"/>
      <c r="AC647" s="16"/>
      <c r="AD647" s="16"/>
    </row>
    <row r="648" spans="1:30" ht="15.75" customHeight="1">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c r="AA648" s="16"/>
      <c r="AB648" s="16"/>
      <c r="AC648" s="16"/>
      <c r="AD648" s="16"/>
    </row>
    <row r="649" spans="1:30" ht="15.75" customHeight="1">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c r="AA649" s="16"/>
      <c r="AB649" s="16"/>
      <c r="AC649" s="16"/>
      <c r="AD649" s="16"/>
    </row>
    <row r="650" spans="1:30" ht="15.75" customHeight="1">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c r="AA650" s="16"/>
      <c r="AB650" s="16"/>
      <c r="AC650" s="16"/>
      <c r="AD650" s="16"/>
    </row>
    <row r="651" spans="1:30" ht="15.75" customHeight="1">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c r="AA651" s="16"/>
      <c r="AB651" s="16"/>
      <c r="AC651" s="16"/>
      <c r="AD651" s="16"/>
    </row>
    <row r="652" spans="1:30" ht="15.75" customHeight="1">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c r="AA652" s="16"/>
      <c r="AB652" s="16"/>
      <c r="AC652" s="16"/>
      <c r="AD652" s="16"/>
    </row>
    <row r="653" spans="1:30" ht="15.75" customHeight="1">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c r="AA653" s="16"/>
      <c r="AB653" s="16"/>
      <c r="AC653" s="16"/>
      <c r="AD653" s="16"/>
    </row>
    <row r="654" spans="1:30" ht="15.75" customHeight="1">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c r="AA654" s="16"/>
      <c r="AB654" s="16"/>
      <c r="AC654" s="16"/>
      <c r="AD654" s="16"/>
    </row>
    <row r="655" spans="1:30" ht="15.75" customHeight="1">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c r="AA655" s="16"/>
      <c r="AB655" s="16"/>
      <c r="AC655" s="16"/>
      <c r="AD655" s="16"/>
    </row>
    <row r="656" spans="1:30" ht="15.75" customHeight="1">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c r="AA656" s="16"/>
      <c r="AB656" s="16"/>
      <c r="AC656" s="16"/>
      <c r="AD656" s="16"/>
    </row>
    <row r="657" spans="1:30" ht="15.75" customHeight="1">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c r="AA657" s="16"/>
      <c r="AB657" s="16"/>
      <c r="AC657" s="16"/>
      <c r="AD657" s="16"/>
    </row>
    <row r="658" spans="1:30" ht="15.75" customHeight="1">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c r="AA658" s="16"/>
      <c r="AB658" s="16"/>
      <c r="AC658" s="16"/>
      <c r="AD658" s="16"/>
    </row>
    <row r="659" spans="1:30" ht="15.75" customHeight="1">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c r="AA659" s="16"/>
      <c r="AB659" s="16"/>
      <c r="AC659" s="16"/>
      <c r="AD659" s="16"/>
    </row>
    <row r="660" spans="1:30" ht="15.75" customHeight="1">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c r="AA660" s="16"/>
      <c r="AB660" s="16"/>
      <c r="AC660" s="16"/>
      <c r="AD660" s="16"/>
    </row>
    <row r="661" spans="1:30" ht="15.75" customHeight="1">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c r="AA661" s="16"/>
      <c r="AB661" s="16"/>
      <c r="AC661" s="16"/>
      <c r="AD661" s="16"/>
    </row>
    <row r="662" spans="1:30" ht="15.75" customHeight="1">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c r="AA662" s="16"/>
      <c r="AB662" s="16"/>
      <c r="AC662" s="16"/>
      <c r="AD662" s="16"/>
    </row>
    <row r="663" spans="1:30" ht="15.75" customHeight="1">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c r="AA663" s="16"/>
      <c r="AB663" s="16"/>
      <c r="AC663" s="16"/>
      <c r="AD663" s="16"/>
    </row>
    <row r="664" spans="1:30" ht="15.75" customHeight="1">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c r="AA664" s="16"/>
      <c r="AB664" s="16"/>
      <c r="AC664" s="16"/>
      <c r="AD664" s="16"/>
    </row>
    <row r="665" spans="1:30" ht="15.75" customHeight="1">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c r="AA665" s="16"/>
      <c r="AB665" s="16"/>
      <c r="AC665" s="16"/>
      <c r="AD665" s="16"/>
    </row>
    <row r="666" spans="1:30" ht="15.75" customHeight="1">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c r="AA666" s="16"/>
      <c r="AB666" s="16"/>
      <c r="AC666" s="16"/>
      <c r="AD666" s="16"/>
    </row>
    <row r="667" spans="1:30" ht="15.75" customHeight="1">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c r="AA667" s="16"/>
      <c r="AB667" s="16"/>
      <c r="AC667" s="16"/>
      <c r="AD667" s="16"/>
    </row>
    <row r="668" spans="1:30" ht="15.75" customHeight="1">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c r="AA668" s="16"/>
      <c r="AB668" s="16"/>
      <c r="AC668" s="16"/>
      <c r="AD668" s="16"/>
    </row>
    <row r="669" spans="1:30" ht="15.75" customHeight="1">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c r="AA669" s="16"/>
      <c r="AB669" s="16"/>
      <c r="AC669" s="16"/>
      <c r="AD669" s="16"/>
    </row>
    <row r="670" spans="1:30" ht="15.75" customHeight="1">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c r="AA670" s="16"/>
      <c r="AB670" s="16"/>
      <c r="AC670" s="16"/>
      <c r="AD670" s="16"/>
    </row>
    <row r="671" spans="1:30" ht="15.75" customHeight="1">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c r="AA671" s="16"/>
      <c r="AB671" s="16"/>
      <c r="AC671" s="16"/>
      <c r="AD671" s="16"/>
    </row>
    <row r="672" spans="1:30" ht="15.75" customHeight="1">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c r="AA672" s="16"/>
      <c r="AB672" s="16"/>
      <c r="AC672" s="16"/>
      <c r="AD672" s="16"/>
    </row>
    <row r="673" spans="1:30" ht="15.75" customHeight="1">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c r="AA673" s="16"/>
      <c r="AB673" s="16"/>
      <c r="AC673" s="16"/>
      <c r="AD673" s="16"/>
    </row>
    <row r="674" spans="1:30" ht="15.75" customHeight="1">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c r="AA674" s="16"/>
      <c r="AB674" s="16"/>
      <c r="AC674" s="16"/>
      <c r="AD674" s="16"/>
    </row>
    <row r="675" spans="1:30" ht="15.75" customHeight="1">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c r="AA675" s="16"/>
      <c r="AB675" s="16"/>
      <c r="AC675" s="16"/>
      <c r="AD675" s="16"/>
    </row>
    <row r="676" spans="1:30" ht="15.75" customHeight="1">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c r="AA676" s="16"/>
      <c r="AB676" s="16"/>
      <c r="AC676" s="16"/>
      <c r="AD676" s="16"/>
    </row>
    <row r="677" spans="1:30" ht="15.75" customHeight="1">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c r="AA677" s="16"/>
      <c r="AB677" s="16"/>
      <c r="AC677" s="16"/>
      <c r="AD677" s="16"/>
    </row>
    <row r="678" spans="1:30" ht="15.75" customHeight="1">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c r="AA678" s="16"/>
      <c r="AB678" s="16"/>
      <c r="AC678" s="16"/>
      <c r="AD678" s="16"/>
    </row>
    <row r="679" spans="1:30" ht="15.75" customHeight="1">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c r="AA679" s="16"/>
      <c r="AB679" s="16"/>
      <c r="AC679" s="16"/>
      <c r="AD679" s="16"/>
    </row>
    <row r="680" spans="1:30" ht="15.75" customHeight="1">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c r="AA680" s="16"/>
      <c r="AB680" s="16"/>
      <c r="AC680" s="16"/>
      <c r="AD680" s="16"/>
    </row>
    <row r="681" spans="1:30" ht="15.75" customHeight="1">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c r="AA681" s="16"/>
      <c r="AB681" s="16"/>
      <c r="AC681" s="16"/>
      <c r="AD681" s="16"/>
    </row>
    <row r="682" spans="1:30" ht="15.75" customHeight="1">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c r="AA682" s="16"/>
      <c r="AB682" s="16"/>
      <c r="AC682" s="16"/>
      <c r="AD682" s="16"/>
    </row>
    <row r="683" spans="1:30" ht="15.75" customHeight="1">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c r="AA683" s="16"/>
      <c r="AB683" s="16"/>
      <c r="AC683" s="16"/>
      <c r="AD683" s="16"/>
    </row>
    <row r="684" spans="1:30" ht="15.75" customHeight="1">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c r="AA684" s="16"/>
      <c r="AB684" s="16"/>
      <c r="AC684" s="16"/>
      <c r="AD684" s="16"/>
    </row>
    <row r="685" spans="1:30" ht="15.75" customHeight="1">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c r="AA685" s="16"/>
      <c r="AB685" s="16"/>
      <c r="AC685" s="16"/>
      <c r="AD685" s="16"/>
    </row>
    <row r="686" spans="1:30" ht="15.75" customHeight="1">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c r="AA686" s="16"/>
      <c r="AB686" s="16"/>
      <c r="AC686" s="16"/>
      <c r="AD686" s="16"/>
    </row>
    <row r="687" spans="1:30" ht="15.75" customHeight="1">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c r="AA687" s="16"/>
      <c r="AB687" s="16"/>
      <c r="AC687" s="16"/>
      <c r="AD687" s="16"/>
    </row>
    <row r="688" spans="1:30" ht="15.75" customHeight="1">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c r="AA688" s="16"/>
      <c r="AB688" s="16"/>
      <c r="AC688" s="16"/>
      <c r="AD688" s="16"/>
    </row>
    <row r="689" spans="1:30" ht="15.75" customHeight="1">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c r="AA689" s="16"/>
      <c r="AB689" s="16"/>
      <c r="AC689" s="16"/>
      <c r="AD689" s="16"/>
    </row>
    <row r="690" spans="1:30" ht="15.75" customHeight="1">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c r="AA690" s="16"/>
      <c r="AB690" s="16"/>
      <c r="AC690" s="16"/>
      <c r="AD690" s="16"/>
    </row>
    <row r="691" spans="1:30" ht="15.75" customHeight="1">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c r="AA691" s="16"/>
      <c r="AB691" s="16"/>
      <c r="AC691" s="16"/>
      <c r="AD691" s="16"/>
    </row>
    <row r="692" spans="1:30" ht="15.75" customHeight="1">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c r="AA692" s="16"/>
      <c r="AB692" s="16"/>
      <c r="AC692" s="16"/>
      <c r="AD692" s="16"/>
    </row>
    <row r="693" spans="1:30" ht="15.75" customHeight="1">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c r="AA693" s="16"/>
      <c r="AB693" s="16"/>
      <c r="AC693" s="16"/>
      <c r="AD693" s="16"/>
    </row>
    <row r="694" spans="1:30" ht="15.75" customHeight="1">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c r="AA694" s="16"/>
      <c r="AB694" s="16"/>
      <c r="AC694" s="16"/>
      <c r="AD694" s="16"/>
    </row>
    <row r="695" spans="1:30" ht="15.75" customHeight="1">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c r="AA695" s="16"/>
      <c r="AB695" s="16"/>
      <c r="AC695" s="16"/>
      <c r="AD695" s="16"/>
    </row>
    <row r="696" spans="1:30" ht="15.75" customHeight="1">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c r="AA696" s="16"/>
      <c r="AB696" s="16"/>
      <c r="AC696" s="16"/>
      <c r="AD696" s="16"/>
    </row>
    <row r="697" spans="1:30" ht="15.75" customHeight="1">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c r="AA697" s="16"/>
      <c r="AB697" s="16"/>
      <c r="AC697" s="16"/>
      <c r="AD697" s="16"/>
    </row>
    <row r="698" spans="1:30" ht="15.75" customHeight="1">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c r="AA698" s="16"/>
      <c r="AB698" s="16"/>
      <c r="AC698" s="16"/>
      <c r="AD698" s="16"/>
    </row>
    <row r="699" spans="1:30" ht="15.75" customHeight="1">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c r="AA699" s="16"/>
      <c r="AB699" s="16"/>
      <c r="AC699" s="16"/>
      <c r="AD699" s="16"/>
    </row>
    <row r="700" spans="1:30" ht="15.75" customHeight="1">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c r="AA700" s="16"/>
      <c r="AB700" s="16"/>
      <c r="AC700" s="16"/>
      <c r="AD700" s="16"/>
    </row>
    <row r="701" spans="1:30" ht="15.75" customHeight="1">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c r="AA701" s="16"/>
      <c r="AB701" s="16"/>
      <c r="AC701" s="16"/>
      <c r="AD701" s="16"/>
    </row>
    <row r="702" spans="1:30" ht="15.75" customHeight="1">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c r="AA702" s="16"/>
      <c r="AB702" s="16"/>
      <c r="AC702" s="16"/>
      <c r="AD702" s="16"/>
    </row>
    <row r="703" spans="1:30" ht="15.75" customHeight="1">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c r="AA703" s="16"/>
      <c r="AB703" s="16"/>
      <c r="AC703" s="16"/>
      <c r="AD703" s="16"/>
    </row>
    <row r="704" spans="1:30" ht="15.75" customHeight="1">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c r="AA704" s="16"/>
      <c r="AB704" s="16"/>
      <c r="AC704" s="16"/>
      <c r="AD704" s="16"/>
    </row>
    <row r="705" spans="1:30" ht="15.75" customHeight="1">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c r="AA705" s="16"/>
      <c r="AB705" s="16"/>
      <c r="AC705" s="16"/>
      <c r="AD705" s="16"/>
    </row>
    <row r="706" spans="1:30" ht="15.75" customHeight="1">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c r="AA706" s="16"/>
      <c r="AB706" s="16"/>
      <c r="AC706" s="16"/>
      <c r="AD706" s="16"/>
    </row>
    <row r="707" spans="1:30" ht="15.75" customHeight="1">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c r="AA707" s="16"/>
      <c r="AB707" s="16"/>
      <c r="AC707" s="16"/>
      <c r="AD707" s="16"/>
    </row>
    <row r="708" spans="1:30" ht="15.75" customHeight="1">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c r="AA708" s="16"/>
      <c r="AB708" s="16"/>
      <c r="AC708" s="16"/>
      <c r="AD708" s="16"/>
    </row>
    <row r="709" spans="1:30" ht="15.75" customHeight="1">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c r="AA709" s="16"/>
      <c r="AB709" s="16"/>
      <c r="AC709" s="16"/>
      <c r="AD709" s="16"/>
    </row>
    <row r="710" spans="1:30" ht="15.75" customHeight="1">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c r="AA710" s="16"/>
      <c r="AB710" s="16"/>
      <c r="AC710" s="16"/>
      <c r="AD710" s="16"/>
    </row>
    <row r="711" spans="1:30" ht="15.75" customHeight="1">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c r="AA711" s="16"/>
      <c r="AB711" s="16"/>
      <c r="AC711" s="16"/>
      <c r="AD711" s="16"/>
    </row>
    <row r="712" spans="1:30" ht="15.75" customHeight="1">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c r="AA712" s="16"/>
      <c r="AB712" s="16"/>
      <c r="AC712" s="16"/>
      <c r="AD712" s="16"/>
    </row>
    <row r="713" spans="1:30" ht="15.75" customHeight="1">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c r="AA713" s="16"/>
      <c r="AB713" s="16"/>
      <c r="AC713" s="16"/>
      <c r="AD713" s="16"/>
    </row>
    <row r="714" spans="1:30" ht="15.75" customHeight="1">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c r="AA714" s="16"/>
      <c r="AB714" s="16"/>
      <c r="AC714" s="16"/>
      <c r="AD714" s="16"/>
    </row>
    <row r="715" spans="1:30" ht="15.75" customHeight="1">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c r="AA715" s="16"/>
      <c r="AB715" s="16"/>
      <c r="AC715" s="16"/>
      <c r="AD715" s="16"/>
    </row>
    <row r="716" spans="1:30" ht="15.75" customHeight="1">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c r="AA716" s="16"/>
      <c r="AB716" s="16"/>
      <c r="AC716" s="16"/>
      <c r="AD716" s="16"/>
    </row>
    <row r="717" spans="1:30" ht="15.75" customHeight="1">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c r="AA717" s="16"/>
      <c r="AB717" s="16"/>
      <c r="AC717" s="16"/>
      <c r="AD717" s="16"/>
    </row>
    <row r="718" spans="1:30" ht="15.75" customHeight="1">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c r="AA718" s="16"/>
      <c r="AB718" s="16"/>
      <c r="AC718" s="16"/>
      <c r="AD718" s="16"/>
    </row>
    <row r="719" spans="1:30" ht="15.75" customHeight="1">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c r="AA719" s="16"/>
      <c r="AB719" s="16"/>
      <c r="AC719" s="16"/>
      <c r="AD719" s="16"/>
    </row>
    <row r="720" spans="1:30" ht="15.75" customHeight="1">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c r="AA720" s="16"/>
      <c r="AB720" s="16"/>
      <c r="AC720" s="16"/>
      <c r="AD720" s="16"/>
    </row>
    <row r="721" spans="1:30" ht="15.75" customHeight="1">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c r="AA721" s="16"/>
      <c r="AB721" s="16"/>
      <c r="AC721" s="16"/>
      <c r="AD721" s="16"/>
    </row>
    <row r="722" spans="1:30" ht="15.75" customHeight="1">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c r="AA722" s="16"/>
      <c r="AB722" s="16"/>
      <c r="AC722" s="16"/>
      <c r="AD722" s="16"/>
    </row>
    <row r="723" spans="1:30" ht="15.75" customHeight="1">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c r="AA723" s="16"/>
      <c r="AB723" s="16"/>
      <c r="AC723" s="16"/>
      <c r="AD723" s="16"/>
    </row>
    <row r="724" spans="1:30" ht="15.75" customHeight="1">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c r="AA724" s="16"/>
      <c r="AB724" s="16"/>
      <c r="AC724" s="16"/>
      <c r="AD724" s="16"/>
    </row>
    <row r="725" spans="1:30" ht="15.75" customHeight="1">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c r="AA725" s="16"/>
      <c r="AB725" s="16"/>
      <c r="AC725" s="16"/>
      <c r="AD725" s="16"/>
    </row>
    <row r="726" spans="1:30" ht="15.75" customHeight="1">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c r="AA726" s="16"/>
      <c r="AB726" s="16"/>
      <c r="AC726" s="16"/>
      <c r="AD726" s="16"/>
    </row>
    <row r="727" spans="1:30" ht="15.75" customHeight="1">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c r="AA727" s="16"/>
      <c r="AB727" s="16"/>
      <c r="AC727" s="16"/>
      <c r="AD727" s="16"/>
    </row>
    <row r="728" spans="1:30" ht="15.75" customHeight="1">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c r="AA728" s="16"/>
      <c r="AB728" s="16"/>
      <c r="AC728" s="16"/>
      <c r="AD728" s="16"/>
    </row>
    <row r="729" spans="1:30" ht="15.75" customHeight="1">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c r="AA729" s="16"/>
      <c r="AB729" s="16"/>
      <c r="AC729" s="16"/>
      <c r="AD729" s="16"/>
    </row>
    <row r="730" spans="1:30" ht="15.75" customHeight="1">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c r="AA730" s="16"/>
      <c r="AB730" s="16"/>
      <c r="AC730" s="16"/>
      <c r="AD730" s="16"/>
    </row>
    <row r="731" spans="1:30" ht="15.75" customHeight="1">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c r="AA731" s="16"/>
      <c r="AB731" s="16"/>
      <c r="AC731" s="16"/>
      <c r="AD731" s="16"/>
    </row>
    <row r="732" spans="1:30" ht="15.75" customHeight="1">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c r="AA732" s="16"/>
      <c r="AB732" s="16"/>
      <c r="AC732" s="16"/>
      <c r="AD732" s="16"/>
    </row>
    <row r="733" spans="1:30" ht="15.75" customHeight="1">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c r="AA733" s="16"/>
      <c r="AB733" s="16"/>
      <c r="AC733" s="16"/>
      <c r="AD733" s="16"/>
    </row>
    <row r="734" spans="1:30" ht="15.75" customHeight="1">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c r="AA734" s="16"/>
      <c r="AB734" s="16"/>
      <c r="AC734" s="16"/>
      <c r="AD734" s="16"/>
    </row>
    <row r="735" spans="1:30" ht="15.75" customHeight="1">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c r="AA735" s="16"/>
      <c r="AB735" s="16"/>
      <c r="AC735" s="16"/>
      <c r="AD735" s="16"/>
    </row>
    <row r="736" spans="1:30" ht="15.75" customHeight="1">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c r="AA736" s="16"/>
      <c r="AB736" s="16"/>
      <c r="AC736" s="16"/>
      <c r="AD736" s="16"/>
    </row>
    <row r="737" spans="1:30" ht="15.75" customHeight="1">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c r="AA737" s="16"/>
      <c r="AB737" s="16"/>
      <c r="AC737" s="16"/>
      <c r="AD737" s="16"/>
    </row>
    <row r="738" spans="1:30" ht="15.75" customHeight="1">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c r="AA738" s="16"/>
      <c r="AB738" s="16"/>
      <c r="AC738" s="16"/>
      <c r="AD738" s="16"/>
    </row>
    <row r="739" spans="1:30" ht="15.75" customHeight="1">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c r="AA739" s="16"/>
      <c r="AB739" s="16"/>
      <c r="AC739" s="16"/>
      <c r="AD739" s="16"/>
    </row>
    <row r="740" spans="1:30" ht="15.75" customHeight="1">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c r="AA740" s="16"/>
      <c r="AB740" s="16"/>
      <c r="AC740" s="16"/>
      <c r="AD740" s="16"/>
    </row>
    <row r="741" spans="1:30" ht="15.75" customHeight="1">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c r="AA741" s="16"/>
      <c r="AB741" s="16"/>
      <c r="AC741" s="16"/>
      <c r="AD741" s="16"/>
    </row>
    <row r="742" spans="1:30" ht="15.75" customHeight="1">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c r="AA742" s="16"/>
      <c r="AB742" s="16"/>
      <c r="AC742" s="16"/>
      <c r="AD742" s="16"/>
    </row>
    <row r="743" spans="1:30" ht="15.75" customHeight="1">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c r="AA743" s="16"/>
      <c r="AB743" s="16"/>
      <c r="AC743" s="16"/>
      <c r="AD743" s="16"/>
    </row>
    <row r="744" spans="1:30" ht="15.75" customHeight="1">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c r="AA744" s="16"/>
      <c r="AB744" s="16"/>
      <c r="AC744" s="16"/>
      <c r="AD744" s="16"/>
    </row>
    <row r="745" spans="1:30" ht="15.75" customHeight="1">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c r="AA745" s="16"/>
      <c r="AB745" s="16"/>
      <c r="AC745" s="16"/>
      <c r="AD745" s="16"/>
    </row>
    <row r="746" spans="1:30" ht="15.75" customHeight="1">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c r="AA746" s="16"/>
      <c r="AB746" s="16"/>
      <c r="AC746" s="16"/>
      <c r="AD746" s="16"/>
    </row>
    <row r="747" spans="1:30" ht="15.75" customHeight="1">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c r="AA747" s="16"/>
      <c r="AB747" s="16"/>
      <c r="AC747" s="16"/>
      <c r="AD747" s="16"/>
    </row>
    <row r="748" spans="1:30" ht="15.75" customHeight="1">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c r="AA748" s="16"/>
      <c r="AB748" s="16"/>
      <c r="AC748" s="16"/>
      <c r="AD748" s="16"/>
    </row>
    <row r="749" spans="1:30" ht="15.75" customHeight="1">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c r="AA749" s="16"/>
      <c r="AB749" s="16"/>
      <c r="AC749" s="16"/>
      <c r="AD749" s="16"/>
    </row>
    <row r="750" spans="1:30" ht="15.75" customHeight="1">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c r="AA750" s="16"/>
      <c r="AB750" s="16"/>
      <c r="AC750" s="16"/>
      <c r="AD750" s="16"/>
    </row>
    <row r="751" spans="1:30" ht="15.75" customHeight="1">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c r="AA751" s="16"/>
      <c r="AB751" s="16"/>
      <c r="AC751" s="16"/>
      <c r="AD751" s="16"/>
    </row>
    <row r="752" spans="1:30" ht="15.75" customHeight="1">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c r="AA752" s="16"/>
      <c r="AB752" s="16"/>
      <c r="AC752" s="16"/>
      <c r="AD752" s="16"/>
    </row>
    <row r="753" spans="1:30" ht="15.75" customHeight="1">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c r="AA753" s="16"/>
      <c r="AB753" s="16"/>
      <c r="AC753" s="16"/>
      <c r="AD753" s="16"/>
    </row>
    <row r="754" spans="1:30" ht="15.75" customHeight="1">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c r="AA754" s="16"/>
      <c r="AB754" s="16"/>
      <c r="AC754" s="16"/>
      <c r="AD754" s="16"/>
    </row>
    <row r="755" spans="1:30" ht="15.75" customHeight="1">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c r="AA755" s="16"/>
      <c r="AB755" s="16"/>
      <c r="AC755" s="16"/>
      <c r="AD755" s="16"/>
    </row>
    <row r="756" spans="1:30" ht="15.75" customHeight="1">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c r="AA756" s="16"/>
      <c r="AB756" s="16"/>
      <c r="AC756" s="16"/>
      <c r="AD756" s="16"/>
    </row>
    <row r="757" spans="1:30" ht="15.75" customHeight="1">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c r="AA757" s="16"/>
      <c r="AB757" s="16"/>
      <c r="AC757" s="16"/>
      <c r="AD757" s="16"/>
    </row>
    <row r="758" spans="1:30" ht="15.75" customHeight="1">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c r="AA758" s="16"/>
      <c r="AB758" s="16"/>
      <c r="AC758" s="16"/>
      <c r="AD758" s="16"/>
    </row>
    <row r="759" spans="1:30" ht="15.75" customHeight="1">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c r="AA759" s="16"/>
      <c r="AB759" s="16"/>
      <c r="AC759" s="16"/>
      <c r="AD759" s="16"/>
    </row>
    <row r="760" spans="1:30" ht="15.75" customHeight="1">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c r="AA760" s="16"/>
      <c r="AB760" s="16"/>
      <c r="AC760" s="16"/>
      <c r="AD760" s="16"/>
    </row>
    <row r="761" spans="1:30" ht="15.75" customHeight="1">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c r="AA761" s="16"/>
      <c r="AB761" s="16"/>
      <c r="AC761" s="16"/>
      <c r="AD761" s="16"/>
    </row>
    <row r="762" spans="1:30" ht="15.75" customHeight="1">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c r="AA762" s="16"/>
      <c r="AB762" s="16"/>
      <c r="AC762" s="16"/>
      <c r="AD762" s="16"/>
    </row>
    <row r="763" spans="1:30" ht="15.75" customHeight="1">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c r="AA763" s="16"/>
      <c r="AB763" s="16"/>
      <c r="AC763" s="16"/>
      <c r="AD763" s="16"/>
    </row>
    <row r="764" spans="1:30" ht="15.75" customHeight="1">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c r="AA764" s="16"/>
      <c r="AB764" s="16"/>
      <c r="AC764" s="16"/>
      <c r="AD764" s="16"/>
    </row>
    <row r="765" spans="1:30" ht="15.75" customHeight="1">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c r="AA765" s="16"/>
      <c r="AB765" s="16"/>
      <c r="AC765" s="16"/>
      <c r="AD765" s="16"/>
    </row>
    <row r="766" spans="1:30" ht="15.75" customHeight="1">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c r="AA766" s="16"/>
      <c r="AB766" s="16"/>
      <c r="AC766" s="16"/>
      <c r="AD766" s="16"/>
    </row>
    <row r="767" spans="1:30" ht="15.75" customHeight="1">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c r="AA767" s="16"/>
      <c r="AB767" s="16"/>
      <c r="AC767" s="16"/>
      <c r="AD767" s="16"/>
    </row>
    <row r="768" spans="1:30" ht="15.75" customHeight="1">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c r="AA768" s="16"/>
      <c r="AB768" s="16"/>
      <c r="AC768" s="16"/>
      <c r="AD768" s="16"/>
    </row>
    <row r="769" spans="1:30" ht="15.75" customHeight="1">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c r="AA769" s="16"/>
      <c r="AB769" s="16"/>
      <c r="AC769" s="16"/>
      <c r="AD769" s="16"/>
    </row>
    <row r="770" spans="1:30" ht="15.75" customHeight="1">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c r="AA770" s="16"/>
      <c r="AB770" s="16"/>
      <c r="AC770" s="16"/>
      <c r="AD770" s="16"/>
    </row>
    <row r="771" spans="1:30" ht="15.75" customHeight="1">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c r="AA771" s="16"/>
      <c r="AB771" s="16"/>
      <c r="AC771" s="16"/>
      <c r="AD771" s="16"/>
    </row>
    <row r="772" spans="1:30" ht="15.75" customHeight="1">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c r="AA772" s="16"/>
      <c r="AB772" s="16"/>
      <c r="AC772" s="16"/>
      <c r="AD772" s="16"/>
    </row>
    <row r="773" spans="1:30" ht="15.75" customHeight="1">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c r="AA773" s="16"/>
      <c r="AB773" s="16"/>
      <c r="AC773" s="16"/>
      <c r="AD773" s="16"/>
    </row>
    <row r="774" spans="1:30" ht="15.75" customHeight="1">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c r="AA774" s="16"/>
      <c r="AB774" s="16"/>
      <c r="AC774" s="16"/>
      <c r="AD774" s="16"/>
    </row>
    <row r="775" spans="1:30" ht="15.75" customHeight="1">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c r="AA775" s="16"/>
      <c r="AB775" s="16"/>
      <c r="AC775" s="16"/>
      <c r="AD775" s="16"/>
    </row>
    <row r="776" spans="1:30" ht="15.75" customHeight="1">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c r="AA776" s="16"/>
      <c r="AB776" s="16"/>
      <c r="AC776" s="16"/>
      <c r="AD776" s="16"/>
    </row>
    <row r="777" spans="1:30" ht="15.75" customHeight="1">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c r="AA777" s="16"/>
      <c r="AB777" s="16"/>
      <c r="AC777" s="16"/>
      <c r="AD777" s="16"/>
    </row>
    <row r="778" spans="1:30" ht="15.75" customHeight="1">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c r="AA778" s="16"/>
      <c r="AB778" s="16"/>
      <c r="AC778" s="16"/>
      <c r="AD778" s="16"/>
    </row>
    <row r="779" spans="1:30" ht="15.75" customHeight="1">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c r="AA779" s="16"/>
      <c r="AB779" s="16"/>
      <c r="AC779" s="16"/>
      <c r="AD779" s="16"/>
    </row>
    <row r="780" spans="1:30" ht="15.75" customHeight="1">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c r="AA780" s="16"/>
      <c r="AB780" s="16"/>
      <c r="AC780" s="16"/>
      <c r="AD780" s="16"/>
    </row>
    <row r="781" spans="1:30" ht="15.75" customHeight="1">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c r="AA781" s="16"/>
      <c r="AB781" s="16"/>
      <c r="AC781" s="16"/>
      <c r="AD781" s="16"/>
    </row>
    <row r="782" spans="1:30" ht="15.75" customHeight="1">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c r="AA782" s="16"/>
      <c r="AB782" s="16"/>
      <c r="AC782" s="16"/>
      <c r="AD782" s="16"/>
    </row>
    <row r="783" spans="1:30" ht="15.75" customHeight="1">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c r="AA783" s="16"/>
      <c r="AB783" s="16"/>
      <c r="AC783" s="16"/>
      <c r="AD783" s="16"/>
    </row>
    <row r="784" spans="1:30" ht="15.75" customHeight="1">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c r="AA784" s="16"/>
      <c r="AB784" s="16"/>
      <c r="AC784" s="16"/>
      <c r="AD784" s="16"/>
    </row>
    <row r="785" spans="1:30" ht="15.75" customHeight="1">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c r="AA785" s="16"/>
      <c r="AB785" s="16"/>
      <c r="AC785" s="16"/>
      <c r="AD785" s="16"/>
    </row>
    <row r="786" spans="1:30" ht="15.75" customHeight="1">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c r="AA786" s="16"/>
      <c r="AB786" s="16"/>
      <c r="AC786" s="16"/>
      <c r="AD786" s="16"/>
    </row>
    <row r="787" spans="1:30" ht="15.75" customHeight="1">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c r="AA787" s="16"/>
      <c r="AB787" s="16"/>
      <c r="AC787" s="16"/>
      <c r="AD787" s="16"/>
    </row>
    <row r="788" spans="1:30" ht="15.75" customHeight="1">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c r="AA788" s="16"/>
      <c r="AB788" s="16"/>
      <c r="AC788" s="16"/>
      <c r="AD788" s="16"/>
    </row>
    <row r="789" spans="1:30" ht="15.75" customHeight="1">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c r="AA789" s="16"/>
      <c r="AB789" s="16"/>
      <c r="AC789" s="16"/>
      <c r="AD789" s="16"/>
    </row>
    <row r="790" spans="1:30" ht="15.75" customHeight="1">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c r="AA790" s="16"/>
      <c r="AB790" s="16"/>
      <c r="AC790" s="16"/>
      <c r="AD790" s="16"/>
    </row>
    <row r="791" spans="1:30" ht="15.75" customHeight="1">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c r="AA791" s="16"/>
      <c r="AB791" s="16"/>
      <c r="AC791" s="16"/>
      <c r="AD791" s="16"/>
    </row>
    <row r="792" spans="1:30" ht="15.75" customHeight="1">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c r="AA792" s="16"/>
      <c r="AB792" s="16"/>
      <c r="AC792" s="16"/>
      <c r="AD792" s="16"/>
    </row>
    <row r="793" spans="1:30" ht="15.75" customHeight="1">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c r="AA793" s="16"/>
      <c r="AB793" s="16"/>
      <c r="AC793" s="16"/>
      <c r="AD793" s="16"/>
    </row>
    <row r="794" spans="1:30" ht="15.75" customHeight="1">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c r="AA794" s="16"/>
      <c r="AB794" s="16"/>
      <c r="AC794" s="16"/>
      <c r="AD794" s="16"/>
    </row>
    <row r="795" spans="1:30" ht="15.75" customHeight="1">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c r="AA795" s="16"/>
      <c r="AB795" s="16"/>
      <c r="AC795" s="16"/>
      <c r="AD795" s="16"/>
    </row>
    <row r="796" spans="1:30" ht="15.75" customHeight="1">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c r="AA796" s="16"/>
      <c r="AB796" s="16"/>
      <c r="AC796" s="16"/>
      <c r="AD796" s="16"/>
    </row>
    <row r="797" spans="1:30" ht="15.75" customHeight="1">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c r="AA797" s="16"/>
      <c r="AB797" s="16"/>
      <c r="AC797" s="16"/>
      <c r="AD797" s="16"/>
    </row>
    <row r="798" spans="1:30" ht="15.75" customHeight="1">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c r="AA798" s="16"/>
      <c r="AB798" s="16"/>
      <c r="AC798" s="16"/>
      <c r="AD798" s="16"/>
    </row>
    <row r="799" spans="1:30" ht="15.75" customHeight="1">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c r="AA799" s="16"/>
      <c r="AB799" s="16"/>
      <c r="AC799" s="16"/>
      <c r="AD799" s="16"/>
    </row>
    <row r="800" spans="1:30" ht="15.75" customHeight="1">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c r="AA800" s="16"/>
      <c r="AB800" s="16"/>
      <c r="AC800" s="16"/>
      <c r="AD800" s="16"/>
    </row>
    <row r="801" spans="1:30" ht="15.75" customHeight="1">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c r="AA801" s="16"/>
      <c r="AB801" s="16"/>
      <c r="AC801" s="16"/>
      <c r="AD801" s="16"/>
    </row>
    <row r="802" spans="1:30" ht="15.75" customHeight="1">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c r="AA802" s="16"/>
      <c r="AB802" s="16"/>
      <c r="AC802" s="16"/>
      <c r="AD802" s="16"/>
    </row>
    <row r="803" spans="1:30" ht="15.75" customHeight="1">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c r="AA803" s="16"/>
      <c r="AB803" s="16"/>
      <c r="AC803" s="16"/>
      <c r="AD803" s="16"/>
    </row>
    <row r="804" spans="1:30" ht="15.75" customHeight="1">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c r="AA804" s="16"/>
      <c r="AB804" s="16"/>
      <c r="AC804" s="16"/>
      <c r="AD804" s="16"/>
    </row>
    <row r="805" spans="1:30" ht="15.75" customHeight="1">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c r="AA805" s="16"/>
      <c r="AB805" s="16"/>
      <c r="AC805" s="16"/>
      <c r="AD805" s="16"/>
    </row>
    <row r="806" spans="1:30" ht="15.75" customHeight="1">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c r="AA806" s="16"/>
      <c r="AB806" s="16"/>
      <c r="AC806" s="16"/>
      <c r="AD806" s="16"/>
    </row>
    <row r="807" spans="1:30" ht="15.75" customHeight="1">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c r="AA807" s="16"/>
      <c r="AB807" s="16"/>
      <c r="AC807" s="16"/>
      <c r="AD807" s="16"/>
    </row>
    <row r="808" spans="1:30" ht="15.75" customHeight="1">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c r="AA808" s="16"/>
      <c r="AB808" s="16"/>
      <c r="AC808" s="16"/>
      <c r="AD808" s="16"/>
    </row>
    <row r="809" spans="1:30" ht="15.75" customHeight="1">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c r="AA809" s="16"/>
      <c r="AB809" s="16"/>
      <c r="AC809" s="16"/>
      <c r="AD809" s="16"/>
    </row>
    <row r="810" spans="1:30" ht="15.75" customHeight="1">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c r="AA810" s="16"/>
      <c r="AB810" s="16"/>
      <c r="AC810" s="16"/>
      <c r="AD810" s="16"/>
    </row>
    <row r="811" spans="1:30" ht="15.75" customHeight="1">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c r="AA811" s="16"/>
      <c r="AB811" s="16"/>
      <c r="AC811" s="16"/>
      <c r="AD811" s="16"/>
    </row>
    <row r="812" spans="1:30" ht="15.75" customHeight="1">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c r="AA812" s="16"/>
      <c r="AB812" s="16"/>
      <c r="AC812" s="16"/>
      <c r="AD812" s="16"/>
    </row>
    <row r="813" spans="1:30" ht="15.75" customHeight="1">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c r="AA813" s="16"/>
      <c r="AB813" s="16"/>
      <c r="AC813" s="16"/>
      <c r="AD813" s="16"/>
    </row>
    <row r="814" spans="1:30" ht="15.75" customHeight="1">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c r="AA814" s="16"/>
      <c r="AB814" s="16"/>
      <c r="AC814" s="16"/>
      <c r="AD814" s="16"/>
    </row>
    <row r="815" spans="1:30" ht="15.75" customHeight="1">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c r="AA815" s="16"/>
      <c r="AB815" s="16"/>
      <c r="AC815" s="16"/>
      <c r="AD815" s="16"/>
    </row>
    <row r="816" spans="1:30" ht="15.75" customHeight="1">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c r="AA816" s="16"/>
      <c r="AB816" s="16"/>
      <c r="AC816" s="16"/>
      <c r="AD816" s="16"/>
    </row>
    <row r="817" spans="1:30" ht="15.75" customHeight="1">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c r="AA817" s="16"/>
      <c r="AB817" s="16"/>
      <c r="AC817" s="16"/>
      <c r="AD817" s="16"/>
    </row>
    <row r="818" spans="1:30" ht="15.75" customHeight="1">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c r="AA818" s="16"/>
      <c r="AB818" s="16"/>
      <c r="AC818" s="16"/>
      <c r="AD818" s="16"/>
    </row>
    <row r="819" spans="1:30" ht="15.75" customHeight="1">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c r="AA819" s="16"/>
      <c r="AB819" s="16"/>
      <c r="AC819" s="16"/>
      <c r="AD819" s="16"/>
    </row>
    <row r="820" spans="1:30" ht="15.75" customHeight="1">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c r="AA820" s="16"/>
      <c r="AB820" s="16"/>
      <c r="AC820" s="16"/>
      <c r="AD820" s="16"/>
    </row>
    <row r="821" spans="1:30" ht="15.75" customHeight="1">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c r="AA821" s="16"/>
      <c r="AB821" s="16"/>
      <c r="AC821" s="16"/>
      <c r="AD821" s="16"/>
    </row>
    <row r="822" spans="1:30" ht="15.75" customHeight="1">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c r="AA822" s="16"/>
      <c r="AB822" s="16"/>
      <c r="AC822" s="16"/>
      <c r="AD822" s="16"/>
    </row>
    <row r="823" spans="1:30" ht="15.75" customHeight="1">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c r="AA823" s="16"/>
      <c r="AB823" s="16"/>
      <c r="AC823" s="16"/>
      <c r="AD823" s="16"/>
    </row>
    <row r="824" spans="1:30" ht="15.75" customHeight="1">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c r="AA824" s="16"/>
      <c r="AB824" s="16"/>
      <c r="AC824" s="16"/>
      <c r="AD824" s="16"/>
    </row>
    <row r="825" spans="1:30" ht="15.75" customHeight="1">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c r="AA825" s="16"/>
      <c r="AB825" s="16"/>
      <c r="AC825" s="16"/>
      <c r="AD825" s="16"/>
    </row>
    <row r="826" spans="1:30" ht="15.75" customHeight="1">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c r="AA826" s="16"/>
      <c r="AB826" s="16"/>
      <c r="AC826" s="16"/>
      <c r="AD826" s="16"/>
    </row>
    <row r="827" spans="1:30" ht="15.75" customHeight="1">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c r="AA827" s="16"/>
      <c r="AB827" s="16"/>
      <c r="AC827" s="16"/>
      <c r="AD827" s="16"/>
    </row>
    <row r="828" spans="1:30" ht="15.75" customHeight="1">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c r="AA828" s="16"/>
      <c r="AB828" s="16"/>
      <c r="AC828" s="16"/>
      <c r="AD828" s="16"/>
    </row>
    <row r="829" spans="1:30" ht="15.75" customHeight="1">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c r="AA829" s="16"/>
      <c r="AB829" s="16"/>
      <c r="AC829" s="16"/>
      <c r="AD829" s="16"/>
    </row>
    <row r="830" spans="1:30" ht="15.75" customHeight="1">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c r="AA830" s="16"/>
      <c r="AB830" s="16"/>
      <c r="AC830" s="16"/>
      <c r="AD830" s="16"/>
    </row>
    <row r="831" spans="1:30" ht="15.75" customHeight="1">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c r="AA831" s="16"/>
      <c r="AB831" s="16"/>
      <c r="AC831" s="16"/>
      <c r="AD831" s="16"/>
    </row>
    <row r="832" spans="1:30" ht="15.75" customHeight="1">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c r="AA832" s="16"/>
      <c r="AB832" s="16"/>
      <c r="AC832" s="16"/>
      <c r="AD832" s="16"/>
    </row>
    <row r="833" spans="1:30" ht="15.75" customHeight="1">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c r="AA833" s="16"/>
      <c r="AB833" s="16"/>
      <c r="AC833" s="16"/>
      <c r="AD833" s="16"/>
    </row>
    <row r="834" spans="1:30" ht="15.75" customHeight="1">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c r="AA834" s="16"/>
      <c r="AB834" s="16"/>
      <c r="AC834" s="16"/>
      <c r="AD834" s="16"/>
    </row>
    <row r="835" spans="1:30" ht="15.75" customHeight="1">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c r="AA835" s="16"/>
      <c r="AB835" s="16"/>
      <c r="AC835" s="16"/>
      <c r="AD835" s="16"/>
    </row>
    <row r="836" spans="1:30" ht="15.75" customHeight="1">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c r="AA836" s="16"/>
      <c r="AB836" s="16"/>
      <c r="AC836" s="16"/>
      <c r="AD836" s="16"/>
    </row>
    <row r="837" spans="1:30" ht="15.75" customHeight="1">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c r="AA837" s="16"/>
      <c r="AB837" s="16"/>
      <c r="AC837" s="16"/>
      <c r="AD837" s="16"/>
    </row>
    <row r="838" spans="1:30" ht="15.75" customHeight="1">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c r="AA838" s="16"/>
      <c r="AB838" s="16"/>
      <c r="AC838" s="16"/>
      <c r="AD838" s="16"/>
    </row>
    <row r="839" spans="1:30" ht="15.75" customHeight="1">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c r="AA839" s="16"/>
      <c r="AB839" s="16"/>
      <c r="AC839" s="16"/>
      <c r="AD839" s="16"/>
    </row>
    <row r="840" spans="1:30" ht="15.75" customHeight="1">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c r="AA840" s="16"/>
      <c r="AB840" s="16"/>
      <c r="AC840" s="16"/>
      <c r="AD840" s="16"/>
    </row>
    <row r="841" spans="1:30" ht="15.75" customHeight="1">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c r="AA841" s="16"/>
      <c r="AB841" s="16"/>
      <c r="AC841" s="16"/>
      <c r="AD841" s="16"/>
    </row>
    <row r="842" spans="1:30" ht="15.75" customHeight="1">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c r="AA842" s="16"/>
      <c r="AB842" s="16"/>
      <c r="AC842" s="16"/>
      <c r="AD842" s="16"/>
    </row>
    <row r="843" spans="1:30" ht="15.75" customHeight="1">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c r="AA843" s="16"/>
      <c r="AB843" s="16"/>
      <c r="AC843" s="16"/>
      <c r="AD843" s="16"/>
    </row>
    <row r="844" spans="1:30" ht="15.75" customHeight="1">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c r="AA844" s="16"/>
      <c r="AB844" s="16"/>
      <c r="AC844" s="16"/>
      <c r="AD844" s="16"/>
    </row>
    <row r="845" spans="1:30" ht="15.75" customHeight="1">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c r="AA845" s="16"/>
      <c r="AB845" s="16"/>
      <c r="AC845" s="16"/>
      <c r="AD845" s="16"/>
    </row>
    <row r="846" spans="1:30" ht="15.75" customHeight="1">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c r="AA846" s="16"/>
      <c r="AB846" s="16"/>
      <c r="AC846" s="16"/>
      <c r="AD846" s="16"/>
    </row>
    <row r="847" spans="1:30" ht="15.75" customHeight="1">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c r="AA847" s="16"/>
      <c r="AB847" s="16"/>
      <c r="AC847" s="16"/>
      <c r="AD847" s="16"/>
    </row>
    <row r="848" spans="1:30" ht="15.75" customHeight="1">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c r="AA848" s="16"/>
      <c r="AB848" s="16"/>
      <c r="AC848" s="16"/>
      <c r="AD848" s="16"/>
    </row>
    <row r="849" spans="1:30" ht="15.75" customHeight="1">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c r="AA849" s="16"/>
      <c r="AB849" s="16"/>
      <c r="AC849" s="16"/>
      <c r="AD849" s="16"/>
    </row>
    <row r="850" spans="1:30" ht="15.75" customHeight="1">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c r="AA850" s="16"/>
      <c r="AB850" s="16"/>
      <c r="AC850" s="16"/>
      <c r="AD850" s="16"/>
    </row>
    <row r="851" spans="1:30" ht="15.75" customHeight="1">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c r="AA851" s="16"/>
      <c r="AB851" s="16"/>
      <c r="AC851" s="16"/>
      <c r="AD851" s="16"/>
    </row>
    <row r="852" spans="1:30" ht="15.75" customHeight="1">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c r="AA852" s="16"/>
      <c r="AB852" s="16"/>
      <c r="AC852" s="16"/>
      <c r="AD852" s="16"/>
    </row>
    <row r="853" spans="1:30" ht="15.75" customHeight="1">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c r="AA853" s="16"/>
      <c r="AB853" s="16"/>
      <c r="AC853" s="16"/>
      <c r="AD853" s="16"/>
    </row>
    <row r="854" spans="1:30" ht="15.75" customHeight="1">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c r="AA854" s="16"/>
      <c r="AB854" s="16"/>
      <c r="AC854" s="16"/>
      <c r="AD854" s="16"/>
    </row>
    <row r="855" spans="1:30" ht="15.75" customHeight="1">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c r="AA855" s="16"/>
      <c r="AB855" s="16"/>
      <c r="AC855" s="16"/>
      <c r="AD855" s="16"/>
    </row>
    <row r="856" spans="1:30" ht="15.75" customHeight="1">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c r="AA856" s="16"/>
      <c r="AB856" s="16"/>
      <c r="AC856" s="16"/>
      <c r="AD856" s="16"/>
    </row>
    <row r="857" spans="1:30" ht="15.75" customHeight="1">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c r="AA857" s="16"/>
      <c r="AB857" s="16"/>
      <c r="AC857" s="16"/>
      <c r="AD857" s="16"/>
    </row>
    <row r="858" spans="1:30" ht="15.75" customHeight="1">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c r="AA858" s="16"/>
      <c r="AB858" s="16"/>
      <c r="AC858" s="16"/>
      <c r="AD858" s="16"/>
    </row>
    <row r="859" spans="1:30" ht="15.75" customHeight="1">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c r="AA859" s="16"/>
      <c r="AB859" s="16"/>
      <c r="AC859" s="16"/>
      <c r="AD859" s="16"/>
    </row>
    <row r="860" spans="1:30" ht="15.75" customHeight="1">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c r="AA860" s="16"/>
      <c r="AB860" s="16"/>
      <c r="AC860" s="16"/>
      <c r="AD860" s="16"/>
    </row>
    <row r="861" spans="1:30" ht="15.75" customHeight="1">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c r="AA861" s="16"/>
      <c r="AB861" s="16"/>
      <c r="AC861" s="16"/>
      <c r="AD861" s="16"/>
    </row>
    <row r="862" spans="1:30" ht="15.75" customHeight="1">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c r="AA862" s="16"/>
      <c r="AB862" s="16"/>
      <c r="AC862" s="16"/>
      <c r="AD862" s="16"/>
    </row>
    <row r="863" spans="1:30" ht="15.75" customHeight="1">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c r="AA863" s="16"/>
      <c r="AB863" s="16"/>
      <c r="AC863" s="16"/>
      <c r="AD863" s="16"/>
    </row>
    <row r="864" spans="1:30" ht="15.75" customHeight="1">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c r="AA864" s="16"/>
      <c r="AB864" s="16"/>
      <c r="AC864" s="16"/>
      <c r="AD864" s="16"/>
    </row>
    <row r="865" spans="1:30" ht="15.75" customHeight="1">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c r="AA865" s="16"/>
      <c r="AB865" s="16"/>
      <c r="AC865" s="16"/>
      <c r="AD865" s="16"/>
    </row>
    <row r="866" spans="1:30" ht="15.75" customHeight="1">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c r="AA866" s="16"/>
      <c r="AB866" s="16"/>
      <c r="AC866" s="16"/>
      <c r="AD866" s="16"/>
    </row>
    <row r="867" spans="1:30" ht="15.75" customHeight="1">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c r="AA867" s="16"/>
      <c r="AB867" s="16"/>
      <c r="AC867" s="16"/>
      <c r="AD867" s="16"/>
    </row>
    <row r="868" spans="1:30" ht="15.75" customHeight="1">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c r="AA868" s="16"/>
      <c r="AB868" s="16"/>
      <c r="AC868" s="16"/>
      <c r="AD868" s="16"/>
    </row>
    <row r="869" spans="1:30" ht="15.75" customHeight="1">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c r="AA869" s="16"/>
      <c r="AB869" s="16"/>
      <c r="AC869" s="16"/>
      <c r="AD869" s="16"/>
    </row>
    <row r="870" spans="1:30" ht="15.75" customHeight="1">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c r="AA870" s="16"/>
      <c r="AB870" s="16"/>
      <c r="AC870" s="16"/>
      <c r="AD870" s="16"/>
    </row>
    <row r="871" spans="1:30" ht="15.75" customHeight="1">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c r="AA871" s="16"/>
      <c r="AB871" s="16"/>
      <c r="AC871" s="16"/>
      <c r="AD871" s="16"/>
    </row>
    <row r="872" spans="1:30" ht="15.75" customHeight="1">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c r="AA872" s="16"/>
      <c r="AB872" s="16"/>
      <c r="AC872" s="16"/>
      <c r="AD872" s="16"/>
    </row>
    <row r="873" spans="1:30" ht="15.75" customHeight="1">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c r="AA873" s="16"/>
      <c r="AB873" s="16"/>
      <c r="AC873" s="16"/>
      <c r="AD873" s="16"/>
    </row>
    <row r="874" spans="1:30" ht="15.75" customHeight="1">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c r="AA874" s="16"/>
      <c r="AB874" s="16"/>
      <c r="AC874" s="16"/>
      <c r="AD874" s="16"/>
    </row>
    <row r="875" spans="1:30" ht="15.75" customHeight="1">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c r="AA875" s="16"/>
      <c r="AB875" s="16"/>
      <c r="AC875" s="16"/>
      <c r="AD875" s="16"/>
    </row>
    <row r="876" spans="1:30" ht="15.75" customHeight="1">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c r="AA876" s="16"/>
      <c r="AB876" s="16"/>
      <c r="AC876" s="16"/>
      <c r="AD876" s="16"/>
    </row>
    <row r="877" spans="1:30" ht="15.75" customHeight="1">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c r="AA877" s="16"/>
      <c r="AB877" s="16"/>
      <c r="AC877" s="16"/>
      <c r="AD877" s="16"/>
    </row>
    <row r="878" spans="1:30" ht="15.75" customHeight="1">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c r="AA878" s="16"/>
      <c r="AB878" s="16"/>
      <c r="AC878" s="16"/>
      <c r="AD878" s="16"/>
    </row>
    <row r="879" spans="1:30" ht="15.75" customHeight="1">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c r="AA879" s="16"/>
      <c r="AB879" s="16"/>
      <c r="AC879" s="16"/>
      <c r="AD879" s="16"/>
    </row>
    <row r="880" spans="1:30" ht="15.75" customHeight="1">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c r="AA880" s="16"/>
      <c r="AB880" s="16"/>
      <c r="AC880" s="16"/>
      <c r="AD880" s="16"/>
    </row>
    <row r="881" spans="1:30" ht="15.75" customHeight="1">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c r="AA881" s="16"/>
      <c r="AB881" s="16"/>
      <c r="AC881" s="16"/>
      <c r="AD881" s="16"/>
    </row>
    <row r="882" spans="1:30" ht="15.75" customHeight="1">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c r="AA882" s="16"/>
      <c r="AB882" s="16"/>
      <c r="AC882" s="16"/>
      <c r="AD882" s="16"/>
    </row>
    <row r="883" spans="1:30" ht="15.75" customHeight="1">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c r="AA883" s="16"/>
      <c r="AB883" s="16"/>
      <c r="AC883" s="16"/>
      <c r="AD883" s="16"/>
    </row>
    <row r="884" spans="1:30" ht="15.75" customHeight="1">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c r="AA884" s="16"/>
      <c r="AB884" s="16"/>
      <c r="AC884" s="16"/>
      <c r="AD884" s="16"/>
    </row>
    <row r="885" spans="1:30" ht="15.75" customHeight="1">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c r="AA885" s="16"/>
      <c r="AB885" s="16"/>
      <c r="AC885" s="16"/>
      <c r="AD885" s="16"/>
    </row>
    <row r="886" spans="1:30" ht="15.75" customHeight="1">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c r="AA886" s="16"/>
      <c r="AB886" s="16"/>
      <c r="AC886" s="16"/>
      <c r="AD886" s="16"/>
    </row>
    <row r="887" spans="1:30" ht="15.75" customHeight="1">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c r="AA887" s="16"/>
      <c r="AB887" s="16"/>
      <c r="AC887" s="16"/>
      <c r="AD887" s="16"/>
    </row>
    <row r="888" spans="1:30" ht="15.75" customHeight="1">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c r="AA888" s="16"/>
      <c r="AB888" s="16"/>
      <c r="AC888" s="16"/>
      <c r="AD888" s="16"/>
    </row>
    <row r="889" spans="1:30" ht="15.75" customHeight="1">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c r="AA889" s="16"/>
      <c r="AB889" s="16"/>
      <c r="AC889" s="16"/>
      <c r="AD889" s="16"/>
    </row>
    <row r="890" spans="1:30" ht="15.75" customHeight="1">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c r="AA890" s="16"/>
      <c r="AB890" s="16"/>
      <c r="AC890" s="16"/>
      <c r="AD890" s="16"/>
    </row>
    <row r="891" spans="1:30" ht="15.75" customHeight="1">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c r="AA891" s="16"/>
      <c r="AB891" s="16"/>
      <c r="AC891" s="16"/>
      <c r="AD891" s="16"/>
    </row>
    <row r="892" spans="1:30" ht="15.75" customHeight="1">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c r="AA892" s="16"/>
      <c r="AB892" s="16"/>
      <c r="AC892" s="16"/>
      <c r="AD892" s="16"/>
    </row>
    <row r="893" spans="1:30" ht="15.75" customHeight="1">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c r="AA893" s="16"/>
      <c r="AB893" s="16"/>
      <c r="AC893" s="16"/>
      <c r="AD893" s="16"/>
    </row>
    <row r="894" spans="1:30" ht="15.75" customHeight="1">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c r="AA894" s="16"/>
      <c r="AB894" s="16"/>
      <c r="AC894" s="16"/>
      <c r="AD894" s="16"/>
    </row>
    <row r="895" spans="1:30" ht="15.75" customHeight="1">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c r="AA895" s="16"/>
      <c r="AB895" s="16"/>
      <c r="AC895" s="16"/>
      <c r="AD895" s="16"/>
    </row>
    <row r="896" spans="1:30" ht="15.75" customHeight="1">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c r="AA896" s="16"/>
      <c r="AB896" s="16"/>
      <c r="AC896" s="16"/>
      <c r="AD896" s="16"/>
    </row>
    <row r="897" spans="1:30" ht="15.75" customHeight="1">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c r="AA897" s="16"/>
      <c r="AB897" s="16"/>
      <c r="AC897" s="16"/>
      <c r="AD897" s="16"/>
    </row>
    <row r="898" spans="1:30" ht="15.75" customHeight="1">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c r="AA898" s="16"/>
      <c r="AB898" s="16"/>
      <c r="AC898" s="16"/>
      <c r="AD898" s="16"/>
    </row>
    <row r="899" spans="1:30" ht="15.75" customHeight="1">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c r="AA899" s="16"/>
      <c r="AB899" s="16"/>
      <c r="AC899" s="16"/>
      <c r="AD899" s="16"/>
    </row>
    <row r="900" spans="1:30" ht="15.75" customHeight="1">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c r="AA900" s="16"/>
      <c r="AB900" s="16"/>
      <c r="AC900" s="16"/>
      <c r="AD900" s="16"/>
    </row>
    <row r="901" spans="1:30" ht="15.75" customHeight="1">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c r="AA901" s="16"/>
      <c r="AB901" s="16"/>
      <c r="AC901" s="16"/>
      <c r="AD901" s="16"/>
    </row>
    <row r="902" spans="1:30" ht="15.75" customHeight="1">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c r="AA902" s="16"/>
      <c r="AB902" s="16"/>
      <c r="AC902" s="16"/>
      <c r="AD902" s="16"/>
    </row>
    <row r="903" spans="1:30" ht="15.75" customHeight="1">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c r="AA903" s="16"/>
      <c r="AB903" s="16"/>
      <c r="AC903" s="16"/>
      <c r="AD903" s="16"/>
    </row>
    <row r="904" spans="1:30" ht="15.75" customHeight="1">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c r="AA904" s="16"/>
      <c r="AB904" s="16"/>
      <c r="AC904" s="16"/>
      <c r="AD904" s="16"/>
    </row>
    <row r="905" spans="1:30" ht="15.75" customHeight="1">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c r="AA905" s="16"/>
      <c r="AB905" s="16"/>
      <c r="AC905" s="16"/>
      <c r="AD905" s="16"/>
    </row>
    <row r="906" spans="1:30" ht="15.75" customHeight="1">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c r="AA906" s="16"/>
      <c r="AB906" s="16"/>
      <c r="AC906" s="16"/>
      <c r="AD906" s="16"/>
    </row>
    <row r="907" spans="1:30" ht="15.75" customHeight="1">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c r="AA907" s="16"/>
      <c r="AB907" s="16"/>
      <c r="AC907" s="16"/>
      <c r="AD907" s="16"/>
    </row>
    <row r="908" spans="1:30" ht="15.75" customHeight="1">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c r="AA908" s="16"/>
      <c r="AB908" s="16"/>
      <c r="AC908" s="16"/>
      <c r="AD908" s="16"/>
    </row>
    <row r="909" spans="1:30" ht="15.75" customHeight="1">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c r="AA909" s="16"/>
      <c r="AB909" s="16"/>
      <c r="AC909" s="16"/>
      <c r="AD909" s="16"/>
    </row>
    <row r="910" spans="1:30" ht="15.75" customHeight="1">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c r="AA910" s="16"/>
      <c r="AB910" s="16"/>
      <c r="AC910" s="16"/>
      <c r="AD910" s="16"/>
    </row>
    <row r="911" spans="1:30" ht="15.75" customHeight="1">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c r="AA911" s="16"/>
      <c r="AB911" s="16"/>
      <c r="AC911" s="16"/>
      <c r="AD911" s="16"/>
    </row>
    <row r="912" spans="1:30" ht="15.75" customHeight="1">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c r="AA912" s="16"/>
      <c r="AB912" s="16"/>
      <c r="AC912" s="16"/>
      <c r="AD912" s="16"/>
    </row>
    <row r="913" spans="1:30" ht="15.75" customHeight="1">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c r="AA913" s="16"/>
      <c r="AB913" s="16"/>
      <c r="AC913" s="16"/>
      <c r="AD913" s="16"/>
    </row>
    <row r="914" spans="1:30" ht="15.75" customHeight="1">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c r="AA914" s="16"/>
      <c r="AB914" s="16"/>
      <c r="AC914" s="16"/>
      <c r="AD914" s="16"/>
    </row>
    <row r="915" spans="1:30" ht="15.75" customHeight="1">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c r="AA915" s="16"/>
      <c r="AB915" s="16"/>
      <c r="AC915" s="16"/>
      <c r="AD915" s="16"/>
    </row>
    <row r="916" spans="1:30" ht="15.75" customHeight="1">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c r="AA916" s="16"/>
      <c r="AB916" s="16"/>
      <c r="AC916" s="16"/>
      <c r="AD916" s="16"/>
    </row>
    <row r="917" spans="1:30" ht="15.75" customHeight="1">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c r="AA917" s="16"/>
      <c r="AB917" s="16"/>
      <c r="AC917" s="16"/>
      <c r="AD917" s="16"/>
    </row>
    <row r="918" spans="1:30" ht="15.75" customHeight="1">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c r="AA918" s="16"/>
      <c r="AB918" s="16"/>
      <c r="AC918" s="16"/>
      <c r="AD918" s="16"/>
    </row>
    <row r="919" spans="1:30" ht="15.75" customHeight="1">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c r="AA919" s="16"/>
      <c r="AB919" s="16"/>
      <c r="AC919" s="16"/>
      <c r="AD919" s="16"/>
    </row>
    <row r="920" spans="1:30" ht="15.75" customHeight="1">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c r="AA920" s="16"/>
      <c r="AB920" s="16"/>
      <c r="AC920" s="16"/>
      <c r="AD920" s="16"/>
    </row>
    <row r="921" spans="1:30" ht="15.75" customHeight="1">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c r="AA921" s="16"/>
      <c r="AB921" s="16"/>
      <c r="AC921" s="16"/>
      <c r="AD921" s="16"/>
    </row>
    <row r="922" spans="1:30" ht="15.75" customHeight="1">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c r="AA922" s="16"/>
      <c r="AB922" s="16"/>
      <c r="AC922" s="16"/>
      <c r="AD922" s="16"/>
    </row>
    <row r="923" spans="1:30" ht="15.75" customHeight="1">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c r="AA923" s="16"/>
      <c r="AB923" s="16"/>
      <c r="AC923" s="16"/>
      <c r="AD923" s="16"/>
    </row>
    <row r="924" spans="1:30" ht="15.75" customHeight="1">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c r="AA924" s="16"/>
      <c r="AB924" s="16"/>
      <c r="AC924" s="16"/>
      <c r="AD924" s="16"/>
    </row>
    <row r="925" spans="1:30" ht="15.75" customHeight="1">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c r="AA925" s="16"/>
      <c r="AB925" s="16"/>
      <c r="AC925" s="16"/>
      <c r="AD925" s="16"/>
    </row>
    <row r="926" spans="1:30" ht="15.75" customHeight="1">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c r="AA926" s="16"/>
      <c r="AB926" s="16"/>
      <c r="AC926" s="16"/>
      <c r="AD926" s="16"/>
    </row>
    <row r="927" spans="1:30" ht="15.75" customHeight="1">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c r="AA927" s="16"/>
      <c r="AB927" s="16"/>
      <c r="AC927" s="16"/>
      <c r="AD927" s="16"/>
    </row>
    <row r="928" spans="1:30" ht="15.75" customHeight="1">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c r="AA928" s="16"/>
      <c r="AB928" s="16"/>
      <c r="AC928" s="16"/>
      <c r="AD928" s="16"/>
    </row>
    <row r="929" spans="1:30" ht="15.75" customHeight="1">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c r="AA929" s="16"/>
      <c r="AB929" s="16"/>
      <c r="AC929" s="16"/>
      <c r="AD929" s="16"/>
    </row>
    <row r="930" spans="1:30" ht="15.75" customHeight="1">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c r="AA930" s="16"/>
      <c r="AB930" s="16"/>
      <c r="AC930" s="16"/>
      <c r="AD930" s="16"/>
    </row>
    <row r="931" spans="1:30" ht="15.75" customHeight="1">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c r="AA931" s="16"/>
      <c r="AB931" s="16"/>
      <c r="AC931" s="16"/>
      <c r="AD931" s="16"/>
    </row>
    <row r="932" spans="1:30" ht="15.75" customHeight="1">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c r="AA932" s="16"/>
      <c r="AB932" s="16"/>
      <c r="AC932" s="16"/>
      <c r="AD932" s="16"/>
    </row>
    <row r="933" spans="1:30" ht="15.75" customHeight="1">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c r="AA933" s="16"/>
      <c r="AB933" s="16"/>
      <c r="AC933" s="16"/>
      <c r="AD933" s="16"/>
    </row>
    <row r="934" spans="1:30" ht="15.75" customHeight="1">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c r="AA934" s="16"/>
      <c r="AB934" s="16"/>
      <c r="AC934" s="16"/>
      <c r="AD934" s="16"/>
    </row>
    <row r="935" spans="1:30" ht="15.75" customHeight="1">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c r="AA935" s="16"/>
      <c r="AB935" s="16"/>
      <c r="AC935" s="16"/>
      <c r="AD935" s="16"/>
    </row>
    <row r="936" spans="1:30" ht="15.75" customHeight="1">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c r="AA936" s="16"/>
      <c r="AB936" s="16"/>
      <c r="AC936" s="16"/>
      <c r="AD936" s="16"/>
    </row>
    <row r="937" spans="1:30" ht="15.75" customHeight="1">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c r="AA937" s="16"/>
      <c r="AB937" s="16"/>
      <c r="AC937" s="16"/>
      <c r="AD937" s="16"/>
    </row>
    <row r="938" spans="1:30" ht="15.75" customHeight="1">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c r="AA938" s="16"/>
      <c r="AB938" s="16"/>
      <c r="AC938" s="16"/>
      <c r="AD938" s="16"/>
    </row>
    <row r="939" spans="1:30" ht="15.75" customHeight="1">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c r="AA939" s="16"/>
      <c r="AB939" s="16"/>
      <c r="AC939" s="16"/>
      <c r="AD939" s="16"/>
    </row>
    <row r="940" spans="1:30" ht="15.75" customHeight="1">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c r="AA940" s="16"/>
      <c r="AB940" s="16"/>
      <c r="AC940" s="16"/>
      <c r="AD940" s="16"/>
    </row>
    <row r="941" spans="1:30" ht="15.75" customHeight="1">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c r="AA941" s="16"/>
      <c r="AB941" s="16"/>
      <c r="AC941" s="16"/>
      <c r="AD941" s="16"/>
    </row>
    <row r="942" spans="1:30" ht="15.75" customHeight="1">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c r="AA942" s="16"/>
      <c r="AB942" s="16"/>
      <c r="AC942" s="16"/>
      <c r="AD942" s="16"/>
    </row>
    <row r="943" spans="1:30" ht="15.75" customHeight="1">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c r="AA943" s="16"/>
      <c r="AB943" s="16"/>
      <c r="AC943" s="16"/>
      <c r="AD943" s="16"/>
    </row>
    <row r="944" spans="1:30" ht="15.75" customHeight="1">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c r="AA944" s="16"/>
      <c r="AB944" s="16"/>
      <c r="AC944" s="16"/>
      <c r="AD944" s="16"/>
    </row>
    <row r="945" spans="1:30" ht="15.75" customHeight="1">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c r="AA945" s="16"/>
      <c r="AB945" s="16"/>
      <c r="AC945" s="16"/>
      <c r="AD945" s="16"/>
    </row>
    <row r="946" spans="1:30" ht="15.75" customHeight="1">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c r="AA946" s="16"/>
      <c r="AB946" s="16"/>
      <c r="AC946" s="16"/>
      <c r="AD946" s="16"/>
    </row>
    <row r="947" spans="1:30" ht="15.75" customHeight="1">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c r="AA947" s="16"/>
      <c r="AB947" s="16"/>
      <c r="AC947" s="16"/>
      <c r="AD947" s="16"/>
    </row>
    <row r="948" spans="1:30" ht="15.75" customHeight="1">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c r="AA948" s="16"/>
      <c r="AB948" s="16"/>
      <c r="AC948" s="16"/>
      <c r="AD948" s="16"/>
    </row>
    <row r="949" spans="1:30" ht="15.75" customHeight="1">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c r="AA949" s="16"/>
      <c r="AB949" s="16"/>
      <c r="AC949" s="16"/>
      <c r="AD949" s="16"/>
    </row>
    <row r="950" spans="1:30" ht="15.75" customHeight="1">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c r="AA950" s="16"/>
      <c r="AB950" s="16"/>
      <c r="AC950" s="16"/>
      <c r="AD950" s="16"/>
    </row>
    <row r="951" spans="1:30" ht="15.75" customHeight="1">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c r="AA951" s="16"/>
      <c r="AB951" s="16"/>
      <c r="AC951" s="16"/>
      <c r="AD951" s="16"/>
    </row>
    <row r="952" spans="1:30" ht="15.75" customHeight="1">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c r="AA952" s="16"/>
      <c r="AB952" s="16"/>
      <c r="AC952" s="16"/>
      <c r="AD952" s="16"/>
    </row>
    <row r="953" spans="1:30" ht="15.75" customHeight="1">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c r="AA953" s="16"/>
      <c r="AB953" s="16"/>
      <c r="AC953" s="16"/>
      <c r="AD953" s="16"/>
    </row>
    <row r="954" spans="1:30" ht="15.75" customHeight="1">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c r="AA954" s="16"/>
      <c r="AB954" s="16"/>
      <c r="AC954" s="16"/>
      <c r="AD954" s="16"/>
    </row>
    <row r="955" spans="1:30" ht="15.75" customHeight="1">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c r="AA955" s="16"/>
      <c r="AB955" s="16"/>
      <c r="AC955" s="16"/>
      <c r="AD955" s="16"/>
    </row>
    <row r="956" spans="1:30" ht="15.75" customHeight="1">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c r="AA956" s="16"/>
      <c r="AB956" s="16"/>
      <c r="AC956" s="16"/>
      <c r="AD956" s="16"/>
    </row>
    <row r="957" spans="1:30" ht="15.75" customHeight="1">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c r="AA957" s="16"/>
      <c r="AB957" s="16"/>
      <c r="AC957" s="16"/>
      <c r="AD957" s="16"/>
    </row>
    <row r="958" spans="1:30" ht="15.75" customHeight="1">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c r="AA958" s="16"/>
      <c r="AB958" s="16"/>
      <c r="AC958" s="16"/>
      <c r="AD958" s="16"/>
    </row>
    <row r="959" spans="1:30" ht="15.75" customHeight="1">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c r="AA959" s="16"/>
      <c r="AB959" s="16"/>
      <c r="AC959" s="16"/>
      <c r="AD959" s="16"/>
    </row>
    <row r="960" spans="1:30" ht="15.75" customHeight="1">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c r="AA960" s="16"/>
      <c r="AB960" s="16"/>
      <c r="AC960" s="16"/>
      <c r="AD960" s="16"/>
    </row>
    <row r="961" spans="1:30" ht="15.75" customHeight="1">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c r="AA961" s="16"/>
      <c r="AB961" s="16"/>
      <c r="AC961" s="16"/>
      <c r="AD961" s="16"/>
    </row>
    <row r="962" spans="1:30" ht="15.75" customHeight="1">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c r="AA962" s="16"/>
      <c r="AB962" s="16"/>
      <c r="AC962" s="16"/>
      <c r="AD962" s="16"/>
    </row>
    <row r="963" spans="1:30" ht="15.75" customHeight="1">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c r="AA963" s="16"/>
      <c r="AB963" s="16"/>
      <c r="AC963" s="16"/>
      <c r="AD963" s="16"/>
    </row>
    <row r="964" spans="1:30" ht="15.75" customHeight="1">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c r="AA964" s="16"/>
      <c r="AB964" s="16"/>
      <c r="AC964" s="16"/>
      <c r="AD964" s="16"/>
    </row>
    <row r="965" spans="1:30" ht="15.75" customHeight="1">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c r="AA965" s="16"/>
      <c r="AB965" s="16"/>
      <c r="AC965" s="16"/>
      <c r="AD965" s="16"/>
    </row>
    <row r="966" spans="1:30" ht="15.75" customHeight="1">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c r="AA966" s="16"/>
      <c r="AB966" s="16"/>
      <c r="AC966" s="16"/>
      <c r="AD966" s="16"/>
    </row>
    <row r="967" spans="1:30" ht="15.75" customHeight="1">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c r="AA967" s="16"/>
      <c r="AB967" s="16"/>
      <c r="AC967" s="16"/>
      <c r="AD967" s="16"/>
    </row>
    <row r="968" spans="1:30" ht="15.75" customHeight="1">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c r="AA968" s="16"/>
      <c r="AB968" s="16"/>
      <c r="AC968" s="16"/>
      <c r="AD968" s="16"/>
    </row>
    <row r="969" spans="1:30" ht="15.75" customHeight="1">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c r="AA969" s="16"/>
      <c r="AB969" s="16"/>
      <c r="AC969" s="16"/>
      <c r="AD969" s="16"/>
    </row>
    <row r="970" spans="1:30" ht="15.75" customHeight="1">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c r="AA970" s="16"/>
      <c r="AB970" s="16"/>
      <c r="AC970" s="16"/>
      <c r="AD970" s="16"/>
    </row>
    <row r="971" spans="1:30" ht="15.75" customHeight="1">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c r="AA971" s="16"/>
      <c r="AB971" s="16"/>
      <c r="AC971" s="16"/>
      <c r="AD971" s="16"/>
    </row>
    <row r="972" spans="1:30" ht="15.75" customHeight="1">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c r="AA972" s="16"/>
      <c r="AB972" s="16"/>
      <c r="AC972" s="16"/>
      <c r="AD972" s="16"/>
    </row>
    <row r="973" spans="1:30" ht="15.75" customHeight="1">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c r="AA973" s="16"/>
      <c r="AB973" s="16"/>
      <c r="AC973" s="16"/>
      <c r="AD973" s="16"/>
    </row>
    <row r="974" spans="1:30" ht="15.75" customHeight="1">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c r="AA974" s="16"/>
      <c r="AB974" s="16"/>
      <c r="AC974" s="16"/>
      <c r="AD974" s="16"/>
    </row>
    <row r="975" spans="1:30" ht="15.75" customHeight="1">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c r="AA975" s="16"/>
      <c r="AB975" s="16"/>
      <c r="AC975" s="16"/>
      <c r="AD975" s="16"/>
    </row>
    <row r="976" spans="1:30" ht="15.75" customHeight="1">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c r="AA976" s="16"/>
      <c r="AB976" s="16"/>
      <c r="AC976" s="16"/>
      <c r="AD976" s="16"/>
    </row>
    <row r="977" spans="1:30" ht="15.75" customHeight="1">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c r="AA977" s="16"/>
      <c r="AB977" s="16"/>
      <c r="AC977" s="16"/>
      <c r="AD977" s="16"/>
    </row>
    <row r="978" spans="1:30" ht="15.75" customHeight="1">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c r="AA978" s="16"/>
      <c r="AB978" s="16"/>
      <c r="AC978" s="16"/>
      <c r="AD978" s="16"/>
    </row>
    <row r="979" spans="1:30" ht="15.75" customHeight="1">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c r="AA979" s="16"/>
      <c r="AB979" s="16"/>
      <c r="AC979" s="16"/>
      <c r="AD979" s="16"/>
    </row>
    <row r="980" spans="1:30" ht="15.75" customHeight="1">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c r="AA980" s="16"/>
      <c r="AB980" s="16"/>
      <c r="AC980" s="16"/>
      <c r="AD980" s="16"/>
    </row>
    <row r="981" spans="1:30" ht="15.75" customHeight="1">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c r="AA981" s="16"/>
      <c r="AB981" s="16"/>
      <c r="AC981" s="16"/>
      <c r="AD981" s="16"/>
    </row>
    <row r="982" spans="1:30" ht="15.75" customHeight="1">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c r="AA982" s="16"/>
      <c r="AB982" s="16"/>
      <c r="AC982" s="16"/>
      <c r="AD982" s="16"/>
    </row>
    <row r="983" spans="1:30" ht="15.75" customHeight="1">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c r="AA983" s="16"/>
      <c r="AB983" s="16"/>
      <c r="AC983" s="16"/>
      <c r="AD983" s="16"/>
    </row>
    <row r="984" spans="1:30" ht="15.75" customHeight="1">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c r="AA984" s="16"/>
      <c r="AB984" s="16"/>
      <c r="AC984" s="16"/>
      <c r="AD984" s="16"/>
    </row>
    <row r="985" spans="1:30" ht="15.75" customHeight="1">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c r="AA985" s="16"/>
      <c r="AB985" s="16"/>
      <c r="AC985" s="16"/>
      <c r="AD985" s="16"/>
    </row>
    <row r="986" spans="1:30" ht="15.75" customHeight="1">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c r="AA986" s="16"/>
      <c r="AB986" s="16"/>
      <c r="AC986" s="16"/>
      <c r="AD986" s="16"/>
    </row>
    <row r="987" spans="1:30" ht="15.75" customHeight="1">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c r="AA987" s="16"/>
      <c r="AB987" s="16"/>
      <c r="AC987" s="16"/>
      <c r="AD987" s="16"/>
    </row>
    <row r="988" spans="1:30" ht="15.75" customHeight="1">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c r="AA988" s="16"/>
      <c r="AB988" s="16"/>
      <c r="AC988" s="16"/>
      <c r="AD988" s="16"/>
    </row>
    <row r="989" spans="1:30" ht="15.75" customHeight="1">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c r="AA989" s="16"/>
      <c r="AB989" s="16"/>
      <c r="AC989" s="16"/>
      <c r="AD989" s="16"/>
    </row>
    <row r="990" spans="1:30" ht="15.75" customHeight="1">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c r="AA990" s="16"/>
      <c r="AB990" s="16"/>
      <c r="AC990" s="16"/>
      <c r="AD990" s="16"/>
    </row>
    <row r="991" spans="1:30" ht="15.75" customHeight="1">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c r="AA991" s="16"/>
      <c r="AB991" s="16"/>
      <c r="AC991" s="16"/>
      <c r="AD991" s="16"/>
    </row>
    <row r="992" spans="1:30" ht="15.75" customHeight="1">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c r="AA992" s="16"/>
      <c r="AB992" s="16"/>
      <c r="AC992" s="16"/>
      <c r="AD992" s="16"/>
    </row>
    <row r="993" spans="1:30" ht="15.75" customHeight="1">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c r="AA993" s="16"/>
      <c r="AB993" s="16"/>
      <c r="AC993" s="16"/>
      <c r="AD993" s="16"/>
    </row>
    <row r="994" spans="1:30" ht="15.75" customHeight="1">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c r="AA994" s="16"/>
      <c r="AB994" s="16"/>
      <c r="AC994" s="16"/>
      <c r="AD994" s="16"/>
    </row>
    <row r="995" spans="1:30" ht="15.75" customHeight="1">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c r="AA995" s="16"/>
      <c r="AB995" s="16"/>
      <c r="AC995" s="16"/>
      <c r="AD995" s="16"/>
    </row>
    <row r="996" spans="1:30" ht="15.75" customHeight="1">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c r="AA996" s="16"/>
      <c r="AB996" s="16"/>
      <c r="AC996" s="16"/>
      <c r="AD996" s="16"/>
    </row>
    <row r="997" spans="1:30" ht="15.75" customHeight="1">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c r="AA997" s="16"/>
      <c r="AB997" s="16"/>
      <c r="AC997" s="16"/>
      <c r="AD997" s="16"/>
    </row>
    <row r="998" spans="1:30" ht="15.75" customHeight="1">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c r="AA998" s="16"/>
      <c r="AB998" s="16"/>
      <c r="AC998" s="16"/>
      <c r="AD998" s="16"/>
    </row>
    <row r="999" spans="1:30" ht="15.75" customHeight="1">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c r="AA999" s="16"/>
      <c r="AB999" s="16"/>
      <c r="AC999" s="16"/>
      <c r="AD999" s="16"/>
    </row>
    <row r="1000" spans="1:30" ht="15.75" customHeight="1">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c r="AA1000" s="16"/>
      <c r="AB1000" s="16"/>
      <c r="AC1000" s="16"/>
      <c r="AD1000" s="16"/>
    </row>
  </sheetData>
  <sortState xmlns:xlrd2="http://schemas.microsoft.com/office/spreadsheetml/2017/richdata2" ref="AD2:AD20">
    <sortCondition ref="AD2:AD20"/>
  </sortState>
  <pageMargins left="0.7" right="0.7" top="0.75" bottom="0.75" header="0" footer="0"/>
  <pageSetup orientation="portrait" r:id="rId1"/>
  <headerFooter>
    <oddFooter>&amp;C_x000D_&amp;1#&amp;"Calibri"&amp;6&amp;K000000 ADRES - Información Pública Externa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B5B1E312F11E1489F101D4FFE76E482" ma:contentTypeVersion="1" ma:contentTypeDescription="Crear nuevo documento." ma:contentTypeScope="" ma:versionID="7c0d91a9eb5c2fcf9660d27f6f568022">
  <xsd:schema xmlns:xsd="http://www.w3.org/2001/XMLSchema" xmlns:xs="http://www.w3.org/2001/XMLSchema" xmlns:p="http://schemas.microsoft.com/office/2006/metadata/properties" xmlns:ns2="5b63cd12-9a8a-4e54-be72-90651e442c90" targetNamespace="http://schemas.microsoft.com/office/2006/metadata/properties" ma:root="true" ma:fieldsID="cd923ebe7d0f3e1343b9ab0c8da9f6a3" ns2:_="">
    <xsd:import namespace="5b63cd12-9a8a-4e54-be72-90651e442c9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ACDD67-5608-4139-95B0-F4BA3DE9C0DB}">
  <ds:schemaRef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purl.org/dc/elements/1.1/"/>
    <ds:schemaRef ds:uri="341005a4-0385-4d11-a045-51850070e8e4"/>
    <ds:schemaRef ds:uri="http://schemas.microsoft.com/office/infopath/2007/PartnerControls"/>
    <ds:schemaRef ds:uri="http://schemas.openxmlformats.org/package/2006/metadata/core-properties"/>
    <ds:schemaRef ds:uri="e64c24c0-74d6-4d12-bd9d-346b29de11ea"/>
  </ds:schemaRefs>
</ds:datastoreItem>
</file>

<file path=customXml/itemProps2.xml><?xml version="1.0" encoding="utf-8"?>
<ds:datastoreItem xmlns:ds="http://schemas.openxmlformats.org/officeDocument/2006/customXml" ds:itemID="{C5048CC2-6D48-4BEF-817F-8CD985E89BC3}">
  <ds:schemaRefs>
    <ds:schemaRef ds:uri="http://schemas.microsoft.com/sharepoint/v3/contenttype/forms"/>
  </ds:schemaRefs>
</ds:datastoreItem>
</file>

<file path=customXml/itemProps3.xml><?xml version="1.0" encoding="utf-8"?>
<ds:datastoreItem xmlns:ds="http://schemas.openxmlformats.org/officeDocument/2006/customXml" ds:itemID="{69C1D24A-611D-4132-A02B-8DA130E6F4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38</vt:i4>
      </vt:variant>
    </vt:vector>
  </HeadingPairs>
  <TitlesOfParts>
    <vt:vector size="42" baseType="lpstr">
      <vt:lpstr>Plan de Accion Anual - PAIA</vt:lpstr>
      <vt:lpstr>Diccionario de datos</vt:lpstr>
      <vt:lpstr>Plan Estratégico</vt:lpstr>
      <vt:lpstr>Listas</vt:lpstr>
      <vt:lpstr>ComCinco</vt:lpstr>
      <vt:lpstr>ComCuatro</vt:lpstr>
      <vt:lpstr>ComDos</vt:lpstr>
      <vt:lpstr>'Plan Estratégico'!Componentes</vt:lpstr>
      <vt:lpstr>Componentes</vt:lpstr>
      <vt:lpstr>ComSeis</vt:lpstr>
      <vt:lpstr>ComTres</vt:lpstr>
      <vt:lpstr>ComUno</vt:lpstr>
      <vt:lpstr>DAF</vt:lpstr>
      <vt:lpstr>'Plan Estratégico'!Dependencia</vt:lpstr>
      <vt:lpstr>Dependencia</vt:lpstr>
      <vt:lpstr>DG</vt:lpstr>
      <vt:lpstr>DGRFS</vt:lpstr>
      <vt:lpstr>DGTIC</vt:lpstr>
      <vt:lpstr>DLYG</vt:lpstr>
      <vt:lpstr>DOP</vt:lpstr>
      <vt:lpstr>Lideres</vt:lpstr>
      <vt:lpstr>NA</vt:lpstr>
      <vt:lpstr>OAJ</vt:lpstr>
      <vt:lpstr>OAPCR</vt:lpstr>
      <vt:lpstr>ObjCinco</vt:lpstr>
      <vt:lpstr>ObjCuatro</vt:lpstr>
      <vt:lpstr>ObjDiez</vt:lpstr>
      <vt:lpstr>ObjDos</vt:lpstr>
      <vt:lpstr>ObjNueve</vt:lpstr>
      <vt:lpstr>ObjOcho</vt:lpstr>
      <vt:lpstr>ObjSeis</vt:lpstr>
      <vt:lpstr>ObjSiete</vt:lpstr>
      <vt:lpstr>ObjTres</vt:lpstr>
      <vt:lpstr>ObjUno</vt:lpstr>
      <vt:lpstr>OCI</vt:lpstr>
      <vt:lpstr>PerCuatro</vt:lpstr>
      <vt:lpstr>PerDos</vt:lpstr>
      <vt:lpstr>'Plan Estratégico'!Perspectiva</vt:lpstr>
      <vt:lpstr>Perspectiva</vt:lpstr>
      <vt:lpstr>PerTres</vt:lpstr>
      <vt:lpstr>PerUno</vt:lpstr>
      <vt:lpstr>UsuariosEureka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Lucia Buitrago Reyes</dc:creator>
  <cp:keywords/>
  <dc:description/>
  <cp:lastModifiedBy>OAPCR</cp:lastModifiedBy>
  <cp:revision/>
  <dcterms:created xsi:type="dcterms:W3CDTF">2019-12-23T15:42:09Z</dcterms:created>
  <dcterms:modified xsi:type="dcterms:W3CDTF">2022-01-31T13:57:13Z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0x010100EB5B1E312F11E1489F101D4FFE76E482</vt:lpwstr>
  </property>
  <property fmtid="{D5CDD505-2E9C-101B-9397-08002B2CF9AE}" pid="3" name="MSIP_Label_376ad9d0-8dca-4d82-b6c9-d1a811db7c5b_Enabled">
    <vt:lpwstr>true</vt:lpwstr>
  </property>
  <property fmtid="{D5CDD505-2E9C-101B-9397-08002B2CF9AE}" pid="4" name="MSIP_Label_376ad9d0-8dca-4d82-b6c9-d1a811db7c5b_SetDate">
    <vt:lpwstr>2022-01-28T13:07:38Z</vt:lpwstr>
  </property>
  <property fmtid="{D5CDD505-2E9C-101B-9397-08002B2CF9AE}" pid="5" name="MSIP_Label_376ad9d0-8dca-4d82-b6c9-d1a811db7c5b_Method">
    <vt:lpwstr>Standard</vt:lpwstr>
  </property>
  <property fmtid="{D5CDD505-2E9C-101B-9397-08002B2CF9AE}" pid="6" name="MSIP_Label_376ad9d0-8dca-4d82-b6c9-d1a811db7c5b_Name">
    <vt:lpwstr>General</vt:lpwstr>
  </property>
  <property fmtid="{D5CDD505-2E9C-101B-9397-08002B2CF9AE}" pid="7" name="MSIP_Label_376ad9d0-8dca-4d82-b6c9-d1a811db7c5b_SiteId">
    <vt:lpwstr>806240d0-3ba3-4102-984c-4f5d6f1b3bc4</vt:lpwstr>
  </property>
  <property fmtid="{D5CDD505-2E9C-101B-9397-08002B2CF9AE}" pid="8" name="MSIP_Label_376ad9d0-8dca-4d82-b6c9-d1a811db7c5b_ActionId">
    <vt:lpwstr>4a3e24f8-09f1-4b91-88b0-bcec9c1eb6a1</vt:lpwstr>
  </property>
  <property fmtid="{D5CDD505-2E9C-101B-9397-08002B2CF9AE}" pid="9" name="MSIP_Label_376ad9d0-8dca-4d82-b6c9-d1a811db7c5b_ContentBits">
    <vt:lpwstr>2</vt:lpwstr>
  </property>
</Properties>
</file>